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drawings/drawing1.xml" ContentType="application/vnd.openxmlformats-officedocument.drawing+xml"/>
  <Override PartName="/xl/comments5.xml" ContentType="application/vnd.openxmlformats-officedocument.spreadsheetml.comments+xml"/>
  <Override PartName="/xl/threadedComments/threadedComment4.xml" ContentType="application/vnd.ms-excel.threadedcomments+xml"/>
  <Override PartName="/xl/comments6.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greatplaces.sharepoint.com/sites/Development/Shared Documents/S Drive New/PPP/2. Procurement/ICN 2024/Consultants/"/>
    </mc:Choice>
  </mc:AlternateContent>
  <xr:revisionPtr revIDLastSave="0" documentId="8_{21971AAF-523D-49BE-BA83-5A2C341D2B5E}" xr6:coauthVersionLast="47" xr6:coauthVersionMax="47" xr10:uidLastSave="{00000000-0000-0000-0000-000000000000}"/>
  <bookViews>
    <workbookView xWindow="-110" yWindow="-110" windowWidth="19420" windowHeight="10300" firstSheet="2" activeTab="8" xr2:uid="{38FC0A76-D039-4AAA-B562-FE69EEC54C90}"/>
  </bookViews>
  <sheets>
    <sheet name="Lot C1a " sheetId="1" r:id="rId1"/>
    <sheet name="Lot C1b" sheetId="2" r:id="rId2"/>
    <sheet name="Lot C2" sheetId="3" r:id="rId3"/>
    <sheet name="Lot C3" sheetId="4" r:id="rId4"/>
    <sheet name="Lot C4a" sheetId="5" r:id="rId5"/>
    <sheet name="Lot C4b" sheetId="6" r:id="rId6"/>
    <sheet name="Lot C5" sheetId="7" r:id="rId7"/>
    <sheet name="Lot C6" sheetId="8" r:id="rId8"/>
    <sheet name="Lot C7" sheetId="9" r:id="rId9"/>
    <sheet name="Lot C8" sheetId="10" r:id="rId10"/>
    <sheet name="Lot C9" sheetId="11" r:id="rId11"/>
    <sheet name="Lot C10" sheetId="12" r:id="rId12"/>
    <sheet name="Lot C11"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3" l="1"/>
  <c r="D20" i="13"/>
  <c r="E20" i="13"/>
  <c r="F20" i="13"/>
  <c r="G20" i="13"/>
  <c r="H20" i="13"/>
  <c r="C21" i="13"/>
  <c r="D21" i="13"/>
  <c r="E21" i="13"/>
  <c r="F21" i="13"/>
  <c r="G21" i="13"/>
  <c r="H21" i="13"/>
  <c r="C22" i="13"/>
  <c r="I22" i="13" s="1"/>
  <c r="D22" i="13"/>
  <c r="E22" i="13"/>
  <c r="F22" i="13"/>
  <c r="G22" i="13"/>
  <c r="H22" i="13"/>
  <c r="C28" i="13"/>
  <c r="I28" i="13" s="1"/>
  <c r="D28" i="13"/>
  <c r="E28" i="13"/>
  <c r="F28" i="13"/>
  <c r="G28" i="13"/>
  <c r="H28" i="13"/>
  <c r="C29" i="13"/>
  <c r="D29" i="13"/>
  <c r="E29" i="13"/>
  <c r="F29" i="13"/>
  <c r="I29" i="13" s="1"/>
  <c r="G29" i="13"/>
  <c r="H29" i="13"/>
  <c r="C30" i="13"/>
  <c r="D30" i="13"/>
  <c r="E30" i="13"/>
  <c r="F30" i="13"/>
  <c r="G30" i="13"/>
  <c r="H30" i="13"/>
  <c r="G58" i="5"/>
  <c r="G57" i="5"/>
  <c r="G55" i="5"/>
  <c r="G54" i="5"/>
  <c r="G52" i="5"/>
  <c r="G51" i="5"/>
  <c r="G44" i="5"/>
  <c r="G43" i="5"/>
  <c r="G41" i="5"/>
  <c r="G40" i="5"/>
  <c r="G38" i="5"/>
  <c r="G37" i="5"/>
  <c r="C58" i="5"/>
  <c r="C57" i="5"/>
  <c r="C55" i="5"/>
  <c r="C54" i="5"/>
  <c r="C52" i="5"/>
  <c r="C51" i="5"/>
  <c r="C44" i="5"/>
  <c r="C43" i="5"/>
  <c r="C41" i="5"/>
  <c r="C40" i="5"/>
  <c r="C38" i="5"/>
  <c r="C37" i="5"/>
  <c r="K24" i="4"/>
  <c r="K23" i="4"/>
  <c r="K22" i="4"/>
  <c r="K12" i="4"/>
  <c r="K11" i="4"/>
  <c r="K10" i="4"/>
  <c r="K22" i="3"/>
  <c r="K21" i="3"/>
  <c r="K12" i="3"/>
  <c r="K11" i="3"/>
  <c r="F25" i="12"/>
  <c r="F24" i="12"/>
  <c r="F13" i="12"/>
  <c r="F12" i="12"/>
  <c r="D12" i="12"/>
  <c r="D13" i="12"/>
  <c r="C21" i="6"/>
  <c r="I21" i="13" l="1"/>
  <c r="I30" i="13"/>
  <c r="I20" i="13"/>
  <c r="I44" i="5"/>
  <c r="E24" i="5"/>
  <c r="N7" i="2" l="1"/>
  <c r="F24" i="5"/>
  <c r="H14" i="13"/>
  <c r="H13" i="13"/>
  <c r="H12" i="13"/>
  <c r="H6" i="13"/>
  <c r="H5" i="13"/>
  <c r="H4" i="13"/>
  <c r="G14" i="13"/>
  <c r="G13" i="13"/>
  <c r="G12" i="13"/>
  <c r="G6" i="13"/>
  <c r="G5" i="13"/>
  <c r="G4" i="13"/>
  <c r="F14" i="13"/>
  <c r="F13" i="13"/>
  <c r="F12" i="13"/>
  <c r="F6" i="13"/>
  <c r="F5" i="13"/>
  <c r="F4" i="13"/>
  <c r="E14" i="13"/>
  <c r="E13" i="13"/>
  <c r="E12" i="13"/>
  <c r="E6" i="13"/>
  <c r="E5" i="13"/>
  <c r="E4" i="13"/>
  <c r="D14" i="13"/>
  <c r="D13" i="13"/>
  <c r="D12" i="13"/>
  <c r="D6" i="13"/>
  <c r="D5" i="13"/>
  <c r="D4" i="13"/>
  <c r="C14" i="13"/>
  <c r="C13" i="13"/>
  <c r="C12" i="13"/>
  <c r="C6" i="13"/>
  <c r="C5" i="13"/>
  <c r="C4" i="13"/>
  <c r="I4" i="13" l="1"/>
  <c r="I5" i="13"/>
  <c r="I6" i="13"/>
  <c r="I12" i="13"/>
  <c r="I13" i="13"/>
  <c r="I14" i="13"/>
  <c r="H25" i="12"/>
  <c r="H24" i="12"/>
  <c r="H22" i="12"/>
  <c r="H21" i="12"/>
  <c r="H20" i="12"/>
  <c r="H19" i="12"/>
  <c r="H13" i="12"/>
  <c r="H12" i="12"/>
  <c r="H10" i="12"/>
  <c r="H9" i="12"/>
  <c r="H8" i="12"/>
  <c r="H7" i="12"/>
  <c r="G13" i="12"/>
  <c r="G12" i="12"/>
  <c r="G10" i="12"/>
  <c r="G9" i="12"/>
  <c r="G8" i="12"/>
  <c r="G7" i="12"/>
  <c r="G25" i="12"/>
  <c r="G24" i="12"/>
  <c r="G22" i="12"/>
  <c r="G21" i="12"/>
  <c r="G20" i="12"/>
  <c r="G19" i="12"/>
  <c r="F22" i="12"/>
  <c r="F21" i="12"/>
  <c r="F20" i="12"/>
  <c r="F19" i="12"/>
  <c r="F10" i="12"/>
  <c r="F9" i="12"/>
  <c r="F8" i="12"/>
  <c r="F7" i="12"/>
  <c r="E25" i="12"/>
  <c r="E24" i="12"/>
  <c r="E22" i="12"/>
  <c r="E21" i="12"/>
  <c r="E20" i="12"/>
  <c r="E19" i="12"/>
  <c r="D25" i="12"/>
  <c r="D24" i="12"/>
  <c r="D22" i="12"/>
  <c r="D21" i="12"/>
  <c r="D20" i="12"/>
  <c r="D19" i="12"/>
  <c r="E13" i="12"/>
  <c r="E12" i="12"/>
  <c r="E10" i="12"/>
  <c r="E9" i="12"/>
  <c r="E8" i="12"/>
  <c r="E7" i="12"/>
  <c r="D10" i="12"/>
  <c r="D9" i="12"/>
  <c r="D8" i="12"/>
  <c r="D7" i="12"/>
  <c r="C25" i="12" l="1"/>
  <c r="I25" i="12" s="1"/>
  <c r="C24" i="12"/>
  <c r="I24" i="12" s="1"/>
  <c r="C22" i="12"/>
  <c r="C21" i="12"/>
  <c r="I21" i="12" s="1"/>
  <c r="C20" i="12"/>
  <c r="C19" i="12"/>
  <c r="I19" i="12" s="1"/>
  <c r="C13" i="12"/>
  <c r="I13" i="12" s="1"/>
  <c r="C12" i="12"/>
  <c r="I12" i="12" s="1"/>
  <c r="C10" i="12"/>
  <c r="C9" i="12"/>
  <c r="I9" i="12" s="1"/>
  <c r="C8" i="12"/>
  <c r="C7" i="12"/>
  <c r="I7" i="12" s="1"/>
  <c r="C18" i="11"/>
  <c r="C17" i="11"/>
  <c r="C16" i="11"/>
  <c r="C9" i="11"/>
  <c r="C8" i="11"/>
  <c r="C7" i="11"/>
  <c r="J18" i="11"/>
  <c r="J17" i="11"/>
  <c r="J16" i="11"/>
  <c r="J9" i="11"/>
  <c r="J8" i="11"/>
  <c r="J7" i="11"/>
  <c r="I18" i="11"/>
  <c r="I17" i="11"/>
  <c r="I16" i="11"/>
  <c r="I9" i="11"/>
  <c r="I8" i="11"/>
  <c r="I7" i="11"/>
  <c r="H18" i="11"/>
  <c r="H17" i="11"/>
  <c r="H16" i="11"/>
  <c r="H9" i="11"/>
  <c r="H8" i="11"/>
  <c r="H7" i="11"/>
  <c r="G18" i="11"/>
  <c r="G17" i="11"/>
  <c r="G16" i="11"/>
  <c r="G9" i="11"/>
  <c r="G8" i="11"/>
  <c r="G7" i="11"/>
  <c r="F18" i="11"/>
  <c r="F17" i="11"/>
  <c r="F16" i="11"/>
  <c r="F9" i="11"/>
  <c r="F8" i="11"/>
  <c r="F7" i="11"/>
  <c r="E18" i="11"/>
  <c r="E17" i="11"/>
  <c r="E16" i="11"/>
  <c r="E9" i="11"/>
  <c r="E8" i="11"/>
  <c r="E7" i="11"/>
  <c r="D18" i="11"/>
  <c r="K18" i="11" s="1"/>
  <c r="D17" i="11"/>
  <c r="D16" i="11"/>
  <c r="D9" i="11"/>
  <c r="D8" i="11"/>
  <c r="D7" i="11"/>
  <c r="F20" i="10"/>
  <c r="F19" i="10"/>
  <c r="F18" i="10"/>
  <c r="F17" i="10"/>
  <c r="F10" i="10"/>
  <c r="F9" i="10"/>
  <c r="F8" i="10"/>
  <c r="F7" i="10"/>
  <c r="E20" i="10"/>
  <c r="E19" i="10"/>
  <c r="E18" i="10"/>
  <c r="E17" i="10"/>
  <c r="E10" i="10"/>
  <c r="E9" i="10"/>
  <c r="E8" i="10"/>
  <c r="E7" i="10"/>
  <c r="D20" i="10"/>
  <c r="D19" i="10"/>
  <c r="D18" i="10"/>
  <c r="D17" i="10"/>
  <c r="D10" i="10"/>
  <c r="D9" i="10"/>
  <c r="D8" i="10"/>
  <c r="D7" i="10"/>
  <c r="C20" i="10"/>
  <c r="G20" i="10" s="1"/>
  <c r="C19" i="10"/>
  <c r="C18" i="10"/>
  <c r="G18" i="10" s="1"/>
  <c r="C17" i="10"/>
  <c r="C10" i="10"/>
  <c r="G10" i="10" s="1"/>
  <c r="C9" i="10"/>
  <c r="C8" i="10"/>
  <c r="C7" i="10"/>
  <c r="J17" i="8"/>
  <c r="J16" i="8"/>
  <c r="J15" i="8"/>
  <c r="J14" i="8"/>
  <c r="J9" i="8"/>
  <c r="J7" i="8"/>
  <c r="J6" i="8"/>
  <c r="I16" i="8"/>
  <c r="I15" i="8"/>
  <c r="I14" i="8"/>
  <c r="I9" i="8"/>
  <c r="I8" i="8"/>
  <c r="I7" i="8"/>
  <c r="I6" i="8"/>
  <c r="H17" i="8"/>
  <c r="H16" i="8"/>
  <c r="H15" i="8"/>
  <c r="H14" i="8"/>
  <c r="H9" i="8"/>
  <c r="H8" i="8"/>
  <c r="H7" i="8"/>
  <c r="H6" i="8"/>
  <c r="G17" i="8"/>
  <c r="G16" i="8"/>
  <c r="G15" i="8"/>
  <c r="G14" i="8"/>
  <c r="G9" i="8"/>
  <c r="G8" i="8"/>
  <c r="G7" i="8"/>
  <c r="G6" i="8"/>
  <c r="F17" i="8"/>
  <c r="F16" i="8"/>
  <c r="F15" i="8"/>
  <c r="F14" i="8"/>
  <c r="F9" i="8"/>
  <c r="F8" i="8"/>
  <c r="F7" i="8"/>
  <c r="F6" i="8"/>
  <c r="E17" i="8"/>
  <c r="E16" i="8"/>
  <c r="E15" i="8"/>
  <c r="E14" i="8"/>
  <c r="E9" i="8"/>
  <c r="E8" i="8"/>
  <c r="E7" i="8"/>
  <c r="E6" i="8"/>
  <c r="D17" i="8"/>
  <c r="D16" i="8"/>
  <c r="D15" i="8"/>
  <c r="D14" i="8"/>
  <c r="D9" i="8"/>
  <c r="D8" i="8"/>
  <c r="D7" i="8"/>
  <c r="D6" i="8"/>
  <c r="C17" i="8"/>
  <c r="C16" i="8"/>
  <c r="C15" i="8"/>
  <c r="C14" i="8"/>
  <c r="K14" i="8" s="1"/>
  <c r="C9" i="8"/>
  <c r="C8" i="8"/>
  <c r="C7" i="8"/>
  <c r="C6" i="8"/>
  <c r="J24" i="7"/>
  <c r="J23" i="7"/>
  <c r="J22" i="7"/>
  <c r="J21" i="7"/>
  <c r="J20" i="7"/>
  <c r="J19" i="7"/>
  <c r="J18" i="7"/>
  <c r="J12" i="7"/>
  <c r="J11" i="7"/>
  <c r="J10" i="7"/>
  <c r="J9" i="7"/>
  <c r="J8" i="7"/>
  <c r="J7" i="7"/>
  <c r="J6" i="7"/>
  <c r="I24" i="7"/>
  <c r="I23" i="7"/>
  <c r="I22" i="7"/>
  <c r="I21" i="7"/>
  <c r="I20" i="7"/>
  <c r="I19" i="7"/>
  <c r="I18" i="7"/>
  <c r="I12" i="7"/>
  <c r="I11" i="7"/>
  <c r="I10" i="7"/>
  <c r="I9" i="7"/>
  <c r="I8" i="7"/>
  <c r="I7" i="7"/>
  <c r="I6" i="7"/>
  <c r="H12" i="7"/>
  <c r="H11" i="7"/>
  <c r="H10" i="7"/>
  <c r="H9" i="7"/>
  <c r="H8" i="7"/>
  <c r="H7" i="7"/>
  <c r="H6" i="7"/>
  <c r="H24" i="7"/>
  <c r="H23" i="7"/>
  <c r="H22" i="7"/>
  <c r="H21" i="7"/>
  <c r="H20" i="7"/>
  <c r="H19" i="7"/>
  <c r="H18" i="7"/>
  <c r="G24" i="7"/>
  <c r="G23" i="7"/>
  <c r="G22" i="7"/>
  <c r="G21" i="7"/>
  <c r="G20" i="7"/>
  <c r="G19" i="7"/>
  <c r="G18" i="7"/>
  <c r="G12" i="7"/>
  <c r="G11" i="7"/>
  <c r="G10" i="7"/>
  <c r="G9" i="7"/>
  <c r="G8" i="7"/>
  <c r="G7" i="7"/>
  <c r="G6" i="7"/>
  <c r="F24" i="7"/>
  <c r="F23" i="7"/>
  <c r="F22" i="7"/>
  <c r="F21" i="7"/>
  <c r="F20" i="7"/>
  <c r="F19" i="7"/>
  <c r="F18" i="7"/>
  <c r="F12" i="7"/>
  <c r="F11" i="7"/>
  <c r="F10" i="7"/>
  <c r="F9" i="7"/>
  <c r="F8" i="7"/>
  <c r="F7" i="7"/>
  <c r="F6" i="7"/>
  <c r="E24" i="7"/>
  <c r="E23" i="7"/>
  <c r="E22" i="7"/>
  <c r="E21" i="7"/>
  <c r="E20" i="7"/>
  <c r="E19" i="7"/>
  <c r="E18" i="7"/>
  <c r="E12" i="7"/>
  <c r="E11" i="7"/>
  <c r="E10" i="7"/>
  <c r="E9" i="7"/>
  <c r="E8" i="7"/>
  <c r="E7" i="7"/>
  <c r="E6" i="7"/>
  <c r="G17" i="10" l="1"/>
  <c r="G19" i="10"/>
  <c r="K16" i="8"/>
  <c r="G7" i="10"/>
  <c r="K17" i="11"/>
  <c r="K6" i="8"/>
  <c r="K8" i="8"/>
  <c r="G9" i="10"/>
  <c r="K7" i="11"/>
  <c r="K8" i="11"/>
  <c r="G8" i="10"/>
  <c r="K9" i="11"/>
  <c r="K16" i="11"/>
  <c r="D24" i="7"/>
  <c r="D23" i="7"/>
  <c r="D22" i="7"/>
  <c r="D21" i="7"/>
  <c r="D20" i="7"/>
  <c r="D19" i="7"/>
  <c r="D18" i="7"/>
  <c r="D12" i="7"/>
  <c r="D11" i="7"/>
  <c r="D10" i="7"/>
  <c r="D9" i="7"/>
  <c r="D8" i="7"/>
  <c r="D7" i="7"/>
  <c r="D6" i="7"/>
  <c r="C24" i="7"/>
  <c r="C23" i="7"/>
  <c r="C22" i="7"/>
  <c r="C21" i="7"/>
  <c r="C20" i="7"/>
  <c r="C19" i="7"/>
  <c r="C18" i="7"/>
  <c r="C12" i="7"/>
  <c r="C11" i="7"/>
  <c r="C10" i="7"/>
  <c r="C9" i="7"/>
  <c r="C8" i="7"/>
  <c r="C7" i="7"/>
  <c r="C6" i="7"/>
  <c r="J20" i="4"/>
  <c r="J19" i="4"/>
  <c r="J18" i="4"/>
  <c r="J17" i="4"/>
  <c r="J8" i="4"/>
  <c r="J7" i="4"/>
  <c r="J6" i="4"/>
  <c r="J5" i="4"/>
  <c r="I20" i="4"/>
  <c r="I19" i="4"/>
  <c r="I18" i="4"/>
  <c r="I17" i="4"/>
  <c r="I8" i="4"/>
  <c r="I7" i="4"/>
  <c r="I6" i="4"/>
  <c r="I5" i="4"/>
  <c r="K10" i="7" l="1"/>
  <c r="K18" i="7"/>
  <c r="K6" i="7"/>
  <c r="K20" i="7"/>
  <c r="K8" i="7"/>
  <c r="K22" i="7"/>
  <c r="H20" i="4"/>
  <c r="H19" i="4"/>
  <c r="H18" i="4"/>
  <c r="H17" i="4"/>
  <c r="H8" i="4"/>
  <c r="H7" i="4"/>
  <c r="H6" i="4"/>
  <c r="H5" i="4"/>
  <c r="G8" i="4" l="1"/>
  <c r="G7" i="4"/>
  <c r="G6" i="4"/>
  <c r="G5" i="4"/>
  <c r="G20" i="4"/>
  <c r="G19" i="4"/>
  <c r="G18" i="4"/>
  <c r="G17" i="4"/>
  <c r="F20" i="4" l="1"/>
  <c r="F19" i="4"/>
  <c r="F18" i="4"/>
  <c r="F17" i="4"/>
  <c r="F8" i="4"/>
  <c r="F7" i="4"/>
  <c r="F6" i="4"/>
  <c r="F5" i="4"/>
  <c r="E20" i="4"/>
  <c r="E19" i="4"/>
  <c r="E18" i="4"/>
  <c r="E17" i="4"/>
  <c r="E8" i="4"/>
  <c r="E7" i="4"/>
  <c r="E6" i="4"/>
  <c r="E5" i="4"/>
  <c r="D20" i="4"/>
  <c r="D19" i="4"/>
  <c r="D18" i="4"/>
  <c r="D17" i="4"/>
  <c r="D8" i="4"/>
  <c r="D7" i="4"/>
  <c r="D6" i="4"/>
  <c r="D5" i="4"/>
  <c r="C20" i="4" l="1"/>
  <c r="C19" i="4"/>
  <c r="K19" i="4" s="1"/>
  <c r="C18" i="4"/>
  <c r="C17" i="4"/>
  <c r="K17" i="4" s="1"/>
  <c r="C8" i="4"/>
  <c r="C7" i="4"/>
  <c r="K7" i="4" s="1"/>
  <c r="C6" i="4"/>
  <c r="C5" i="4"/>
  <c r="K5" i="4" s="1"/>
  <c r="J19" i="3"/>
  <c r="J18" i="3"/>
  <c r="J17" i="3"/>
  <c r="J16" i="3"/>
  <c r="J9" i="3"/>
  <c r="J8" i="3"/>
  <c r="J7" i="3"/>
  <c r="J6" i="3"/>
  <c r="I19" i="3"/>
  <c r="I18" i="3"/>
  <c r="I17" i="3"/>
  <c r="I16" i="3"/>
  <c r="I9" i="3"/>
  <c r="I8" i="3"/>
  <c r="I7" i="3"/>
  <c r="I6" i="3"/>
  <c r="H19" i="3"/>
  <c r="H18" i="3"/>
  <c r="H17" i="3"/>
  <c r="H16" i="3"/>
  <c r="H9" i="3"/>
  <c r="H8" i="3"/>
  <c r="H7" i="3"/>
  <c r="H6" i="3"/>
  <c r="G19" i="3"/>
  <c r="G18" i="3"/>
  <c r="G17" i="3"/>
  <c r="G16" i="3"/>
  <c r="G9" i="3"/>
  <c r="G8" i="3"/>
  <c r="G7" i="3"/>
  <c r="G6" i="3"/>
  <c r="F19" i="3"/>
  <c r="F18" i="3"/>
  <c r="F17" i="3"/>
  <c r="F16" i="3"/>
  <c r="F9" i="3"/>
  <c r="F8" i="3"/>
  <c r="F7" i="3"/>
  <c r="F6" i="3"/>
  <c r="E19" i="3"/>
  <c r="E18" i="3"/>
  <c r="E17" i="3"/>
  <c r="E16" i="3"/>
  <c r="E9" i="3"/>
  <c r="E8" i="3"/>
  <c r="E7" i="3"/>
  <c r="E6" i="3"/>
  <c r="D19" i="3" l="1"/>
  <c r="D18" i="3"/>
  <c r="D17" i="3"/>
  <c r="D16" i="3"/>
  <c r="D9" i="3"/>
  <c r="D8" i="3"/>
  <c r="D7" i="3"/>
  <c r="D6" i="3"/>
  <c r="C19" i="3" l="1"/>
  <c r="C18" i="3"/>
  <c r="K18" i="3" s="1"/>
  <c r="C17" i="3"/>
  <c r="C16" i="3"/>
  <c r="K16" i="3" s="1"/>
  <c r="C9" i="3"/>
  <c r="C8" i="3"/>
  <c r="K8" i="3" s="1"/>
  <c r="C7" i="3"/>
  <c r="C6" i="3"/>
  <c r="K6" i="3" s="1"/>
  <c r="J25" i="9" l="1"/>
  <c r="J24" i="9"/>
  <c r="J23" i="9"/>
  <c r="J22" i="9"/>
  <c r="J21" i="9"/>
  <c r="J20" i="9"/>
  <c r="J19" i="9"/>
  <c r="J18" i="9"/>
  <c r="J13" i="9"/>
  <c r="J12" i="9"/>
  <c r="J11" i="9"/>
  <c r="J10" i="9"/>
  <c r="J9" i="9"/>
  <c r="J8" i="9"/>
  <c r="J7" i="9"/>
  <c r="J6" i="9"/>
  <c r="I25" i="9"/>
  <c r="I24" i="9"/>
  <c r="I23" i="9"/>
  <c r="I22" i="9"/>
  <c r="I21" i="9"/>
  <c r="I20" i="9"/>
  <c r="I19" i="9"/>
  <c r="I18" i="9"/>
  <c r="I13" i="9"/>
  <c r="I12" i="9"/>
  <c r="I11" i="9"/>
  <c r="I10" i="9"/>
  <c r="I9" i="9"/>
  <c r="I8" i="9"/>
  <c r="I7" i="9"/>
  <c r="I6" i="9"/>
  <c r="H25" i="9"/>
  <c r="H24" i="9"/>
  <c r="H23" i="9"/>
  <c r="H22" i="9"/>
  <c r="H21" i="9"/>
  <c r="H20" i="9"/>
  <c r="H19" i="9"/>
  <c r="H18" i="9"/>
  <c r="H13" i="9"/>
  <c r="H12" i="9"/>
  <c r="H11" i="9"/>
  <c r="H10" i="9"/>
  <c r="H9" i="9"/>
  <c r="H8" i="9"/>
  <c r="H7" i="9"/>
  <c r="H6" i="9"/>
  <c r="G25" i="9"/>
  <c r="G24" i="9"/>
  <c r="G23" i="9"/>
  <c r="G22" i="9"/>
  <c r="G21" i="9"/>
  <c r="G20" i="9"/>
  <c r="G19" i="9"/>
  <c r="G18" i="9"/>
  <c r="G13" i="9"/>
  <c r="G12" i="9"/>
  <c r="G11" i="9"/>
  <c r="G10" i="9"/>
  <c r="G9" i="9"/>
  <c r="G8" i="9"/>
  <c r="G7" i="9"/>
  <c r="G6" i="9"/>
  <c r="F25" i="9" l="1"/>
  <c r="F24" i="9"/>
  <c r="F23" i="9"/>
  <c r="F22" i="9"/>
  <c r="F21" i="9"/>
  <c r="F20" i="9"/>
  <c r="F19" i="9"/>
  <c r="F18" i="9"/>
  <c r="F13" i="9"/>
  <c r="F12" i="9"/>
  <c r="F11" i="9"/>
  <c r="F10" i="9"/>
  <c r="F9" i="9"/>
  <c r="F8" i="9"/>
  <c r="F7" i="9"/>
  <c r="F6" i="9"/>
  <c r="E13" i="9"/>
  <c r="E12" i="9"/>
  <c r="E11" i="9"/>
  <c r="E10" i="9"/>
  <c r="E9" i="9"/>
  <c r="E8" i="9"/>
  <c r="E7" i="9"/>
  <c r="E6" i="9"/>
  <c r="E25" i="9" l="1"/>
  <c r="E24" i="9"/>
  <c r="E23" i="9"/>
  <c r="E22" i="9"/>
  <c r="E21" i="9"/>
  <c r="E20" i="9"/>
  <c r="E19" i="9"/>
  <c r="E18" i="9"/>
  <c r="D13" i="9"/>
  <c r="D12" i="9"/>
  <c r="D11" i="9"/>
  <c r="D10" i="9"/>
  <c r="D9" i="9"/>
  <c r="D8" i="9"/>
  <c r="D7" i="9"/>
  <c r="D6" i="9"/>
  <c r="D25" i="9" l="1"/>
  <c r="D24" i="9"/>
  <c r="D23" i="9"/>
  <c r="D22" i="9"/>
  <c r="D21" i="9"/>
  <c r="D20" i="9"/>
  <c r="D19" i="9"/>
  <c r="D18" i="9"/>
  <c r="C13" i="9"/>
  <c r="C12" i="9"/>
  <c r="K12" i="9" s="1"/>
  <c r="C11" i="9"/>
  <c r="C10" i="9"/>
  <c r="K10" i="9" s="1"/>
  <c r="C9" i="9"/>
  <c r="C8" i="9"/>
  <c r="K8" i="9" s="1"/>
  <c r="C7" i="9"/>
  <c r="C6" i="9"/>
  <c r="K6" i="9" s="1"/>
  <c r="C25" i="9"/>
  <c r="C24" i="9"/>
  <c r="K24" i="9" s="1"/>
  <c r="C23" i="9"/>
  <c r="C22" i="9"/>
  <c r="K22" i="9" s="1"/>
  <c r="C21" i="9"/>
  <c r="C20" i="9"/>
  <c r="C19" i="9"/>
  <c r="C18" i="9"/>
  <c r="K18" i="9" s="1"/>
  <c r="L58" i="6"/>
  <c r="L57" i="6"/>
  <c r="L55" i="6"/>
  <c r="L54" i="6"/>
  <c r="L52" i="6"/>
  <c r="L51" i="6"/>
  <c r="L44" i="6"/>
  <c r="L43" i="6"/>
  <c r="L41" i="6"/>
  <c r="L40" i="6"/>
  <c r="L38" i="6"/>
  <c r="L37" i="6"/>
  <c r="L28" i="6"/>
  <c r="L27" i="6"/>
  <c r="L25" i="6"/>
  <c r="L24" i="6"/>
  <c r="L22" i="6"/>
  <c r="L21" i="6"/>
  <c r="L14" i="6"/>
  <c r="L13" i="6"/>
  <c r="L11" i="6"/>
  <c r="L10" i="6"/>
  <c r="L8" i="6"/>
  <c r="L7" i="6"/>
  <c r="K58" i="6"/>
  <c r="K57" i="6"/>
  <c r="K55" i="6"/>
  <c r="K54" i="6"/>
  <c r="K52" i="6"/>
  <c r="K51" i="6"/>
  <c r="K44" i="6"/>
  <c r="K43" i="6"/>
  <c r="K41" i="6"/>
  <c r="K40" i="6"/>
  <c r="K38" i="6"/>
  <c r="K37" i="6"/>
  <c r="K28" i="6"/>
  <c r="K27" i="6"/>
  <c r="K25" i="6"/>
  <c r="K24" i="6"/>
  <c r="K22" i="6"/>
  <c r="K21" i="6"/>
  <c r="K14" i="6"/>
  <c r="K13" i="6"/>
  <c r="K11" i="6"/>
  <c r="K10" i="6"/>
  <c r="K8" i="6"/>
  <c r="K7" i="6"/>
  <c r="J58" i="6"/>
  <c r="J57" i="6"/>
  <c r="J55" i="6"/>
  <c r="J54" i="6"/>
  <c r="J52" i="6"/>
  <c r="J51" i="6"/>
  <c r="J44" i="6"/>
  <c r="J43" i="6"/>
  <c r="J41" i="6"/>
  <c r="J40" i="6"/>
  <c r="J38" i="6"/>
  <c r="J37" i="6"/>
  <c r="J28" i="6"/>
  <c r="J27" i="6"/>
  <c r="J25" i="6"/>
  <c r="J24" i="6"/>
  <c r="J22" i="6"/>
  <c r="J21" i="6"/>
  <c r="J14" i="6"/>
  <c r="J13" i="6"/>
  <c r="J11" i="6"/>
  <c r="J10" i="6"/>
  <c r="J8" i="6"/>
  <c r="J7" i="6"/>
  <c r="I58" i="6"/>
  <c r="I57" i="6"/>
  <c r="I55" i="6"/>
  <c r="I54" i="6"/>
  <c r="I52" i="6"/>
  <c r="I51" i="6"/>
  <c r="I44" i="6"/>
  <c r="I43" i="6"/>
  <c r="I41" i="6"/>
  <c r="I40" i="6"/>
  <c r="I38" i="6"/>
  <c r="I37" i="6"/>
  <c r="I28" i="6"/>
  <c r="I27" i="6"/>
  <c r="I25" i="6"/>
  <c r="I24" i="6"/>
  <c r="I22" i="6"/>
  <c r="I21" i="6"/>
  <c r="I14" i="6"/>
  <c r="I13" i="6"/>
  <c r="I11" i="6"/>
  <c r="I10" i="6"/>
  <c r="I8" i="6"/>
  <c r="I7" i="6"/>
  <c r="H57" i="6"/>
  <c r="H55" i="6"/>
  <c r="H54" i="6"/>
  <c r="H52" i="6"/>
  <c r="H51" i="6"/>
  <c r="H44" i="6"/>
  <c r="H43" i="6"/>
  <c r="H41" i="6"/>
  <c r="H40" i="6"/>
  <c r="H38" i="6"/>
  <c r="H37" i="6"/>
  <c r="H28" i="6"/>
  <c r="H27" i="6"/>
  <c r="H25" i="6"/>
  <c r="H24" i="6"/>
  <c r="H22" i="6"/>
  <c r="H21" i="6"/>
  <c r="H14" i="6"/>
  <c r="H13" i="6"/>
  <c r="H11" i="6"/>
  <c r="H10" i="6"/>
  <c r="H8" i="6"/>
  <c r="H7" i="6"/>
  <c r="H58" i="6"/>
  <c r="G57" i="6"/>
  <c r="G55" i="6"/>
  <c r="G54" i="6"/>
  <c r="G52" i="6"/>
  <c r="G51" i="6"/>
  <c r="G44" i="6"/>
  <c r="G43" i="6"/>
  <c r="G41" i="6"/>
  <c r="G40" i="6"/>
  <c r="G38" i="6"/>
  <c r="G37" i="6"/>
  <c r="G28" i="6"/>
  <c r="G27" i="6"/>
  <c r="G25" i="6"/>
  <c r="G24" i="6"/>
  <c r="G22" i="6"/>
  <c r="G21" i="6"/>
  <c r="G14" i="6"/>
  <c r="G13" i="6"/>
  <c r="G11" i="6"/>
  <c r="G10" i="6"/>
  <c r="G8" i="6"/>
  <c r="G7" i="6"/>
  <c r="K20" i="9" l="1"/>
  <c r="F8" i="6"/>
  <c r="F7" i="6"/>
  <c r="E58" i="6"/>
  <c r="E57" i="6"/>
  <c r="E55" i="6"/>
  <c r="E54" i="6"/>
  <c r="E52" i="6"/>
  <c r="E51" i="6"/>
  <c r="E44" i="6"/>
  <c r="E43" i="6"/>
  <c r="E41" i="6"/>
  <c r="E40" i="6"/>
  <c r="E38" i="6"/>
  <c r="E37" i="6"/>
  <c r="E28" i="6"/>
  <c r="E27" i="6"/>
  <c r="E25" i="6"/>
  <c r="E24" i="6"/>
  <c r="E22" i="6"/>
  <c r="E21" i="6"/>
  <c r="E14" i="6"/>
  <c r="E13" i="6"/>
  <c r="E11" i="6"/>
  <c r="E10" i="6"/>
  <c r="E8" i="6"/>
  <c r="E7" i="6"/>
  <c r="D58" i="6"/>
  <c r="D57" i="6"/>
  <c r="D55" i="6"/>
  <c r="D54" i="6"/>
  <c r="D52" i="6"/>
  <c r="D51" i="6"/>
  <c r="D44" i="6"/>
  <c r="D43" i="6"/>
  <c r="D41" i="6"/>
  <c r="D40" i="6"/>
  <c r="D38" i="6"/>
  <c r="D37" i="6"/>
  <c r="D28" i="6"/>
  <c r="D27" i="6"/>
  <c r="D25" i="6"/>
  <c r="D24" i="6"/>
  <c r="D22" i="6"/>
  <c r="D21" i="6"/>
  <c r="M21" i="6" s="1"/>
  <c r="D14" i="6"/>
  <c r="D13" i="6"/>
  <c r="D11" i="6"/>
  <c r="D10" i="6"/>
  <c r="D8" i="6"/>
  <c r="D7" i="6"/>
  <c r="C58" i="6"/>
  <c r="C57" i="6"/>
  <c r="M57" i="6" s="1"/>
  <c r="C55" i="6"/>
  <c r="C54" i="6"/>
  <c r="M54" i="6" s="1"/>
  <c r="C52" i="6"/>
  <c r="C51" i="6"/>
  <c r="M51" i="6" s="1"/>
  <c r="C44" i="6"/>
  <c r="C43" i="6"/>
  <c r="C41" i="6"/>
  <c r="C40" i="6"/>
  <c r="M40" i="6" s="1"/>
  <c r="C38" i="6"/>
  <c r="C37" i="6"/>
  <c r="C28" i="6"/>
  <c r="C27" i="6"/>
  <c r="M27" i="6" s="1"/>
  <c r="C25" i="6"/>
  <c r="C24" i="6"/>
  <c r="M24" i="6" s="1"/>
  <c r="C22" i="6"/>
  <c r="C14" i="6"/>
  <c r="C13" i="6"/>
  <c r="C11" i="6"/>
  <c r="C10" i="6"/>
  <c r="C8" i="6"/>
  <c r="C7" i="6"/>
  <c r="G28" i="5"/>
  <c r="G27" i="5"/>
  <c r="G25" i="5"/>
  <c r="G24" i="5"/>
  <c r="G22" i="5"/>
  <c r="G21" i="5"/>
  <c r="G14" i="5"/>
  <c r="G13" i="5"/>
  <c r="G11" i="5"/>
  <c r="G10" i="5"/>
  <c r="G8" i="5"/>
  <c r="G7" i="5"/>
  <c r="L58" i="5"/>
  <c r="L57" i="5"/>
  <c r="L55" i="5"/>
  <c r="L54" i="5"/>
  <c r="L52" i="5"/>
  <c r="L51" i="5"/>
  <c r="L44" i="5"/>
  <c r="L43" i="5"/>
  <c r="L41" i="5"/>
  <c r="L40" i="5"/>
  <c r="L38" i="5"/>
  <c r="L37" i="5"/>
  <c r="L28" i="5"/>
  <c r="L27" i="5"/>
  <c r="L25" i="5"/>
  <c r="L24" i="5"/>
  <c r="L22" i="5"/>
  <c r="L21" i="5"/>
  <c r="L14" i="5"/>
  <c r="L13" i="5"/>
  <c r="L11" i="5"/>
  <c r="L10" i="5"/>
  <c r="L8" i="5"/>
  <c r="L7" i="5"/>
  <c r="K28" i="5"/>
  <c r="K58" i="5"/>
  <c r="K57" i="5"/>
  <c r="K55" i="5"/>
  <c r="K54" i="5"/>
  <c r="K52" i="5"/>
  <c r="K51" i="5"/>
  <c r="K44" i="5"/>
  <c r="K43" i="5"/>
  <c r="K41" i="5"/>
  <c r="K40" i="5"/>
  <c r="K38" i="5"/>
  <c r="K37" i="5"/>
  <c r="K27" i="5"/>
  <c r="K25" i="5"/>
  <c r="K24" i="5"/>
  <c r="K22" i="5"/>
  <c r="K21" i="5"/>
  <c r="K14" i="5"/>
  <c r="K13" i="5"/>
  <c r="K11" i="5"/>
  <c r="K10" i="5"/>
  <c r="K8" i="5"/>
  <c r="K7" i="5"/>
  <c r="J58" i="5"/>
  <c r="J57" i="5"/>
  <c r="J55" i="5"/>
  <c r="J54" i="5"/>
  <c r="J52" i="5"/>
  <c r="J51" i="5"/>
  <c r="J44" i="5"/>
  <c r="J43" i="5"/>
  <c r="J41" i="5"/>
  <c r="J40" i="5"/>
  <c r="J38" i="5"/>
  <c r="J37" i="5"/>
  <c r="J28" i="5"/>
  <c r="J27" i="5"/>
  <c r="J25" i="5"/>
  <c r="J24" i="5"/>
  <c r="J22" i="5"/>
  <c r="J21" i="5"/>
  <c r="J14" i="5"/>
  <c r="J13" i="5"/>
  <c r="J11" i="5"/>
  <c r="J10" i="5"/>
  <c r="J8" i="5"/>
  <c r="J7" i="5"/>
  <c r="I58" i="5"/>
  <c r="I57" i="5"/>
  <c r="I55" i="5"/>
  <c r="I54" i="5"/>
  <c r="I52" i="5"/>
  <c r="I51" i="5"/>
  <c r="I43" i="5"/>
  <c r="I41" i="5"/>
  <c r="I40" i="5"/>
  <c r="I38" i="5"/>
  <c r="I37" i="5"/>
  <c r="I28" i="5"/>
  <c r="I27" i="5"/>
  <c r="I25" i="5"/>
  <c r="I24" i="5"/>
  <c r="I22" i="5"/>
  <c r="I21" i="5"/>
  <c r="I14" i="5"/>
  <c r="I13" i="5"/>
  <c r="I11" i="5"/>
  <c r="I10" i="5"/>
  <c r="I8" i="5"/>
  <c r="I7" i="5"/>
  <c r="H58" i="5"/>
  <c r="H57" i="5"/>
  <c r="H55" i="5"/>
  <c r="H54" i="5"/>
  <c r="H52" i="5"/>
  <c r="H51" i="5"/>
  <c r="H44" i="5"/>
  <c r="H43" i="5"/>
  <c r="H41" i="5"/>
  <c r="H40" i="5"/>
  <c r="H38" i="5"/>
  <c r="H37" i="5"/>
  <c r="H28" i="5"/>
  <c r="H27" i="5"/>
  <c r="H25" i="5"/>
  <c r="H24" i="5"/>
  <c r="H22" i="5"/>
  <c r="H21" i="5"/>
  <c r="H14" i="5"/>
  <c r="H13" i="5"/>
  <c r="H11" i="5"/>
  <c r="H10" i="5"/>
  <c r="H8" i="5"/>
  <c r="H7" i="5"/>
  <c r="F58" i="5"/>
  <c r="F57" i="5"/>
  <c r="F55" i="5"/>
  <c r="F54" i="5"/>
  <c r="F52" i="5"/>
  <c r="F51" i="5"/>
  <c r="F44" i="5"/>
  <c r="F43" i="5"/>
  <c r="F41" i="5"/>
  <c r="F40" i="5"/>
  <c r="F38" i="5"/>
  <c r="F37" i="5"/>
  <c r="F28" i="5"/>
  <c r="F27" i="5"/>
  <c r="F22" i="5"/>
  <c r="F21" i="5"/>
  <c r="F14" i="5"/>
  <c r="F13" i="5"/>
  <c r="F11" i="5"/>
  <c r="F10" i="5"/>
  <c r="F8" i="5"/>
  <c r="F7" i="5"/>
  <c r="E58" i="5"/>
  <c r="E57" i="5"/>
  <c r="E55" i="5"/>
  <c r="E54" i="5"/>
  <c r="E52" i="5"/>
  <c r="E51" i="5"/>
  <c r="E44" i="5"/>
  <c r="E43" i="5"/>
  <c r="E41" i="5"/>
  <c r="E40" i="5"/>
  <c r="E38" i="5"/>
  <c r="E37" i="5"/>
  <c r="E28" i="5"/>
  <c r="E27" i="5"/>
  <c r="E25" i="5"/>
  <c r="E22" i="5"/>
  <c r="E21" i="5"/>
  <c r="E14" i="5"/>
  <c r="E13" i="5"/>
  <c r="E11" i="5"/>
  <c r="E10" i="5"/>
  <c r="E8" i="5"/>
  <c r="E7" i="5"/>
  <c r="D58" i="5"/>
  <c r="D57" i="5"/>
  <c r="D55" i="5"/>
  <c r="D54" i="5"/>
  <c r="D52" i="5"/>
  <c r="D51" i="5"/>
  <c r="D44" i="5"/>
  <c r="D43" i="5"/>
  <c r="D41" i="5"/>
  <c r="D40" i="5"/>
  <c r="D38" i="5"/>
  <c r="D37" i="5"/>
  <c r="D28" i="5"/>
  <c r="D27" i="5"/>
  <c r="D25" i="5"/>
  <c r="D24" i="5"/>
  <c r="D22" i="5"/>
  <c r="D21" i="5"/>
  <c r="D14" i="5"/>
  <c r="D13" i="5"/>
  <c r="D11" i="5"/>
  <c r="D10" i="5"/>
  <c r="D8" i="5"/>
  <c r="D7" i="5"/>
  <c r="C28" i="5"/>
  <c r="C27" i="5"/>
  <c r="C25" i="5"/>
  <c r="C24" i="5"/>
  <c r="C22" i="5"/>
  <c r="C21" i="5"/>
  <c r="C14" i="5"/>
  <c r="C13" i="5"/>
  <c r="C11" i="5"/>
  <c r="C10" i="5"/>
  <c r="C8" i="5"/>
  <c r="C7" i="5"/>
  <c r="Q38" i="2"/>
  <c r="Q37" i="2"/>
  <c r="Q36" i="2"/>
  <c r="Q35" i="2"/>
  <c r="Q29" i="2"/>
  <c r="Q28" i="2"/>
  <c r="Q27" i="2"/>
  <c r="Q26" i="2"/>
  <c r="Q18" i="2"/>
  <c r="Q17" i="2"/>
  <c r="Q16" i="2"/>
  <c r="Q15" i="2"/>
  <c r="Q9" i="2"/>
  <c r="Q8" i="2"/>
  <c r="Q7" i="2"/>
  <c r="Q6" i="2"/>
  <c r="M10" i="6" l="1"/>
  <c r="M43" i="5"/>
  <c r="M37" i="6"/>
  <c r="M7" i="5"/>
  <c r="M24" i="5"/>
  <c r="M27" i="5"/>
  <c r="M57" i="5"/>
  <c r="M7" i="6"/>
  <c r="M13" i="5"/>
  <c r="M21" i="5"/>
  <c r="M51" i="5"/>
  <c r="M40" i="5"/>
  <c r="M43" i="6"/>
  <c r="M13" i="6"/>
  <c r="M10" i="5"/>
  <c r="M37" i="5"/>
  <c r="M54" i="5"/>
  <c r="P38" i="2"/>
  <c r="P37" i="2"/>
  <c r="P36" i="2"/>
  <c r="P35" i="2"/>
  <c r="P29" i="2"/>
  <c r="P28" i="2"/>
  <c r="P27" i="2"/>
  <c r="P26" i="2"/>
  <c r="P18" i="2"/>
  <c r="P17" i="2"/>
  <c r="P16" i="2"/>
  <c r="P15" i="2"/>
  <c r="P9" i="2"/>
  <c r="P8" i="2"/>
  <c r="P7" i="2"/>
  <c r="P6" i="2"/>
  <c r="O38" i="2"/>
  <c r="O37" i="2"/>
  <c r="O36" i="2"/>
  <c r="O35" i="2"/>
  <c r="O29" i="2"/>
  <c r="O28" i="2"/>
  <c r="O27" i="2"/>
  <c r="O26" i="2"/>
  <c r="O18" i="2"/>
  <c r="O17" i="2"/>
  <c r="O16" i="2"/>
  <c r="O15" i="2"/>
  <c r="O9" i="2"/>
  <c r="O8" i="2"/>
  <c r="O7" i="2"/>
  <c r="O6" i="2"/>
  <c r="N38" i="2"/>
  <c r="N37" i="2"/>
  <c r="N36" i="2"/>
  <c r="N35" i="2"/>
  <c r="N29" i="2"/>
  <c r="N28" i="2"/>
  <c r="N27" i="2"/>
  <c r="N26" i="2"/>
  <c r="N18" i="2"/>
  <c r="N17" i="2"/>
  <c r="N16" i="2"/>
  <c r="N15" i="2"/>
  <c r="N9" i="2"/>
  <c r="N8" i="2"/>
  <c r="N6" i="2"/>
  <c r="M38" i="2"/>
  <c r="M37" i="2"/>
  <c r="M36" i="2"/>
  <c r="M35" i="2"/>
  <c r="M29" i="2"/>
  <c r="M28" i="2"/>
  <c r="M27" i="2"/>
  <c r="M26" i="2"/>
  <c r="M18" i="2"/>
  <c r="M17" i="2"/>
  <c r="M16" i="2"/>
  <c r="M15" i="2"/>
  <c r="M9" i="2"/>
  <c r="M8" i="2"/>
  <c r="M7" i="2"/>
  <c r="M6" i="2"/>
  <c r="L38" i="2"/>
  <c r="L37" i="2"/>
  <c r="L36" i="2"/>
  <c r="L35" i="2"/>
  <c r="L29" i="2"/>
  <c r="L28" i="2"/>
  <c r="L27" i="2"/>
  <c r="L26" i="2"/>
  <c r="L18" i="2"/>
  <c r="L17" i="2"/>
  <c r="L16" i="2"/>
  <c r="L15" i="2"/>
  <c r="L9" i="2"/>
  <c r="L8" i="2"/>
  <c r="L7" i="2"/>
  <c r="L6" i="2"/>
  <c r="K38" i="2"/>
  <c r="K37" i="2"/>
  <c r="K36" i="2"/>
  <c r="K35" i="2"/>
  <c r="K29" i="2"/>
  <c r="K28" i="2"/>
  <c r="K27" i="2"/>
  <c r="K26" i="2"/>
  <c r="K18" i="2"/>
  <c r="K17" i="2"/>
  <c r="K16" i="2"/>
  <c r="K15" i="2"/>
  <c r="K9" i="2"/>
  <c r="K8" i="2"/>
  <c r="K7" i="2"/>
  <c r="K6" i="2"/>
  <c r="J38" i="2"/>
  <c r="J37" i="2"/>
  <c r="J36" i="2"/>
  <c r="J35" i="2"/>
  <c r="J29" i="2"/>
  <c r="J28" i="2"/>
  <c r="J27" i="2"/>
  <c r="J26" i="2"/>
  <c r="J18" i="2"/>
  <c r="J17" i="2"/>
  <c r="J16" i="2"/>
  <c r="J15" i="2"/>
  <c r="J9" i="2"/>
  <c r="J8" i="2"/>
  <c r="J7" i="2"/>
  <c r="J6" i="2"/>
  <c r="I38" i="2"/>
  <c r="I37" i="2"/>
  <c r="I36" i="2"/>
  <c r="I35" i="2"/>
  <c r="I29" i="2"/>
  <c r="I28" i="2"/>
  <c r="I27" i="2"/>
  <c r="I26" i="2"/>
  <c r="I18" i="2"/>
  <c r="I17" i="2"/>
  <c r="I16" i="2"/>
  <c r="I15" i="2"/>
  <c r="I9" i="2"/>
  <c r="I8" i="2"/>
  <c r="I7" i="2"/>
  <c r="I6" i="2"/>
  <c r="H38" i="2"/>
  <c r="H37" i="2"/>
  <c r="H36" i="2"/>
  <c r="H35" i="2"/>
  <c r="H29" i="2"/>
  <c r="H28" i="2"/>
  <c r="H27" i="2"/>
  <c r="H26" i="2"/>
  <c r="H18" i="2"/>
  <c r="H17" i="2"/>
  <c r="H16" i="2"/>
  <c r="H15" i="2"/>
  <c r="H9" i="2"/>
  <c r="H8" i="2"/>
  <c r="H7" i="2"/>
  <c r="H6" i="2"/>
  <c r="G38" i="2"/>
  <c r="G37" i="2"/>
  <c r="G36" i="2"/>
  <c r="G35" i="2"/>
  <c r="G29" i="2"/>
  <c r="G28" i="2"/>
  <c r="G27" i="2"/>
  <c r="G26" i="2"/>
  <c r="G18" i="2"/>
  <c r="G17" i="2"/>
  <c r="G16" i="2"/>
  <c r="G15" i="2"/>
  <c r="G9" i="2"/>
  <c r="G8" i="2"/>
  <c r="G7" i="2"/>
  <c r="G6" i="2"/>
  <c r="E38" i="2"/>
  <c r="E37" i="2"/>
  <c r="E36" i="2"/>
  <c r="E35" i="2"/>
  <c r="E29" i="2"/>
  <c r="E28" i="2"/>
  <c r="E27" i="2"/>
  <c r="E26" i="2"/>
  <c r="E18" i="2"/>
  <c r="E17" i="2"/>
  <c r="E16" i="2"/>
  <c r="E15" i="2"/>
  <c r="E9" i="2"/>
  <c r="E8" i="2"/>
  <c r="E7" i="2"/>
  <c r="E6" i="2"/>
  <c r="D38" i="2"/>
  <c r="D37" i="2"/>
  <c r="D36" i="2"/>
  <c r="D35" i="2"/>
  <c r="D29" i="2"/>
  <c r="D28" i="2"/>
  <c r="D27" i="2"/>
  <c r="D26" i="2"/>
  <c r="D18" i="2"/>
  <c r="D17" i="2"/>
  <c r="D16" i="2"/>
  <c r="D15" i="2"/>
  <c r="D9" i="2"/>
  <c r="D8" i="2"/>
  <c r="D7" i="2"/>
  <c r="D6" i="2"/>
  <c r="C38" i="2"/>
  <c r="C37" i="2"/>
  <c r="R37" i="2" s="1"/>
  <c r="C36" i="2"/>
  <c r="C35" i="2"/>
  <c r="C29" i="2"/>
  <c r="C28" i="2"/>
  <c r="C27" i="2"/>
  <c r="C26" i="2"/>
  <c r="C18" i="2"/>
  <c r="C17" i="2"/>
  <c r="R17" i="2" s="1"/>
  <c r="C16" i="2"/>
  <c r="C15" i="2"/>
  <c r="C9" i="2"/>
  <c r="C8" i="2"/>
  <c r="C7" i="2"/>
  <c r="C6" i="2"/>
  <c r="F16" i="1"/>
  <c r="F15" i="1"/>
  <c r="F14" i="1"/>
  <c r="F13" i="1"/>
  <c r="F8" i="1"/>
  <c r="F7" i="1"/>
  <c r="F6" i="1"/>
  <c r="F5" i="1"/>
  <c r="Q16" i="1"/>
  <c r="Q15" i="1"/>
  <c r="Q14" i="1"/>
  <c r="Q13" i="1"/>
  <c r="Q8" i="1"/>
  <c r="Q7" i="1"/>
  <c r="Q6" i="1"/>
  <c r="Q5" i="1"/>
  <c r="P16" i="1"/>
  <c r="P15" i="1"/>
  <c r="P14" i="1"/>
  <c r="P13" i="1"/>
  <c r="P8" i="1"/>
  <c r="P7" i="1"/>
  <c r="P6" i="1"/>
  <c r="P5" i="1"/>
  <c r="O16" i="1"/>
  <c r="O15" i="1"/>
  <c r="O14" i="1"/>
  <c r="O13" i="1"/>
  <c r="O8" i="1"/>
  <c r="O7" i="1"/>
  <c r="O6" i="1"/>
  <c r="O5" i="1"/>
  <c r="N16" i="1"/>
  <c r="N15" i="1"/>
  <c r="N14" i="1"/>
  <c r="N13" i="1"/>
  <c r="N8" i="1"/>
  <c r="N7" i="1"/>
  <c r="N6" i="1"/>
  <c r="N5" i="1"/>
  <c r="M16" i="1"/>
  <c r="M15" i="1"/>
  <c r="M14" i="1"/>
  <c r="M13" i="1"/>
  <c r="M8" i="1"/>
  <c r="M7" i="1"/>
  <c r="M6" i="1"/>
  <c r="M5" i="1"/>
  <c r="L16" i="1"/>
  <c r="L15" i="1"/>
  <c r="L14" i="1"/>
  <c r="L13" i="1"/>
  <c r="L8" i="1"/>
  <c r="L7" i="1"/>
  <c r="L6" i="1"/>
  <c r="L5" i="1"/>
  <c r="K16" i="1"/>
  <c r="K15" i="1"/>
  <c r="K14" i="1"/>
  <c r="K13" i="1"/>
  <c r="K8" i="1"/>
  <c r="K7" i="1"/>
  <c r="K6" i="1"/>
  <c r="K5" i="1"/>
  <c r="J16" i="1"/>
  <c r="J15" i="1"/>
  <c r="J14" i="1"/>
  <c r="J13" i="1"/>
  <c r="J8" i="1"/>
  <c r="J7" i="1"/>
  <c r="J6" i="1"/>
  <c r="J5" i="1"/>
  <c r="I16" i="1"/>
  <c r="I15" i="1"/>
  <c r="I14" i="1"/>
  <c r="I13" i="1"/>
  <c r="I8" i="1"/>
  <c r="I7" i="1"/>
  <c r="I6" i="1"/>
  <c r="I5" i="1"/>
  <c r="H16" i="1"/>
  <c r="H15" i="1"/>
  <c r="H14" i="1"/>
  <c r="H13" i="1"/>
  <c r="H8" i="1"/>
  <c r="H7" i="1"/>
  <c r="H6" i="1"/>
  <c r="H5" i="1"/>
  <c r="G16" i="1"/>
  <c r="G15" i="1"/>
  <c r="G14" i="1"/>
  <c r="G13" i="1"/>
  <c r="G8" i="1"/>
  <c r="G7" i="1"/>
  <c r="G6" i="1"/>
  <c r="G5" i="1"/>
  <c r="R6" i="2" l="1"/>
  <c r="R26" i="2"/>
  <c r="R8" i="2"/>
  <c r="R28" i="2"/>
  <c r="R15" i="2"/>
  <c r="R35" i="2"/>
  <c r="E16" i="1"/>
  <c r="E15" i="1"/>
  <c r="E14" i="1"/>
  <c r="E13" i="1"/>
  <c r="E8" i="1"/>
  <c r="E7" i="1"/>
  <c r="E6" i="1"/>
  <c r="E5" i="1"/>
  <c r="D16" i="1"/>
  <c r="D15" i="1"/>
  <c r="D14" i="1"/>
  <c r="D13" i="1"/>
  <c r="D8" i="1" l="1"/>
  <c r="D7" i="1"/>
  <c r="D6" i="1"/>
  <c r="D5" i="1"/>
  <c r="C16" i="1"/>
  <c r="C15" i="1"/>
  <c r="R15" i="1" s="1"/>
  <c r="C14" i="1"/>
  <c r="C13" i="1"/>
  <c r="R13" i="1" s="1"/>
  <c r="C8" i="1"/>
  <c r="C7" i="1"/>
  <c r="R7" i="1" s="1"/>
  <c r="C6" i="1"/>
  <c r="C5" i="1"/>
  <c r="R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Joanne Whitehead</author>
  </authors>
  <commentList>
    <comment ref="F58" authorId="0" shapeId="0" xr:uid="{CE6135B8-1CD1-4F71-BC56-1496F4C4D206}">
      <text>
        <r>
          <rPr>
            <sz val="11"/>
            <color theme="1"/>
            <rFont val="Calibri"/>
            <family val="2"/>
            <scheme val="minor"/>
          </rPr>
          <t>Joanne Whitehead:
Figure changed from £171,150 to £150,000 in line with Buttress pricing schedule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tc={1424C397-9DAE-4D52-AC86-0B1BCD0A7D32}</author>
    <author>tc={6FF81B3A-DD43-4C4B-AE01-5E217B37D80F}</author>
  </authors>
  <commentList>
    <comment ref="F4" authorId="0" shapeId="0" xr:uid="{1424C397-9DAE-4D52-AC86-0B1BCD0A7D32}">
      <text>
        <t>[Threaded comment]
Your version of Excel allows you to read this threaded comment; however, any edits to it will get removed if the file is opened in a newer version of Excel. Learn more: https://go.microsoft.com/fwlink/?linkid=870924
Comment:
    See notes on pricing schedule</t>
      </text>
    </comment>
    <comment ref="F16" authorId="1" shapeId="0" xr:uid="{6FF81B3A-DD43-4C4B-AE01-5E217B37D80F}">
      <text>
        <t>[Threaded comment]
Your version of Excel allows you to read this threaded comment; however, any edits to it will get removed if the file is opened in a newer version of Excel. Learn more: https://go.microsoft.com/fwlink/?linkid=870924
Comment:
    See notes on pricing schedule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tc={CDDA7A3A-860C-4C45-A2A6-9301C44BB4E1}</author>
  </authors>
  <commentList>
    <comment ref="Y17" authorId="0" shapeId="0" xr:uid="{CDDA7A3A-860C-4C45-A2A6-9301C44BB4E1}">
      <text>
        <t>[Threaded comment]
Your version of Excel allows you to read this threaded comment; however, any edits to it will get removed if the file is opened in a newer version of Excel. Learn more: https://go.microsoft.com/fwlink/?linkid=870924
Comment:
    Not considered above £75k</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tc={1551B1CD-044A-4E16-BF60-A2C6A11AA40A}</author>
    <author>tc={B336AAAF-148B-4951-A0C6-079EBE907CD8}</author>
    <author>tc={303BF31E-67E9-4F8B-8393-55748A697CDC}</author>
    <author>tc={8AD2654D-75B4-4CDE-81F7-3AD5FAE50B80}</author>
    <author>tc={07A92AD5-02A3-4EC6-9793-D60B115B0865}</author>
    <author>tc={72CBA6F8-F598-4AB4-9E73-600C329F987B}</author>
    <author>tc={C541F507-B558-4DE0-9285-F2D70487F7D7}</author>
    <author>tc={4C9BC54B-E973-4304-B453-7740ABA6B55D}</author>
  </authors>
  <commentList>
    <comment ref="O7" authorId="0" shapeId="0" xr:uid="{1551B1CD-044A-4E16-BF60-A2C6A11AA40A}">
      <text>
        <t>[Threaded comment]
Your version of Excel allows you to read this threaded comment; however, any edits to it will get removed if the file is opened in a newer version of Excel. Learn more: https://go.microsoft.com/fwlink/?linkid=870924
Comment:
    Supplier advises Minimum Price based on £1.5m works cost (10 houses)</t>
      </text>
    </comment>
    <comment ref="O9" authorId="1" shapeId="0" xr:uid="{B336AAAF-148B-4951-A0C6-079EBE907CD8}">
      <text>
        <t>[Threaded comment]
Your version of Excel allows you to read this threaded comment; however, any edits to it will get removed if the file is opened in a newer version of Excel. Learn more: https://go.microsoft.com/fwlink/?linkid=870924
Comment:
    Supplier advises Minimum Price based on £1.5m works cost (10 houses)</t>
      </text>
    </comment>
    <comment ref="O11" authorId="2" shapeId="0" xr:uid="{303BF31E-67E9-4F8B-8393-55748A697CDC}">
      <text>
        <t>[Threaded comment]
Your version of Excel allows you to read this threaded comment; however, any edits to it will get removed if the file is opened in a newer version of Excel. Learn more: https://go.microsoft.com/fwlink/?linkid=870924
Comment:
    Supplier advises Max Price based on £25m works cost as per PD notes on Tender Price</t>
      </text>
    </comment>
    <comment ref="N13" authorId="3" shapeId="0" xr:uid="{8AD2654D-75B4-4CDE-81F7-3AD5FAE50B80}">
      <text>
        <t>[Threaded comment]
Your version of Excel allows you to read this threaded comment; however, any edits to it will get removed if the file is opened in a newer version of Excel. Learn more: https://go.microsoft.com/fwlink/?linkid=870924
Comment:
    Supplier advises Max Price based on £25m works cost as per PD notes on Tender Price</t>
      </text>
    </comment>
    <comment ref="O19" authorId="4" shapeId="0" xr:uid="{07A92AD5-02A3-4EC6-9793-D60B115B0865}">
      <text>
        <t>[Threaded comment]
Your version of Excel allows you to read this threaded comment; however, any edits to it will get removed if the file is opened in a newer version of Excel. Learn more: https://go.microsoft.com/fwlink/?linkid=870924
Comment:
    Supplier advises Minimum Price based on £1.5m works cost (10 houses)</t>
      </text>
    </comment>
    <comment ref="O21" authorId="5" shapeId="0" xr:uid="{72CBA6F8-F598-4AB4-9E73-600C329F987B}">
      <text>
        <t>[Threaded comment]
Your version of Excel allows you to read this threaded comment; however, any edits to it will get removed if the file is opened in a newer version of Excel. Learn more: https://go.microsoft.com/fwlink/?linkid=870924
Comment:
    Supplier advises Minimum Price based on £1.5m works cost (10 houses)</t>
      </text>
    </comment>
    <comment ref="O23" authorId="6" shapeId="0" xr:uid="{C541F507-B558-4DE0-9285-F2D70487F7D7}">
      <text>
        <t>[Threaded comment]
Your version of Excel allows you to read this threaded comment; however, any edits to it will get removed if the file is opened in a newer version of Excel. Learn more: https://go.microsoft.com/fwlink/?linkid=870924
Comment:
    Supplier advises Max Price based on £25m works cost as per PD notes on Tender Price</t>
      </text>
    </comment>
    <comment ref="O25" authorId="7" shapeId="0" xr:uid="{4C9BC54B-E973-4304-B453-7740ABA6B55D}">
      <text>
        <t>[Threaded comment]
Your version of Excel allows you to read this threaded comment; however, any edits to it will get removed if the file is opened in a newer version of Excel. Learn more: https://go.microsoft.com/fwlink/?linkid=870924
Comment:
    Supplier advises Max Price based on £25m works cost as per PD notes on Tender Price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tc={16D30093-2463-492C-9CD2-5F9D59E514D7}</author>
    <author>tc={6D8225BA-245F-45E8-B86B-6D22AE870CC8}</author>
    <author>tc={5242E8AB-37C2-40D1-B8B5-345753552DF6}</author>
  </authors>
  <commentList>
    <comment ref="F5" authorId="0" shapeId="0" xr:uid="{16D30093-2463-492C-9CD2-5F9D59E514D7}">
      <text>
        <t>[Threaded comment]
Your version of Excel allows you to read this threaded comment; however, any edits to it will get removed if the file is opened in a newer version of Excel. Learn more: https://go.microsoft.com/fwlink/?linkid=870924
Comment:
    Amended day rates (24/04/2024 - BS)</t>
      </text>
    </comment>
    <comment ref="D12" authorId="1" shapeId="0" xr:uid="{6D8225BA-245F-45E8-B86B-6D22AE870CC8}">
      <text>
        <t>[Threaded comment]
Your version of Excel allows you to read this threaded comment; however, any edits to it will get removed if the file is opened in a newer version of Excel. Learn more: https://go.microsoft.com/fwlink/?linkid=870924
Comment:
    Updated Day Rate pricing following Abnormally Low Bidder Letter</t>
      </text>
    </comment>
    <comment ref="F17" authorId="2" shapeId="0" xr:uid="{5242E8AB-37C2-40D1-B8B5-345753552DF6}">
      <text>
        <t>[Threaded comment]
Your version of Excel allows you to read this threaded comment; however, any edits to it will get removed if the file is opened in a newer version of Excel. Learn more: https://go.microsoft.com/fwlink/?linkid=870924
Comment:
    Amended day rates (24/04/2024 - BS)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tc={970DD078-2DE8-41D2-B493-C10B19B39C6C}</author>
    <author>tc={A1F989BE-578F-4898-A123-9FE38660E4F8}</author>
  </authors>
  <commentList>
    <comment ref="M4" authorId="0" shapeId="0" xr:uid="{970DD078-2DE8-41D2-B493-C10B19B39C6C}">
      <text>
        <t>[Threaded comment]
Your version of Excel allows you to read this threaded comment; however, any edits to it will get removed if the file is opened in a newer version of Excel. Learn more: https://go.microsoft.com/fwlink/?linkid=870924
Comment:
    CT added updated TWC pricing following Abnormally Low Bid letter</t>
      </text>
    </comment>
    <comment ref="M12" authorId="1" shapeId="0" xr:uid="{A1F989BE-578F-4898-A123-9FE38660E4F8}">
      <text>
        <t>[Threaded comment]
Your version of Excel allows you to read this threaded comment; however, any edits to it will get removed if the file is opened in a newer version of Excel. Learn more: https://go.microsoft.com/fwlink/?linkid=870924
Comment:
    CT added updated TWC pricing following Abnormally Low Bid letter</t>
      </text>
    </comment>
  </commentList>
</comments>
</file>

<file path=xl/sharedStrings.xml><?xml version="1.0" encoding="utf-8"?>
<sst xmlns="http://schemas.openxmlformats.org/spreadsheetml/2006/main" count="835" uniqueCount="357">
  <si>
    <t>AECOM</t>
  </si>
  <si>
    <t>Anderton Gables</t>
  </si>
  <si>
    <t>CPC Project Services</t>
  </si>
  <si>
    <t>Drees &amp; Sommer</t>
  </si>
  <si>
    <t xml:space="preserve">Gateley Vinden </t>
  </si>
  <si>
    <t>Identity Consult</t>
  </si>
  <si>
    <t>Markhams Ltd</t>
  </si>
  <si>
    <t xml:space="preserve">Michael Dyson Associates </t>
  </si>
  <si>
    <t>NEO Projects</t>
  </si>
  <si>
    <t>Poole Dick Associates</t>
  </si>
  <si>
    <t>Rex Proctor and Partners</t>
  </si>
  <si>
    <t xml:space="preserve">Simon Fenton Partnership </t>
  </si>
  <si>
    <t>Summers Inman Construction &amp; Property Consultants</t>
  </si>
  <si>
    <t>WhiteleyEaves Limited</t>
  </si>
  <si>
    <t>Wilkinson Cowan Partnership</t>
  </si>
  <si>
    <t>AVERAGE</t>
  </si>
  <si>
    <t>ICN - Fees for Employers Agent services (West)</t>
  </si>
  <si>
    <t>Band 1 upto &amp; Incl 34 homes % Works only Fee</t>
  </si>
  <si>
    <t>Band 1 upto &amp; Incl 34 homes Min Fee</t>
  </si>
  <si>
    <t>Band 2 - 35 Homes + % Works only Fee</t>
  </si>
  <si>
    <t>Band 2 - 35 Homes + Max Fee</t>
  </si>
  <si>
    <t>Michael Dyson Associates</t>
  </si>
  <si>
    <t>ICN - Fees for Employers Agent services (East)</t>
  </si>
  <si>
    <t>Important Information – Employers Agent Lots (for both East &amp; West lots)</t>
  </si>
  <si>
    <r>
      <t>a.</t>
    </r>
    <r>
      <rPr>
        <sz val="11"/>
        <color theme="1"/>
        <rFont val="Times New Roman"/>
        <family val="1"/>
      </rPr>
      <t>       </t>
    </r>
    <r>
      <rPr>
        <sz val="11"/>
        <color theme="1"/>
        <rFont val="Calibri"/>
        <family val="2"/>
      </rPr>
      <t>Please complete all pricing tables for the lot(s) you are tendering for (East and/or West). Please complete all cells in yellow.</t>
    </r>
  </si>
  <si>
    <r>
      <t>b.</t>
    </r>
    <r>
      <rPr>
        <sz val="11"/>
        <color theme="1"/>
        <rFont val="Times New Roman"/>
        <family val="1"/>
      </rPr>
      <t xml:space="preserve">       </t>
    </r>
    <r>
      <rPr>
        <sz val="11"/>
        <color theme="1"/>
        <rFont val="Calibri"/>
        <family val="2"/>
      </rPr>
      <t>Fees quoted will apply to the geographical lot selected.</t>
    </r>
  </si>
  <si>
    <r>
      <t>c.</t>
    </r>
    <r>
      <rPr>
        <sz val="11"/>
        <color theme="1"/>
        <rFont val="Times New Roman"/>
        <family val="1"/>
      </rPr>
      <t xml:space="preserve">       </t>
    </r>
    <r>
      <rPr>
        <sz val="11"/>
        <color theme="1"/>
        <rFont val="Calibri"/>
        <family val="2"/>
      </rPr>
      <t>Fees quoted should assume a new build development irrespective of tenure.</t>
    </r>
  </si>
  <si>
    <r>
      <t>d.</t>
    </r>
    <r>
      <rPr>
        <sz val="11"/>
        <color theme="1"/>
        <rFont val="Times New Roman"/>
        <family val="1"/>
      </rPr>
      <t xml:space="preserve">       </t>
    </r>
    <r>
      <rPr>
        <sz val="11"/>
        <color theme="1"/>
        <rFont val="Calibri"/>
        <family val="2"/>
      </rPr>
      <t>Please note the consultants will work at their own risk until a formal appointment for a project is agreed and issued.</t>
    </r>
  </si>
  <si>
    <r>
      <t>e.</t>
    </r>
    <r>
      <rPr>
        <sz val="11"/>
        <color theme="1"/>
        <rFont val="Times New Roman"/>
        <family val="1"/>
      </rPr>
      <t xml:space="preserve">       </t>
    </r>
    <r>
      <rPr>
        <sz val="11"/>
        <color theme="1"/>
        <rFont val="Calibri"/>
        <family val="2"/>
      </rPr>
      <t>The default position for the purposes of the tender is that fees would be paid in stages as follow, for both negotiated and tendered projects:</t>
    </r>
  </si>
  <si>
    <t>    i.               15% at submission of planning application</t>
  </si>
  <si>
    <r>
      <rPr>
        <sz val="11"/>
        <color rgb="FF000000"/>
        <rFont val="Times New Roman"/>
        <family val="1"/>
      </rPr>
      <t xml:space="preserve">    </t>
    </r>
    <r>
      <rPr>
        <sz val="11"/>
        <color rgb="FF000000"/>
        <rFont val="Calibri"/>
        <family val="2"/>
      </rPr>
      <t>ii.</t>
    </r>
    <r>
      <rPr>
        <sz val="11"/>
        <color rgb="FF000000"/>
        <rFont val="Times New Roman"/>
        <family val="1"/>
      </rPr>
      <t>            30</t>
    </r>
    <r>
      <rPr>
        <sz val="11"/>
        <color rgb="FF000000"/>
        <rFont val="Calibri"/>
        <family val="2"/>
      </rPr>
      <t>% at receipt of tender/value for money report</t>
    </r>
  </si>
  <si>
    <r>
      <rPr>
        <sz val="11"/>
        <color rgb="FF000000"/>
        <rFont val="Times New Roman"/>
        <family val="1"/>
      </rPr>
      <t xml:space="preserve">    </t>
    </r>
    <r>
      <rPr>
        <sz val="11"/>
        <color rgb="FF000000"/>
        <rFont val="Calibri"/>
        <family val="2"/>
      </rPr>
      <t>iii.</t>
    </r>
    <r>
      <rPr>
        <sz val="11"/>
        <color rgb="FF000000"/>
        <rFont val="Times New Roman"/>
        <family val="1"/>
      </rPr>
      <t xml:space="preserve">           </t>
    </r>
    <r>
      <rPr>
        <sz val="11"/>
        <color rgb="FF000000"/>
        <rFont val="Calibri"/>
        <family val="2"/>
      </rPr>
      <t>45% at quarterly instalments throughout the agreed contract period (date of possession to date of practical completion)</t>
    </r>
  </si>
  <si>
    <r>
      <rPr>
        <sz val="11"/>
        <color rgb="FF000000"/>
        <rFont val="Times New Roman"/>
        <family val="1"/>
      </rPr>
      <t xml:space="preserve">    </t>
    </r>
    <r>
      <rPr>
        <sz val="11"/>
        <color rgb="FF000000"/>
        <rFont val="Calibri"/>
        <family val="2"/>
      </rPr>
      <t>iv.</t>
    </r>
    <r>
      <rPr>
        <sz val="11"/>
        <color rgb="FF000000"/>
        <rFont val="Times New Roman"/>
        <family val="1"/>
      </rPr>
      <t xml:space="preserve">           </t>
    </r>
    <r>
      <rPr>
        <sz val="11"/>
        <color rgb="FF000000"/>
        <rFont val="Calibri"/>
        <family val="2"/>
      </rPr>
      <t>10% at issue of the Notice of Completion of Making Good</t>
    </r>
  </si>
  <si>
    <r>
      <t>f.</t>
    </r>
    <r>
      <rPr>
        <sz val="11"/>
        <color theme="1"/>
        <rFont val="Times New Roman"/>
        <family val="1"/>
      </rPr>
      <t xml:space="preserve">         </t>
    </r>
    <r>
      <rPr>
        <sz val="11"/>
        <color theme="1"/>
        <rFont val="Calibri"/>
        <family val="2"/>
      </rPr>
      <t>Where the contract is being procured as a part of a land lead package deal negotiated by the client then the Client retains discretion to amend and negotiate with the Consultant the payment of each fee stage to reflect the circumstances of the individual project, with an increased percentage of fees expected to become payable at quarterly instalments during the contract period.</t>
    </r>
  </si>
  <si>
    <r>
      <rPr>
        <sz val="11"/>
        <color rgb="FF000000"/>
        <rFont val="Calibri"/>
        <family val="2"/>
      </rPr>
      <t>g.</t>
    </r>
    <r>
      <rPr>
        <sz val="11"/>
        <color rgb="FF000000"/>
        <rFont val="Times New Roman"/>
        <family val="1"/>
      </rPr>
      <t xml:space="preserve">        </t>
    </r>
    <r>
      <rPr>
        <sz val="11"/>
        <color rgb="FF000000"/>
        <rFont val="Calibri"/>
        <family val="2"/>
      </rPr>
      <t>Where fees are relating to works costs, the works estimate shall be declared at the time of call off to estimate a fee. This will be recalculated following tender or contract negotiation. The agreed fee will be adjusted and based on the final agreed Contract Sum (works only). For the avoidance of doubt, works costs exclude contractor on costs, post contract instructions, client direct costs, land, financing, marketing and sale costs, planning and building reg fees.</t>
    </r>
  </si>
  <si>
    <r>
      <rPr>
        <sz val="11"/>
        <color rgb="FF000000"/>
        <rFont val="Calibri"/>
        <family val="2"/>
      </rPr>
      <t>h.</t>
    </r>
    <r>
      <rPr>
        <sz val="11"/>
        <color rgb="FF000000"/>
        <rFont val="Times New Roman"/>
        <family val="1"/>
      </rPr>
      <t xml:space="preserve">       </t>
    </r>
    <r>
      <rPr>
        <sz val="11"/>
        <color rgb="FF000000"/>
        <rFont val="Calibri"/>
        <family val="2"/>
      </rPr>
      <t>Fees should be stated excluding VAT but inclusive of all expenses and disbursements</t>
    </r>
  </si>
  <si>
    <t>i.         Fee levels should remain valid for the duration of the framework and should not be index linked. The minimum and maximum fees are to be fixed for year 1 of the framework after which they will be index linked by ICN as confirmed in the Framework Agreement.</t>
  </si>
  <si>
    <r>
      <t>j.</t>
    </r>
    <r>
      <rPr>
        <sz val="11"/>
        <color theme="1"/>
        <rFont val="Times New Roman"/>
        <family val="1"/>
      </rPr>
      <t xml:space="preserve">         </t>
    </r>
    <r>
      <rPr>
        <sz val="11"/>
        <color theme="1"/>
        <rFont val="Calibri"/>
        <family val="2"/>
      </rPr>
      <t>All prices must be quoted in accordance to the Service Brief for Employers Agent which is attached to the Invitation to Tender.</t>
    </r>
  </si>
  <si>
    <t>k.         The maximum fee quoted shall be based on a works cost of £25m. For any appointments with a works cost in excess of £25m the fee shall be negotiated directly between the consultant and the appointing client.</t>
  </si>
  <si>
    <t>Arcus Consulting</t>
  </si>
  <si>
    <t>Savills UK Limited</t>
  </si>
  <si>
    <t>ICN - Fees for Combined Employers Agent and full Principal Designer services (West)</t>
  </si>
  <si>
    <t xml:space="preserve">NEO Projects </t>
  </si>
  <si>
    <t>ICN - Fees for Employers Agent and Health &amp; Safety Advisor services only (West)</t>
  </si>
  <si>
    <t xml:space="preserve">WhiteleyEaves Limited </t>
  </si>
  <si>
    <t>ICN - Fees for Combined Employers Agent and full Principal Designer services (East)</t>
  </si>
  <si>
    <t>ICN - Fees for Employers Agent and Health &amp; Safety Advisor services only (East)</t>
  </si>
  <si>
    <t>Important Information – Employers Agent &amp; PD Combined Lots (for both East &amp; West lots)</t>
  </si>
  <si>
    <r>
      <t>a.</t>
    </r>
    <r>
      <rPr>
        <sz val="11"/>
        <color theme="1"/>
        <rFont val="Times New Roman"/>
        <family val="1"/>
      </rPr>
      <t xml:space="preserve">       </t>
    </r>
    <r>
      <rPr>
        <sz val="11"/>
        <color theme="1"/>
        <rFont val="Calibri"/>
        <family val="2"/>
      </rPr>
      <t>Please complete all pricing tables for the lot(s) you are tendering for (East and/or West). Please complete all cells in yellow.</t>
    </r>
  </si>
  <si>
    <t>    i.               15% at submission of planning application</t>
  </si>
  <si>
    <t xml:space="preserve">f.  </t>
  </si>
  <si>
    <t>Where the contract is being procured as a part of a land lead package deal negotiated by the client then the Client retains discretion to amend and negotiate with the Consultant the payment of each fee stage to reflect the circumstances of the individual project, with an increased percentage of fees expected to become payable at quarterly instalments during the contract period.</t>
  </si>
  <si>
    <t xml:space="preserve">g. </t>
  </si>
  <si>
    <t>Where fees are relating to works costs, the works estimate shall be declared at the time of call off to estimate a fee. This will be recalculated following tender or contract negotiation. The agreed fee will be adjusted and based on the final agreed Contract Sum (works only). For the avoidance of doubt, works costs exclude contractor on costs, post contract instructions, client direct costs, land, financing, marketing and sale costs, planning and building reg fees.</t>
  </si>
  <si>
    <r>
      <t>h.</t>
    </r>
    <r>
      <rPr>
        <sz val="11"/>
        <color theme="1"/>
        <rFont val="Times New Roman"/>
        <family val="1"/>
      </rPr>
      <t xml:space="preserve">       </t>
    </r>
    <r>
      <rPr>
        <sz val="11"/>
        <color theme="1"/>
        <rFont val="Calibri"/>
        <family val="2"/>
      </rPr>
      <t>Fees should be stated excluding VAT but inclusive of all expenses and disbursements</t>
    </r>
  </si>
  <si>
    <t>i.</t>
  </si>
  <si>
    <t>Fee levels should remain valid for the duration of the framework and should not be index linked. The minimum and maximum fees are to be fixed for year 1 of the framework after which they will be index linked by ICN as confirmed in the Framework Agreement.</t>
  </si>
  <si>
    <r>
      <t>j.</t>
    </r>
    <r>
      <rPr>
        <sz val="11"/>
        <color theme="1"/>
        <rFont val="Times New Roman"/>
        <family val="1"/>
      </rPr>
      <t xml:space="preserve">        </t>
    </r>
    <r>
      <rPr>
        <sz val="11"/>
        <color theme="1"/>
        <rFont val="Calibri"/>
        <family val="2"/>
      </rPr>
      <t>All prices must be quoted in accordance to the Service Brief for Employers Agent which is attached to the Invitation to Tender.</t>
    </r>
  </si>
  <si>
    <t>k.</t>
  </si>
  <si>
    <t>The maximum fee quoted shall be based on a works cost of £25m. For any appointments with a works cost in excess of £25m the fee shall be negotiated directly between the consultant and the appointing client.</t>
  </si>
  <si>
    <t>Adept Consulting Engineers</t>
  </si>
  <si>
    <t>Alan Johnson Partnership</t>
  </si>
  <si>
    <t>HBL Associates</t>
  </si>
  <si>
    <t>Ridge &amp; Partners LLP</t>
  </si>
  <si>
    <t>Rodgers Leask Ltd</t>
  </si>
  <si>
    <t>SCP Ltd</t>
  </si>
  <si>
    <t>Shape Consulting Engineers Ltd</t>
  </si>
  <si>
    <t xml:space="preserve">Sutcliffe Projects Ltd </t>
  </si>
  <si>
    <t>ICN - Fees for Engineering Design services (West)</t>
  </si>
  <si>
    <t>Band 1 upto &amp; Incl 34 homes % Fee of works only value</t>
  </si>
  <si>
    <t>Band 2 - 35 Homes + % Fee  Fee of works only value</t>
  </si>
  <si>
    <t>Day rates</t>
  </si>
  <si>
    <t>(i) Executive Director with overall responsibility</t>
  </si>
  <si>
    <t xml:space="preserve">(ii) Day-to-day point of contact  </t>
  </si>
  <si>
    <t>Sutcliffe Projects Ltd</t>
  </si>
  <si>
    <t>ICN - Fees for Engineering Design services (East)</t>
  </si>
  <si>
    <t>Band 1 upto &amp; Incl 34 homes % Fee  Fee of works only value</t>
  </si>
  <si>
    <t>Important Information – Structural Engineer Lots (for both East &amp; West lots)</t>
  </si>
  <si>
    <r>
      <t>a.</t>
    </r>
    <r>
      <rPr>
        <sz val="11"/>
        <color theme="1"/>
        <rFont val="Times New Roman"/>
        <family val="1"/>
      </rPr>
      <t xml:space="preserve">        </t>
    </r>
    <r>
      <rPr>
        <sz val="11"/>
        <color theme="1"/>
        <rFont val="Calibri"/>
        <family val="2"/>
      </rPr>
      <t>Please complete all pricing tables for the lot(s) you are tendering for (East and/or West). Please complete all cells in yellow.</t>
    </r>
  </si>
  <si>
    <r>
      <t>c.</t>
    </r>
    <r>
      <rPr>
        <sz val="11"/>
        <color theme="1"/>
        <rFont val="Times New Roman"/>
        <family val="1"/>
      </rPr>
      <t xml:space="preserve">        </t>
    </r>
    <r>
      <rPr>
        <sz val="11"/>
        <color theme="1"/>
        <rFont val="Calibri"/>
        <family val="2"/>
      </rPr>
      <t>Fees quoted should assume a new build development irrespective of tenure.</t>
    </r>
  </si>
  <si>
    <r>
      <t>e.</t>
    </r>
    <r>
      <rPr>
        <sz val="11"/>
        <color theme="1"/>
        <rFont val="Times New Roman"/>
        <family val="1"/>
      </rPr>
      <t xml:space="preserve">       </t>
    </r>
    <r>
      <rPr>
        <sz val="11"/>
        <color theme="1"/>
        <rFont val="Calibri"/>
        <family val="2"/>
      </rPr>
      <t>The default position for the purposes of the tender is that fees for the engineer would be paid in stages as follows:</t>
    </r>
  </si>
  <si>
    <t>Stage 1</t>
  </si>
  <si>
    <t xml:space="preserve"> i.       10% upon confirmation of the scope of works (including input from Building Control authorities, environmental authorities, licensing authorities, statutory undertakers) </t>
  </si>
  <si>
    <t>ii.       40% upon issue of drawing package for pricing purposes</t>
  </si>
  <si>
    <t>iii.      25% upon finalisation of contract drawings</t>
  </si>
  <si>
    <t>iv.      25% upon discharge of pre commencement planning conditions relating to engineering design</t>
  </si>
  <si>
    <t>Stage 2</t>
  </si>
  <si>
    <t>Stage payments appropriate to the nature of the project  to be agreed before commencement of works.</t>
  </si>
  <si>
    <r>
      <rPr>
        <sz val="11"/>
        <color rgb="FF000000"/>
        <rFont val="Calibri"/>
        <family val="2"/>
      </rPr>
      <t>f.</t>
    </r>
    <r>
      <rPr>
        <sz val="11"/>
        <color rgb="FF000000"/>
        <rFont val="Times New Roman"/>
        <family val="1"/>
      </rPr>
      <t xml:space="preserve">        </t>
    </r>
    <r>
      <rPr>
        <sz val="11"/>
        <color rgb="FF000000"/>
        <rFont val="Calibri"/>
        <family val="2"/>
      </rPr>
      <t>Fees for reports will be payable when the work is complete, report signed off and the invoice issued.</t>
    </r>
  </si>
  <si>
    <t>g.        Where fees are relating to works costs, the works estimate shall be declared at the time of call off to estimate a fee. This will be recalculated following tender or contract negotiation. The agreed fee will be adjusted and based on the final agreed Contract Sum (works only). For the avoidance of doubt, works costs exclude contractor on costs, post contract client instructions, client direct costs, land, financing, marketing and sale costs, planning and building reg fees.</t>
  </si>
  <si>
    <t>i.        Fee levels should remain valid for the duration of the framework and should not be index linked. The minimum and maximum fees are to be fixed for year 1 of the framework after which they will be index linked by ICN as confirmed in the Framework Agreement.</t>
  </si>
  <si>
    <r>
      <t>j.</t>
    </r>
    <r>
      <rPr>
        <sz val="11"/>
        <color theme="1"/>
        <rFont val="Times New Roman"/>
        <family val="1"/>
      </rPr>
      <t xml:space="preserve">        </t>
    </r>
    <r>
      <rPr>
        <sz val="11"/>
        <color theme="1"/>
        <rFont val="Calibri"/>
        <family val="2"/>
      </rPr>
      <t>All prices must be quoted in accordance to the Service Brief for Engineering Services which is attached to the Invitation to Tender.</t>
    </r>
  </si>
  <si>
    <t>k.         The maximum fee quoted shall be based on a works cost of £25m. For any appointments with a works cost in excess of £25m the fee shall be negotiated directly between the consultant and the appointing client.</t>
  </si>
  <si>
    <t>Bailey Wilson Property</t>
  </si>
  <si>
    <t>MAC Construction Consulting</t>
  </si>
  <si>
    <t>PARCOR Ltd</t>
  </si>
  <si>
    <t>SDA Consulting</t>
  </si>
  <si>
    <t>ICN - Fees for Building Surveying services (West)</t>
  </si>
  <si>
    <t>Band 2 - 35 Homes + % Fee of works only value</t>
  </si>
  <si>
    <t>Rates £ Staff Grade/Level</t>
  </si>
  <si>
    <t xml:space="preserve">(i) Executive Director </t>
  </si>
  <si>
    <t xml:space="preserve">(ii) Building Surveyor </t>
  </si>
  <si>
    <t>(iii) Party Wall Surveyor</t>
  </si>
  <si>
    <t>ICN - Fees for Building Surveying services (East)</t>
  </si>
  <si>
    <t>Rate £ Staff Grade/Level</t>
  </si>
  <si>
    <t>IMPORTANT INFORMATION - Building Surveyor Lots (for both East &amp; West lots)</t>
  </si>
  <si>
    <r>
      <t>a.</t>
    </r>
    <r>
      <rPr>
        <sz val="7"/>
        <color theme="1"/>
        <rFont val="Times New Roman"/>
        <family val="1"/>
      </rPr>
      <t xml:space="preserve">        </t>
    </r>
    <r>
      <rPr>
        <sz val="10"/>
        <color theme="1"/>
        <rFont val="Calibri"/>
        <family val="2"/>
      </rPr>
      <t>Please complete all pricing tables for the lot(s) you are tendering for (East and/or West). Please complete all cells in yellow.</t>
    </r>
  </si>
  <si>
    <r>
      <t>b.</t>
    </r>
    <r>
      <rPr>
        <sz val="7"/>
        <color theme="1"/>
        <rFont val="Times New Roman"/>
        <family val="1"/>
      </rPr>
      <t xml:space="preserve">       </t>
    </r>
    <r>
      <rPr>
        <sz val="10"/>
        <color theme="1"/>
        <rFont val="Calibri"/>
        <family val="2"/>
      </rPr>
      <t>Fees quoted will apply to the geographical lot selected.</t>
    </r>
  </si>
  <si>
    <t xml:space="preserve">c.     Fees quoted should assume refurbishment works irrespective of tenure. </t>
  </si>
  <si>
    <r>
      <t>d.</t>
    </r>
    <r>
      <rPr>
        <sz val="7"/>
        <color theme="1"/>
        <rFont val="Times New Roman"/>
        <family val="1"/>
      </rPr>
      <t xml:space="preserve">       </t>
    </r>
    <r>
      <rPr>
        <sz val="10"/>
        <color theme="1"/>
        <rFont val="Calibri"/>
        <family val="2"/>
      </rPr>
      <t>Please note the consultants will work at their own risk until a formal appointment for a project is agreed and issued.</t>
    </r>
  </si>
  <si>
    <t>e.     The default position for the purposes of the tender is that fees would be paid in stages as follows:</t>
  </si>
  <si>
    <r>
      <t xml:space="preserve">         • </t>
    </r>
    <r>
      <rPr>
        <sz val="10"/>
        <color rgb="FF000000"/>
        <rFont val="Calibri"/>
        <family val="2"/>
      </rPr>
      <t>25% upon achieving of planning permission</t>
    </r>
  </si>
  <si>
    <r>
      <t xml:space="preserve">         • </t>
    </r>
    <r>
      <rPr>
        <sz val="10"/>
        <color rgb="FF000000"/>
        <rFont val="Calibri"/>
        <family val="2"/>
      </rPr>
      <t>20% tender acceptance</t>
    </r>
  </si>
  <si>
    <r>
      <t xml:space="preserve">         • </t>
    </r>
    <r>
      <rPr>
        <sz val="10"/>
        <color rgb="FF000000"/>
        <rFont val="Calibri"/>
        <family val="2"/>
      </rPr>
      <t>45% payable in quarterly instalments throughout the contract period</t>
    </r>
  </si>
  <si>
    <r>
      <t xml:space="preserve">         • </t>
    </r>
    <r>
      <rPr>
        <sz val="10"/>
        <color rgb="FF000000"/>
        <rFont val="Calibri"/>
        <family val="2"/>
      </rPr>
      <t xml:space="preserve">10% on agreement of Final Account </t>
    </r>
  </si>
  <si>
    <r>
      <rPr>
        <sz val="10"/>
        <color rgb="FF000000"/>
        <rFont val="Calibri"/>
        <family val="2"/>
      </rPr>
      <t>f.</t>
    </r>
    <r>
      <rPr>
        <sz val="7"/>
        <color rgb="FF000000"/>
        <rFont val="Times New Roman"/>
        <family val="1"/>
      </rPr>
      <t xml:space="preserve">        </t>
    </r>
    <r>
      <rPr>
        <sz val="10"/>
        <color rgb="FF000000"/>
        <rFont val="Calibri"/>
        <family val="2"/>
      </rPr>
      <t>Where fees are relating to works costs, the works estimate shall be declared at the time of call off to estimate a fee. This will be recalculated following tender or contract negotiation. The agreed fee will be adjusted and based on the final agreed Contract Sum (works only). For the avoidance of doubt, works costs exclude contractor on costs, post contract variations, client direct costs, land, financing, marketing and sale costs, planning and building reg fees.</t>
    </r>
  </si>
  <si>
    <r>
      <t>g.</t>
    </r>
    <r>
      <rPr>
        <sz val="7"/>
        <color theme="1"/>
        <rFont val="Times New Roman"/>
        <family val="1"/>
      </rPr>
      <t xml:space="preserve">       </t>
    </r>
    <r>
      <rPr>
        <sz val="10"/>
        <color theme="1"/>
        <rFont val="Calibri"/>
        <family val="2"/>
      </rPr>
      <t>Fees should be stated excluding VAT but inclusive of all expenses and disbursements.</t>
    </r>
  </si>
  <si>
    <r>
      <rPr>
        <sz val="10"/>
        <color rgb="FF000000"/>
        <rFont val="Calibri"/>
        <family val="2"/>
      </rPr>
      <t>h.</t>
    </r>
    <r>
      <rPr>
        <sz val="7"/>
        <color rgb="FF000000"/>
        <rFont val="Times New Roman"/>
        <family val="1"/>
      </rPr>
      <t>        </t>
    </r>
    <r>
      <rPr>
        <sz val="10"/>
        <color rgb="FF000000"/>
        <rFont val="Calibri"/>
        <family val="2"/>
        <scheme val="minor"/>
      </rPr>
      <t>Fee levels should remain valid for the duration of the framework and should not be index linked. The minimum and maximum fees are to be fixed for year 1 of the framework after which they will be index linked by ICN as confirmed in the Framework Agreement.</t>
    </r>
  </si>
  <si>
    <r>
      <t>i.</t>
    </r>
    <r>
      <rPr>
        <sz val="7"/>
        <color theme="1"/>
        <rFont val="Times New Roman"/>
        <family val="1"/>
      </rPr>
      <t xml:space="preserve">         </t>
    </r>
    <r>
      <rPr>
        <sz val="10"/>
        <color theme="1"/>
        <rFont val="Calibri"/>
        <family val="2"/>
      </rPr>
      <t>All prices must be quoted in accordance to the Service Brief for Building Surveyors which is attached to the Invitation to Tender.</t>
    </r>
  </si>
  <si>
    <t>j.     The maximum fee quoted shall be based on a works cost of £10m. For any appointments with a works cost in excess of £10m the fee shall be negotiated directly between the consultant and the appointing client.</t>
  </si>
  <si>
    <t>AEW Architects &amp; Designers Ltd</t>
  </si>
  <si>
    <t>Bernard Taylor Partnership Ltd</t>
  </si>
  <si>
    <t>Bowker Sadler Partnership Ltd</t>
  </si>
  <si>
    <t>DK Architects</t>
  </si>
  <si>
    <t>Drome Architects</t>
  </si>
  <si>
    <t>John McCall Architects</t>
  </si>
  <si>
    <t>MPSL Planning and Design Limited</t>
  </si>
  <si>
    <t>P+HS Architects</t>
  </si>
  <si>
    <t>Paddock Johnson Partnership Ltd</t>
  </si>
  <si>
    <t>Triangle Architects Ltd</t>
  </si>
  <si>
    <t xml:space="preserve">ICN - Fees for Architectural services (West) </t>
  </si>
  <si>
    <t>Stage 1 fee without Planning Consultant applied Band 1 up to &amp; including 34 homes</t>
  </si>
  <si>
    <t xml:space="preserve">Stage 1 - % fee of works only value </t>
  </si>
  <si>
    <t>Stage 1 Minimum Fee</t>
  </si>
  <si>
    <t>Stage 1 fee with Planning Consultant Band 1</t>
  </si>
  <si>
    <t xml:space="preserve">Stage 2 fee with or without Planning Consultant </t>
  </si>
  <si>
    <t xml:space="preserve">Stage 2 - % fee of works only value </t>
  </si>
  <si>
    <t>Stage 2 Minimum Fee</t>
  </si>
  <si>
    <t>Stage 1 fee without Planning Consultant applied Band 2  35 +  homes</t>
  </si>
  <si>
    <t>Stage 1 Maximum Fee</t>
  </si>
  <si>
    <t>Stage 1 fee with Planning Consultant Band 2</t>
  </si>
  <si>
    <t>Stage 1  Band 2 Maximum Fee</t>
  </si>
  <si>
    <t>Stage 2 Maximum Fee</t>
  </si>
  <si>
    <t xml:space="preserve">ICN - Fees for Architectural services (East) </t>
  </si>
  <si>
    <t xml:space="preserve">Stage 1 fee with Planning Consultant </t>
  </si>
  <si>
    <t>IMPORTANT INFORMATION - Architect Lots (for both East &amp; West lots)</t>
  </si>
  <si>
    <t xml:space="preserve">c.        Fees quoted should assume new build development irrespective of tenure. </t>
  </si>
  <si>
    <t>e.         The default position for the purposes of the tender is the architect only fees with or without planning consultant would be paid in stages as follows:</t>
  </si>
  <si>
    <r>
      <t xml:space="preserve">         •</t>
    </r>
    <r>
      <rPr>
        <sz val="11"/>
        <color rgb="FF000000"/>
        <rFont val="Calibri"/>
        <family val="2"/>
      </rPr>
      <t xml:space="preserve"> 30% upon achieving client approved design freeze</t>
    </r>
  </si>
  <si>
    <t xml:space="preserve">         • 40% upon validation of a planning application</t>
  </si>
  <si>
    <r>
      <t xml:space="preserve">         • </t>
    </r>
    <r>
      <rPr>
        <sz val="11"/>
        <color rgb="FF000000"/>
        <rFont val="Calibri"/>
        <family val="2"/>
      </rPr>
      <t>20% upon receipt of full / outline / reserved matters planning approval decision notice</t>
    </r>
  </si>
  <si>
    <t xml:space="preserve">         • 10% upon discharge of all pre commencement planning conditions (or if Outline then due at planning approval stage)</t>
  </si>
  <si>
    <r>
      <rPr>
        <sz val="11"/>
        <color rgb="FF000000"/>
        <rFont val="Calibri"/>
        <family val="2"/>
      </rPr>
      <t>f.</t>
    </r>
    <r>
      <rPr>
        <sz val="11"/>
        <color rgb="FF000000"/>
        <rFont val="Times New Roman"/>
        <family val="1"/>
      </rPr>
      <t xml:space="preserve">        </t>
    </r>
    <r>
      <rPr>
        <sz val="11"/>
        <color rgb="FF000000"/>
        <rFont val="Calibri"/>
        <family val="2"/>
      </rPr>
      <t>Where fees are relating to works costs, the works estimate shall be declared at the time of call off to estimate a fee. This will be recalculated following tender or contract negotiation. The agreed fee will be adjusted and based on the final agreed Contract Sum (works only). For the avoidance of doubt, works costs exclude contractor on costs, post contract instructions, client direct costs, land, financing, marketing and sale costs, planning and building reg fees.</t>
    </r>
  </si>
  <si>
    <r>
      <t>g.</t>
    </r>
    <r>
      <rPr>
        <sz val="11"/>
        <color theme="1"/>
        <rFont val="Times New Roman"/>
        <family val="1"/>
      </rPr>
      <t xml:space="preserve">       </t>
    </r>
    <r>
      <rPr>
        <sz val="11"/>
        <color theme="1"/>
        <rFont val="Calibri"/>
        <family val="2"/>
      </rPr>
      <t>Fees should be stated excluding VAT but inclusive of all expenses and disbursements</t>
    </r>
  </si>
  <si>
    <r>
      <rPr>
        <sz val="11"/>
        <color rgb="FF000000"/>
        <rFont val="Calibri"/>
        <family val="2"/>
      </rPr>
      <t>h.</t>
    </r>
    <r>
      <rPr>
        <sz val="11"/>
        <color rgb="FF000000"/>
        <rFont val="Times New Roman"/>
        <family val="1"/>
      </rPr>
      <t xml:space="preserve">       </t>
    </r>
    <r>
      <rPr>
        <sz val="11"/>
        <color rgb="FF000000"/>
        <rFont val="Calibri"/>
        <family val="2"/>
      </rPr>
      <t>Fee levels should remain valid for the duration of the framework and should not be index linked. The minimum and maximum fees are to be fixed for year 1 of the framework after which they will be index linked by ICN as confirmed in the Framework Agreement.</t>
    </r>
  </si>
  <si>
    <r>
      <t>i.</t>
    </r>
    <r>
      <rPr>
        <sz val="11"/>
        <color theme="1"/>
        <rFont val="Times New Roman"/>
        <family val="1"/>
      </rPr>
      <t xml:space="preserve">        </t>
    </r>
    <r>
      <rPr>
        <sz val="11"/>
        <color theme="1"/>
        <rFont val="Calibri"/>
        <family val="2"/>
      </rPr>
      <t>All prices must be quoted in accordance to the Service Brief for Architects which is attached to the Invitation to Tender.</t>
    </r>
  </si>
  <si>
    <t>j.         The maximum fee quoted shall be based on a works cost of £25m. For any appointments with a works cost in excess of £25m the fee shall be negotiated directly between the consultant and the appointing client.</t>
  </si>
  <si>
    <t>k.        Please note the ICN client will be responsible for appointing  the Planning Consultant.</t>
  </si>
  <si>
    <t>Buttress Architects</t>
  </si>
  <si>
    <t>Frank Shaw Associates Ltd</t>
  </si>
  <si>
    <t>HALSALL LLOYD PARTNERSHIP</t>
  </si>
  <si>
    <t>TADW Ltd</t>
  </si>
  <si>
    <t>Watson Batty Architects Limited</t>
  </si>
  <si>
    <t xml:space="preserve">ICN - Fees for Combined Architectural Services and Principal Designer (West) </t>
  </si>
  <si>
    <t xml:space="preserve">ICN - Fees for Combined Architectural Services and Principal Designer (East) </t>
  </si>
  <si>
    <t>IMPORTANT INFORMATION - Architect &amp; PD Lots (for both East &amp; West lots)</t>
  </si>
  <si>
    <t>Amrin Resources Ltd</t>
  </si>
  <si>
    <t xml:space="preserve">Clerks of Works Yorkshire Ltd </t>
  </si>
  <si>
    <t xml:space="preserve">Hickton Consultants </t>
  </si>
  <si>
    <t>Waldeck Associates</t>
  </si>
  <si>
    <t>ICN - Fees for Clerk of Works Services (West)</t>
  </si>
  <si>
    <t>Band 1 upto &amp; Incl 34 homes %  Fee of works only value</t>
  </si>
  <si>
    <t>Band 2 - 35 Homes + %  Fee of works only value</t>
  </si>
  <si>
    <t>Band 3 - Apartments and Storeys - % Fee of works only value</t>
  </si>
  <si>
    <t>Band 3 - Apartments and Storeys - Max Fee</t>
  </si>
  <si>
    <t>Day Rate</t>
  </si>
  <si>
    <t>ICN - Fees for Clerk of Works Services (East)</t>
  </si>
  <si>
    <t>Band 3 - Apartments and Storeys - % of Fee works only value</t>
  </si>
  <si>
    <t xml:space="preserve">Day Rate </t>
  </si>
  <si>
    <t>Important Information – Clerk of Works Lots (for both East &amp; West lots)</t>
  </si>
  <si>
    <r>
      <rPr>
        <sz val="11"/>
        <color rgb="FF000000"/>
        <rFont val="Calibri"/>
        <family val="2"/>
      </rPr>
      <t>a.</t>
    </r>
    <r>
      <rPr>
        <sz val="11"/>
        <color rgb="FF000000"/>
        <rFont val="Times New Roman"/>
        <family val="1"/>
      </rPr>
      <t>       </t>
    </r>
    <r>
      <rPr>
        <sz val="11"/>
        <color rgb="FF000000"/>
        <rFont val="Calibri"/>
        <family val="2"/>
      </rPr>
      <t>Please complete all pricing tables for the lot(s) you are tendering for (East and/or West). Please complete all cells in yellow.</t>
    </r>
  </si>
  <si>
    <r>
      <rPr>
        <sz val="11"/>
        <color rgb="FF000000"/>
        <rFont val="Calibri"/>
        <family val="2"/>
      </rPr>
      <t>c.</t>
    </r>
    <r>
      <rPr>
        <sz val="11"/>
        <color rgb="FF000000"/>
        <rFont val="Times New Roman"/>
        <family val="1"/>
      </rPr>
      <t xml:space="preserve">       </t>
    </r>
    <r>
      <rPr>
        <sz val="11"/>
        <color rgb="FF000000"/>
        <rFont val="Calibri"/>
        <family val="2"/>
      </rPr>
      <t>Fees quoted should be irrespective of whether it is a new build development or refurbishment works,  irrespective of tenure.</t>
    </r>
  </si>
  <si>
    <r>
      <t>e.</t>
    </r>
    <r>
      <rPr>
        <sz val="11"/>
        <color theme="1"/>
        <rFont val="Times New Roman"/>
        <family val="1"/>
      </rPr>
      <t xml:space="preserve">       </t>
    </r>
    <r>
      <rPr>
        <sz val="11"/>
        <color theme="1"/>
        <rFont val="Calibri"/>
        <family val="2"/>
      </rPr>
      <t>The default position for the purposes of the tender is that fees for  the clerk of works would be paid in stages as follows:</t>
    </r>
  </si>
  <si>
    <t>i.            10% upon completion of design stage services</t>
  </si>
  <si>
    <t xml:space="preserve">ii.            85% at quarterly instalments throughout the contract period </t>
  </si>
  <si>
    <t>iii.           5% upon completion of post handover services</t>
  </si>
  <si>
    <r>
      <rPr>
        <sz val="11"/>
        <color rgb="FF000000"/>
        <rFont val="Calibri"/>
        <family val="2"/>
      </rPr>
      <t>f.</t>
    </r>
    <r>
      <rPr>
        <sz val="11"/>
        <color rgb="FF000000"/>
        <rFont val="Times New Roman"/>
        <family val="1"/>
      </rPr>
      <t xml:space="preserve">        </t>
    </r>
    <r>
      <rPr>
        <sz val="11"/>
        <color rgb="FF000000"/>
        <rFont val="Calibri"/>
        <family val="2"/>
      </rPr>
      <t xml:space="preserve"> Where fees are relating to works costs, the works estimate shall be declared at the time of call off to estimate a fee. This will be recalculated following tender or contract negotiation. The agreed fee will be adjusted and based on the final agreed Contract Sum (works only). For the avoidance of doubt, works costs exclude contractor on costs, post contract client instructions, client direct costs, land, financing, marketing and sale costs, planning and building reg fees.</t>
    </r>
  </si>
  <si>
    <r>
      <rPr>
        <sz val="11"/>
        <color rgb="FF000000"/>
        <rFont val="Calibri"/>
        <family val="2"/>
      </rPr>
      <t>h.</t>
    </r>
    <r>
      <rPr>
        <sz val="11"/>
        <color rgb="FF000000"/>
        <rFont val="Times New Roman"/>
        <family val="1"/>
      </rPr>
      <t>      </t>
    </r>
    <r>
      <rPr>
        <sz val="11"/>
        <color rgb="FF000000"/>
        <rFont val="Calibri"/>
        <family val="2"/>
        <scheme val="minor"/>
      </rPr>
      <t xml:space="preserve"> Fee levels should remain valid for the duration of the framework and should not be index linked. The minimum and maximum fees are to be fixed for year 1 of the framework after which they will be index linked by ICN as confirmed in the Framework Agreement.</t>
    </r>
  </si>
  <si>
    <r>
      <rPr>
        <sz val="11"/>
        <color rgb="FF000000"/>
        <rFont val="Calibri"/>
        <family val="2"/>
      </rPr>
      <t>i.</t>
    </r>
    <r>
      <rPr>
        <sz val="11"/>
        <color rgb="FF000000"/>
        <rFont val="Times New Roman"/>
        <family val="1"/>
      </rPr>
      <t xml:space="preserve">        </t>
    </r>
    <r>
      <rPr>
        <sz val="11"/>
        <color rgb="FF000000"/>
        <rFont val="Calibri"/>
        <family val="2"/>
      </rPr>
      <t>All prices must be quoted in accordance to the Service Brief for Clerk of Works which is attached to the Invitation to Tender.</t>
    </r>
  </si>
  <si>
    <t>j.         The maximum fee quoted for band 2 shall be based on a works cost of £25m. For any appointments with a works cost in excess of £25m the fee shall be negotiated directly between the consultant and the appointing client.</t>
  </si>
  <si>
    <t>k.           The maximum fee quoted for band 3 shall be based on a works cost of £35m. For any appointments with a works cost in excess of £35m the fee shall be negotiated directly between the consultant and the appointing client.</t>
  </si>
  <si>
    <t>Turner and Townsend Management Solutions Ltd</t>
  </si>
  <si>
    <t>ICN - Fees for Purchasers Agent services (West)</t>
  </si>
  <si>
    <t>Band 1  - Up to and including 34 homes - % fee of acquisition value</t>
  </si>
  <si>
    <t>Band 1  - Up to and including 34 homes - Minimum Fee (£)</t>
  </si>
  <si>
    <t>Band 2  - 35 + homes - % fee of acquisition value</t>
  </si>
  <si>
    <t xml:space="preserve">Band 2  - 35 + homes - Maximum Fee </t>
  </si>
  <si>
    <t>ICN - Fees for Purchasers Agent services (East)</t>
  </si>
  <si>
    <t>Important Information – Purchasers Agent Lots (for both East &amp; West lots)</t>
  </si>
  <si>
    <r>
      <t>a.</t>
    </r>
    <r>
      <rPr>
        <sz val="11"/>
        <color theme="1"/>
        <rFont val="Times New Roman"/>
        <family val="1"/>
      </rPr>
      <t>    </t>
    </r>
    <r>
      <rPr>
        <sz val="11"/>
        <color theme="1"/>
        <rFont val="Calibri"/>
        <family val="2"/>
      </rPr>
      <t>Please complete all pricing tables for the lot(s) you are tendering for (East and/or West). Please complete all cells in yellow.</t>
    </r>
  </si>
  <si>
    <r>
      <t>b.</t>
    </r>
    <r>
      <rPr>
        <sz val="11"/>
        <color theme="1"/>
        <rFont val="Times New Roman"/>
        <family val="1"/>
      </rPr>
      <t>    </t>
    </r>
    <r>
      <rPr>
        <sz val="11"/>
        <color theme="1"/>
        <rFont val="Calibri"/>
        <family val="2"/>
      </rPr>
      <t>Fees quoted will apply to the geographical lot selected.</t>
    </r>
  </si>
  <si>
    <r>
      <t>c.</t>
    </r>
    <r>
      <rPr>
        <sz val="11"/>
        <color theme="1"/>
        <rFont val="Times New Roman"/>
        <family val="1"/>
      </rPr>
      <t xml:space="preserve">     </t>
    </r>
    <r>
      <rPr>
        <sz val="11"/>
        <color theme="1"/>
        <rFont val="Calibri"/>
        <family val="2"/>
      </rPr>
      <t>Fees quoted should assume a new build development irrespective of tenure.</t>
    </r>
  </si>
  <si>
    <r>
      <t>d.</t>
    </r>
    <r>
      <rPr>
        <sz val="11"/>
        <color theme="1"/>
        <rFont val="Times New Roman"/>
        <family val="1"/>
      </rPr>
      <t xml:space="preserve">    </t>
    </r>
    <r>
      <rPr>
        <sz val="11"/>
        <color theme="1"/>
        <rFont val="Calibri"/>
        <family val="2"/>
      </rPr>
      <t>Please note the consultants will work at their own risk until a formal appointment for a project is agreed and issued.</t>
    </r>
  </si>
  <si>
    <t>e)     The default position for the purposes of the tender is that fees would be paid in stages as follows:</t>
  </si>
  <si>
    <r>
      <t xml:space="preserve">                   • </t>
    </r>
    <r>
      <rPr>
        <sz val="11"/>
        <color rgb="FF000000"/>
        <rFont val="Calibri"/>
        <family val="2"/>
        <scheme val="minor"/>
      </rPr>
      <t xml:space="preserve">25% at exchange of contracts </t>
    </r>
  </si>
  <si>
    <r>
      <t xml:space="preserve">                   • </t>
    </r>
    <r>
      <rPr>
        <sz val="11"/>
        <color rgb="FF000000"/>
        <rFont val="Calibri"/>
        <family val="2"/>
        <scheme val="minor"/>
      </rPr>
      <t>65% at quarterly instalments throughout the contract period (Start on Site to Practical Completion)</t>
    </r>
  </si>
  <si>
    <r>
      <t xml:space="preserve">                   • </t>
    </r>
    <r>
      <rPr>
        <sz val="11"/>
        <color rgb="FF000000"/>
        <rFont val="Calibri"/>
        <family val="2"/>
        <scheme val="minor"/>
      </rPr>
      <t>10% at Final Account/Statement</t>
    </r>
  </si>
  <si>
    <t>f)     Where fees are related to acquisition costs, these will be based on the final purchase price by the Client, not including specification extras or post contract variations</t>
  </si>
  <si>
    <t>g)    Fees should be stated excluding VAT but inclusive of all expenses and disbursements.</t>
  </si>
  <si>
    <t>h)    Fee levels should remain valid for the duration of the framework and should not be index linked. The minimum and maximum fees are to be fixed for year 1 of the framework after which they will be index linked by ICN as confirmed in the Framework Agreement.</t>
  </si>
  <si>
    <t xml:space="preserve">i)     All prices must be quoted in accordance to the Purchasers Agent service brief attached to the Invitation to Tender. </t>
  </si>
  <si>
    <t>j)     The maximum fee quoted shall be based on a acquisition cost of £25m. For any appointments with a acquisition cost in excess of £25m the fee shall be negotiated directly between the consultant and the appointing client.</t>
  </si>
  <si>
    <t>RJD Associates (North West) Limited</t>
  </si>
  <si>
    <t>ICN - Fees for Principal Designer services (West)</t>
  </si>
  <si>
    <t>Band 1  - Up to and including 34 homes - Principal Designer (PD) &amp; H&amp;SA % fee of works only value</t>
  </si>
  <si>
    <t>Band 1  - Up to and including 34 homes - Minimum Fee for PD &amp; H&amp;SA (£)</t>
  </si>
  <si>
    <t>Band 1  - Up to and including 34 homes - H&amp;SA only % fee of works only value</t>
  </si>
  <si>
    <t>Band 1  - Up to and including 34 homes - Minimum Fee for H&amp;SA only (£)</t>
  </si>
  <si>
    <t>Band 2  - 35 + homes - Principal Designer (PD) &amp; H&amp;SA % fee of works only value</t>
  </si>
  <si>
    <t>Band 2  - 35 + homes - Maximum Fee for PD &amp; H&amp;SA (£)</t>
  </si>
  <si>
    <t>Band 2  - 35 + homes - H&amp;SA only % fee of works only value</t>
  </si>
  <si>
    <t>Band 2  - 35 + homes - Maximum Fee for H&amp;SA only (£)</t>
  </si>
  <si>
    <t>Important Information – Principal Designer  Lots (for both East &amp; West lots)</t>
  </si>
  <si>
    <r>
      <t>a.</t>
    </r>
    <r>
      <rPr>
        <sz val="11"/>
        <color theme="1"/>
        <rFont val="Times New Roman"/>
        <family val="1"/>
      </rPr>
      <t xml:space="preserve">       </t>
    </r>
    <r>
      <rPr>
        <sz val="11"/>
        <color theme="1"/>
        <rFont val="Calibri"/>
        <family val="2"/>
      </rPr>
      <t>Please complete all pricing tables for the lot(s) you are tendering for (East and/or West). Please complete all cells in yellow.</t>
    </r>
  </si>
  <si>
    <r>
      <rPr>
        <sz val="11"/>
        <color rgb="FF000000"/>
        <rFont val="Calibri"/>
        <family val="2"/>
      </rPr>
      <t>c.</t>
    </r>
    <r>
      <rPr>
        <sz val="11"/>
        <color rgb="FF000000"/>
        <rFont val="Times New Roman"/>
        <family val="1"/>
      </rPr>
      <t>       </t>
    </r>
    <r>
      <rPr>
        <sz val="11"/>
        <color rgb="FF000000"/>
        <rFont val="Calibri"/>
        <family val="2"/>
      </rPr>
      <t>Fees quoted should assume a new build development irrespective of tenure.</t>
    </r>
  </si>
  <si>
    <r>
      <rPr>
        <sz val="11"/>
        <color rgb="FF000000"/>
        <rFont val="Calibri"/>
        <family val="2"/>
      </rPr>
      <t>d.</t>
    </r>
    <r>
      <rPr>
        <sz val="11"/>
        <color rgb="FF000000"/>
        <rFont val="Times New Roman"/>
        <family val="1"/>
      </rPr>
      <t>      </t>
    </r>
    <r>
      <rPr>
        <sz val="11"/>
        <color rgb="FF000000"/>
        <rFont val="Calibri"/>
        <family val="2"/>
      </rPr>
      <t>Please note the consultants will work at their own risk until a formal appointment letter for a project is agreed and issued.</t>
    </r>
  </si>
  <si>
    <r>
      <t>e.</t>
    </r>
    <r>
      <rPr>
        <sz val="11"/>
        <color theme="1"/>
        <rFont val="Calibri"/>
        <family val="2"/>
        <scheme val="minor"/>
      </rPr>
      <t>         The default position for the purposes of the tender is that fees would be paid in stages as follow, for both negotiated and tendered projects:</t>
    </r>
  </si>
  <si>
    <r>
      <t xml:space="preserve">               • </t>
    </r>
    <r>
      <rPr>
        <sz val="11"/>
        <color rgb="FF000000"/>
        <rFont val="Calibri"/>
        <family val="2"/>
        <scheme val="minor"/>
      </rPr>
      <t xml:space="preserve">20% at issue of the pre-construction health and safety information to the Principal Contractor </t>
    </r>
  </si>
  <si>
    <r>
      <t xml:space="preserve">               • </t>
    </r>
    <r>
      <rPr>
        <sz val="11"/>
        <color rgb="FF000000"/>
        <rFont val="Calibri"/>
        <family val="2"/>
        <scheme val="minor"/>
      </rPr>
      <t>20% at issue of the construction phase health and safety plan</t>
    </r>
  </si>
  <si>
    <r>
      <t xml:space="preserve">               • </t>
    </r>
    <r>
      <rPr>
        <sz val="11"/>
        <color rgb="FF000000"/>
        <rFont val="Calibri"/>
        <family val="2"/>
        <scheme val="minor"/>
      </rPr>
      <t>20% at start on site following completion of all pre contract tasks</t>
    </r>
  </si>
  <si>
    <r>
      <rPr>
        <sz val="11"/>
        <color rgb="FF000000"/>
        <rFont val="Arial"/>
        <family val="2"/>
      </rPr>
      <t xml:space="preserve">               • </t>
    </r>
    <r>
      <rPr>
        <sz val="11"/>
        <color rgb="FF000000"/>
        <rFont val="Calibri"/>
        <family val="2"/>
        <scheme val="minor"/>
      </rPr>
      <t>30% at quarterly instalments during contract during the contract period (Start on Site to Practical Completion)</t>
    </r>
  </si>
  <si>
    <t xml:space="preserve">                  • 10% at issue of the completion stage H&amp;S File</t>
  </si>
  <si>
    <r>
      <t>f.</t>
    </r>
    <r>
      <rPr>
        <sz val="11"/>
        <color theme="1"/>
        <rFont val="Times New Roman"/>
        <family val="1"/>
      </rPr>
      <t xml:space="preserve">         </t>
    </r>
    <r>
      <rPr>
        <sz val="11"/>
        <color theme="1"/>
        <rFont val="Calibri"/>
        <family val="2"/>
      </rPr>
      <t>Where the contract is being procured as a part of a land led package deal negotiated by the client then the Client retains discretion to amend and negotiate with the Consultant the payment of each fee stage to reflect the circumstances of the individual project, with an increased percentage of fees expected to become payable at quarterly instalments during the contract period.</t>
    </r>
  </si>
  <si>
    <r>
      <t>g.</t>
    </r>
    <r>
      <rPr>
        <sz val="11"/>
        <color theme="1"/>
        <rFont val="Times New Roman"/>
        <family val="1"/>
      </rPr>
      <t xml:space="preserve">        </t>
    </r>
    <r>
      <rPr>
        <sz val="11"/>
        <color theme="1"/>
        <rFont val="Calibri"/>
        <family val="2"/>
      </rPr>
      <t xml:space="preserve">Where fees are relating to works costs, the works estimate shall be declared at the time of call off to estimate a fee. This will be recalculated following tender or contract negotiation. The agreed fee will be adjusted and based on the final agreed Contract Sum (works only). For the avoidance of doubt, works costs exclude contractor on costs, client direct costs, land, financing, marketing and sale costs, planning and building reg fees and post contract variations. </t>
    </r>
  </si>
  <si>
    <r>
      <rPr>
        <sz val="11"/>
        <color rgb="FF000000"/>
        <rFont val="Calibri"/>
        <family val="2"/>
      </rPr>
      <t>h.</t>
    </r>
    <r>
      <rPr>
        <sz val="11"/>
        <color rgb="FF000000"/>
        <rFont val="Times New Roman"/>
        <family val="1"/>
      </rPr>
      <t xml:space="preserve">       </t>
    </r>
    <r>
      <rPr>
        <sz val="11"/>
        <color rgb="FF000000"/>
        <rFont val="Calibri"/>
        <family val="2"/>
      </rPr>
      <t>Fees should be stated excluding VAT but inclusive of all expenses and disbursements.</t>
    </r>
  </si>
  <si>
    <t>i.         Fee levels should remain valid for the duration of the framework and should not be index linked. The minimum and maximum fees are to be fixed for year 1 of the framework after which they will be index linked by ICN as confirmed in the Framework Agreement.</t>
  </si>
  <si>
    <r>
      <t>j.</t>
    </r>
    <r>
      <rPr>
        <sz val="11"/>
        <color theme="1"/>
        <rFont val="Times New Roman"/>
        <family val="1"/>
      </rPr>
      <t xml:space="preserve">         </t>
    </r>
    <r>
      <rPr>
        <sz val="11"/>
        <color theme="1"/>
        <rFont val="Calibri"/>
        <family val="2"/>
      </rPr>
      <t>All prices must be quoted in accordance to the Service Brief for Principal Designer and Health &amp; Safety Advisor which is attached to the Invitation to Tender.</t>
    </r>
  </si>
  <si>
    <t>k.         The maximum fee quoted shall be based on a works cost of £25m. For any appointments with a works cost in excess of £25m the fee shall be negotiated directly between the consultant and the appointing client.</t>
  </si>
  <si>
    <t>Cassidy &amp; Ashton</t>
  </si>
  <si>
    <t>Hive Land &amp; Planning Limited</t>
  </si>
  <si>
    <t xml:space="preserve">Stantec UK Limited </t>
  </si>
  <si>
    <t>ICN - Fees for Planning Consultancy services (West)</t>
  </si>
  <si>
    <t xml:space="preserve">Tender fee for ICN based on the example site brief (not a fixed fee for use with call offs) </t>
  </si>
  <si>
    <t>Band 1 Full planning application - Up to and including 34 homes (Fee per unit)</t>
  </si>
  <si>
    <t>ef</t>
  </si>
  <si>
    <t>Band 2 Full planning application - 35+ homes (Fee per unit)</t>
  </si>
  <si>
    <t>Band 2 Outline planning application - 35+ homes (Fee per unit)</t>
  </si>
  <si>
    <t>Reserved Matters planning application (Fee per unit)</t>
  </si>
  <si>
    <t>DPP One Ltd</t>
  </si>
  <si>
    <t>ICN - Fees for Planning Consultancy services (East)</t>
  </si>
  <si>
    <t>Important Information – Planning Consultancy Lots (for both East &amp; West lots)</t>
  </si>
  <si>
    <r>
      <t>b.</t>
    </r>
    <r>
      <rPr>
        <sz val="11"/>
        <color theme="1"/>
        <rFont val="Times New Roman"/>
        <family val="1"/>
      </rPr>
      <t xml:space="preserve">       </t>
    </r>
    <r>
      <rPr>
        <sz val="11"/>
        <color theme="1"/>
        <rFont val="Calibri"/>
        <family val="2"/>
      </rPr>
      <t xml:space="preserve"> Fees quoted will only be used for the pricing award criteria of the framework and will not be a fixed fee applied to each calloff thereafter. Each fee will be negotiated on a site specific basis giving regard to how the specific site in question differs from the example site briefs provided.</t>
    </r>
  </si>
  <si>
    <r>
      <t>e.</t>
    </r>
    <r>
      <rPr>
        <sz val="11"/>
        <color theme="1"/>
        <rFont val="Times New Roman"/>
        <family val="1"/>
      </rPr>
      <t xml:space="preserve">       </t>
    </r>
    <r>
      <rPr>
        <sz val="11"/>
        <color theme="1"/>
        <rFont val="Calibri"/>
        <family val="2"/>
      </rPr>
      <t>The default position for the purposes of the tender is that fees would be paid in stages as follows:</t>
    </r>
  </si>
  <si>
    <r>
      <rPr>
        <sz val="11"/>
        <color rgb="FF000000"/>
        <rFont val="Times New Roman"/>
        <family val="1"/>
      </rPr>
      <t xml:space="preserve">        </t>
    </r>
    <r>
      <rPr>
        <sz val="11"/>
        <color rgb="FF000000"/>
        <rFont val="Calibri"/>
        <family val="2"/>
      </rPr>
      <t>i.</t>
    </r>
    <r>
      <rPr>
        <sz val="11"/>
        <color rgb="FF000000"/>
        <rFont val="Times New Roman"/>
        <family val="1"/>
      </rPr>
      <t xml:space="preserve">            </t>
    </r>
    <r>
      <rPr>
        <sz val="11"/>
        <color rgb="FF000000"/>
        <rFont val="Calibri"/>
        <family val="2"/>
      </rPr>
      <t>70% upon validation of a planning application</t>
    </r>
  </si>
  <si>
    <r>
      <rPr>
        <sz val="11"/>
        <color rgb="FF000000"/>
        <rFont val="Times New Roman"/>
        <family val="1"/>
      </rPr>
      <t xml:space="preserve">        </t>
    </r>
    <r>
      <rPr>
        <sz val="11"/>
        <color rgb="FF000000"/>
        <rFont val="Calibri"/>
        <family val="2"/>
      </rPr>
      <t>ii.</t>
    </r>
    <r>
      <rPr>
        <sz val="11"/>
        <color rgb="FF000000"/>
        <rFont val="Times New Roman"/>
        <family val="1"/>
      </rPr>
      <t xml:space="preserve">            </t>
    </r>
    <r>
      <rPr>
        <sz val="11"/>
        <color rgb="FF000000"/>
        <rFont val="Calibri"/>
        <family val="2"/>
      </rPr>
      <t>20% upon receipt of full / outline / reserved matters planning approval decision notice</t>
    </r>
  </si>
  <si>
    <r>
      <rPr>
        <sz val="11"/>
        <color rgb="FF000000"/>
        <rFont val="Times New Roman"/>
        <family val="1"/>
      </rPr>
      <t xml:space="preserve">        </t>
    </r>
    <r>
      <rPr>
        <sz val="11"/>
        <color rgb="FF000000"/>
        <rFont val="Calibri"/>
        <family val="2"/>
      </rPr>
      <t>iii.</t>
    </r>
    <r>
      <rPr>
        <sz val="11"/>
        <color rgb="FF000000"/>
        <rFont val="Times New Roman"/>
        <family val="1"/>
      </rPr>
      <t xml:space="preserve">            </t>
    </r>
    <r>
      <rPr>
        <sz val="11"/>
        <color rgb="FF000000"/>
        <rFont val="Calibri"/>
        <family val="2"/>
        <scheme val="minor"/>
      </rPr>
      <t>10</t>
    </r>
    <r>
      <rPr>
        <sz val="11"/>
        <color rgb="FF000000"/>
        <rFont val="Calibri"/>
        <family val="2"/>
      </rPr>
      <t>% upon discharge of all pre commencement planning conditions (or if Outline then due at planning approval stage)</t>
    </r>
  </si>
  <si>
    <r>
      <rPr>
        <sz val="11"/>
        <color rgb="FF000000"/>
        <rFont val="Calibri"/>
        <family val="2"/>
      </rPr>
      <t>f.</t>
    </r>
    <r>
      <rPr>
        <sz val="11"/>
        <color rgb="FF000000"/>
        <rFont val="Times New Roman"/>
        <family val="1"/>
      </rPr>
      <t xml:space="preserve">      </t>
    </r>
    <r>
      <rPr>
        <sz val="11"/>
        <color rgb="FF000000"/>
        <rFont val="Calibri"/>
        <family val="2"/>
      </rPr>
      <t>Fees should be stated excluding VAT but inclusive of all expenses and disbursements.</t>
    </r>
  </si>
  <si>
    <r>
      <rPr>
        <sz val="11"/>
        <color rgb="FF000000"/>
        <rFont val="Calibri"/>
        <family val="2"/>
      </rPr>
      <t>g.</t>
    </r>
    <r>
      <rPr>
        <sz val="11"/>
        <color rgb="FF000000"/>
        <rFont val="Times New Roman"/>
        <family val="1"/>
      </rPr>
      <t>     </t>
    </r>
    <r>
      <rPr>
        <sz val="11"/>
        <color rgb="FF000000"/>
        <rFont val="Calibri"/>
        <family val="2"/>
      </rPr>
      <t>All prices must be quoted in accordance to the Service Brief for Planning Consultancy which is attached to the Invitation to Tender.</t>
    </r>
  </si>
  <si>
    <t>This lot has no fixed fee against it as each site varies in planning history, allocation, context and character. The pricing element of the award criteria for the ICN tender is based on the following site briefs with the site assumed to be in Manchester (for West lot) or Leeds (for East lot).</t>
  </si>
  <si>
    <t>Brief for Full Planning Application</t>
  </si>
  <si>
    <t>The following service brief should be used to provide a price for Planning Consultancy Services on a Full Planning Application for a site based on the following charateristics:</t>
  </si>
  <si>
    <t>The site area for up to and including 34 homes is 2 acres and can accommodate 30 houses.</t>
  </si>
  <si>
    <t>The site area for 35+ homes is 5 acres and can accommodate 60 houses and 20 apartments.</t>
  </si>
  <si>
    <t>The site is brownfield land consisting of previously cleared light industrial units.</t>
  </si>
  <si>
    <t>The site has trees but none are under a TPO and the site does not have SSI status.</t>
  </si>
  <si>
    <t>The site has a residential allocation (adopted or emerging) but no other residential planning history. No pre-app has taken place.</t>
  </si>
  <si>
    <t>Access to the site is straightforward from an adopted highway. There are no adopted highways within the site and no public rights of way.</t>
  </si>
  <si>
    <t>The site is bounded by both residential and light industrial uses.</t>
  </si>
  <si>
    <r>
      <t xml:space="preserve">The site is </t>
    </r>
    <r>
      <rPr>
        <u/>
        <sz val="11"/>
        <color theme="1"/>
        <rFont val="Calibri"/>
        <family val="2"/>
        <scheme val="minor"/>
      </rPr>
      <t>not</t>
    </r>
    <r>
      <rPr>
        <sz val="11"/>
        <color theme="1"/>
        <rFont val="Calibri"/>
        <family val="2"/>
        <scheme val="minor"/>
      </rPr>
      <t xml:space="preserve"> in a conservation area.</t>
    </r>
  </si>
  <si>
    <t>Undertake the services as detailed in the Service Brief.</t>
  </si>
  <si>
    <t>The rates for pricing should assume a site located in any part of the regions in the ITT</t>
  </si>
  <si>
    <t>All rates should include all expenses, disbursements and the like.</t>
  </si>
  <si>
    <t>Prices to exclude VAT</t>
  </si>
  <si>
    <t>Brief for Outline Planning Application</t>
  </si>
  <si>
    <t>The following service brief should be used to provide a price for Planning Consultancy Services on an Outline Planning Application for a site based on the following charateristics:</t>
  </si>
  <si>
    <t>The site area is 5 acres and can accommodate 60 houses and 20 apartments.</t>
  </si>
  <si>
    <t>Outline planning permission is being sought for access and scale with all other matters reserved.</t>
  </si>
  <si>
    <t>Brief for Reserved Matters Planning Application</t>
  </si>
  <si>
    <t>The following service brief should be used to provide a price for Planning Consultancy Services on a Reserved Matter Planning Application for a site based on the following charateristics:</t>
  </si>
  <si>
    <t xml:space="preserve">The site has a residential allocation (adopted or emerging) and Outline Planning Permission has been secured for access and scale for up to 100 units (mix of houses and apartments) with all other Matters Reserved. The Ouline Planning Permission was secured within the last 2 years, it had an Officers Recommendation to Approve and recieved a comfortable majority decision at planning committee. </t>
  </si>
  <si>
    <t>The Outline Planning Permission has 12 Conditions attached to it in total relating to Appearance, Landscaping, Layout and Technical. Assume that the Reserved Matters submissions are closely aligned to the principals established within the Outline Planning Permission.</t>
  </si>
  <si>
    <t>Access to the site has been approved, it is straightforward and from an adopted highway. There are no adopted highways within the site and no public rights of way.</t>
  </si>
  <si>
    <t>The rates for pricing should assume a site located in any part of the regions in the ITT.</t>
  </si>
  <si>
    <t>Prices to exclude VAT.</t>
  </si>
  <si>
    <t>Brownfield Solutions Limited</t>
  </si>
  <si>
    <t>CampbellReith Hill</t>
  </si>
  <si>
    <t>Clancy Consulting Ltd</t>
  </si>
  <si>
    <t>Concept Engineering Consultants Limited</t>
  </si>
  <si>
    <t>Curtins Consulting Ltd</t>
  </si>
  <si>
    <t>Leyden Kirby Associates Limited T/A The LK Group</t>
  </si>
  <si>
    <t>ICN - Fees for Site Investigation services (West)</t>
  </si>
  <si>
    <t>Phase 1 Site Investigation: Geo-environmental Desktop Report</t>
  </si>
  <si>
    <t>Phase 2 Site Investigation: Intrusive Ground Investigation Report</t>
  </si>
  <si>
    <t>Flood Risk Assessment Services and Report</t>
  </si>
  <si>
    <t>ICN - Fees for Site Investigation services (East)</t>
  </si>
  <si>
    <t>Important Information – Site Investigation  Lots (for both East &amp; West lots)</t>
  </si>
  <si>
    <r>
      <rPr>
        <sz val="11"/>
        <color rgb="FF000000"/>
        <rFont val="Calibri"/>
        <family val="2"/>
      </rPr>
      <t>b.</t>
    </r>
    <r>
      <rPr>
        <sz val="11"/>
        <color rgb="FF000000"/>
        <rFont val="Times New Roman"/>
        <family val="1"/>
      </rPr>
      <t xml:space="preserve">       </t>
    </r>
    <r>
      <rPr>
        <sz val="11"/>
        <color rgb="FF000000"/>
        <rFont val="Calibri"/>
        <family val="2"/>
      </rPr>
      <t xml:space="preserve">Fees quoted will only be used for the pricing award criteria of the framework and will </t>
    </r>
    <r>
      <rPr>
        <b/>
        <u/>
        <sz val="11"/>
        <color rgb="FF000000"/>
        <rFont val="Calibri"/>
        <family val="2"/>
      </rPr>
      <t>not</t>
    </r>
    <r>
      <rPr>
        <sz val="11"/>
        <color rgb="FF000000"/>
        <rFont val="Calibri"/>
        <family val="2"/>
      </rPr>
      <t xml:space="preserve"> be a fixed fee applied to each calloff thereafter. Each fee will be negotiated on a site specific basis giving regard to how the specific site in question differs from the example site briefs provided.</t>
    </r>
  </si>
  <si>
    <r>
      <rPr>
        <sz val="11"/>
        <color rgb="FF000000"/>
        <rFont val="Calibri"/>
        <family val="2"/>
      </rPr>
      <t>c.</t>
    </r>
    <r>
      <rPr>
        <sz val="11"/>
        <color rgb="FF000000"/>
        <rFont val="Times New Roman"/>
        <family val="1"/>
      </rPr>
      <t xml:space="preserve">       </t>
    </r>
    <r>
      <rPr>
        <sz val="11"/>
        <color rgb="FF000000"/>
        <rFont val="Calibri"/>
        <family val="2"/>
      </rPr>
      <t>Fees quoted should assume a new build development irrespective of tenure.</t>
    </r>
  </si>
  <si>
    <r>
      <rPr>
        <sz val="11"/>
        <color rgb="FF000000"/>
        <rFont val="Calibri"/>
        <family val="2"/>
      </rPr>
      <t>d.</t>
    </r>
    <r>
      <rPr>
        <sz val="11"/>
        <color rgb="FF000000"/>
        <rFont val="Times New Roman"/>
        <family val="1"/>
      </rPr>
      <t xml:space="preserve">       </t>
    </r>
    <r>
      <rPr>
        <sz val="11"/>
        <color rgb="FF000000"/>
        <rFont val="Calibri"/>
        <family val="2"/>
      </rPr>
      <t>Please note the consultants will work at their own risk until a formal appointment for a project is agreed and issued.</t>
    </r>
  </si>
  <si>
    <r>
      <t>e.</t>
    </r>
    <r>
      <rPr>
        <sz val="11"/>
        <color theme="1"/>
        <rFont val="Times New Roman"/>
        <family val="1"/>
      </rPr>
      <t xml:space="preserve">       </t>
    </r>
    <r>
      <rPr>
        <sz val="11"/>
        <color theme="1"/>
        <rFont val="Calibri"/>
        <family val="2"/>
      </rPr>
      <t>Fees for reports will be payable when the work is complete and the invoice issued.</t>
    </r>
  </si>
  <si>
    <r>
      <rPr>
        <sz val="11"/>
        <color rgb="FF000000"/>
        <rFont val="Calibri"/>
        <family val="2"/>
      </rPr>
      <t>f.</t>
    </r>
    <r>
      <rPr>
        <sz val="11"/>
        <color rgb="FF000000"/>
        <rFont val="Times New Roman"/>
        <family val="1"/>
      </rPr>
      <t xml:space="preserve">        </t>
    </r>
    <r>
      <rPr>
        <sz val="11"/>
        <color rgb="FF000000"/>
        <rFont val="Calibri"/>
        <family val="2"/>
      </rPr>
      <t>Fees should be stated excluding VAT but inclusive of all expenses and disbursements</t>
    </r>
  </si>
  <si>
    <r>
      <t>g.</t>
    </r>
    <r>
      <rPr>
        <sz val="11"/>
        <color theme="1"/>
        <rFont val="Times New Roman"/>
        <family val="1"/>
      </rPr>
      <t xml:space="preserve">       </t>
    </r>
    <r>
      <rPr>
        <sz val="11"/>
        <color theme="1"/>
        <rFont val="Calibri"/>
        <family val="2"/>
      </rPr>
      <t>All prices must be quoted in accordance to the Service Brief for Site Investigation services which is attached to the Invitation to Tender.</t>
    </r>
  </si>
  <si>
    <t>BWB Consulting Limited</t>
  </si>
  <si>
    <t>Davies M&amp;E Partnership</t>
  </si>
  <si>
    <t>Pettit Singleton Associates</t>
  </si>
  <si>
    <t>Steven A Hunt &amp; Associates Limited</t>
  </si>
  <si>
    <t>Watts Group</t>
  </si>
  <si>
    <t>ICN - Fees for M&amp;E Engineering Design services (West)</t>
  </si>
  <si>
    <t>Day rates £</t>
  </si>
  <si>
    <t>Executive Director with overall responsibility - % of works only value</t>
  </si>
  <si>
    <t>Day to Day Point of Contact - % of works only value</t>
  </si>
  <si>
    <t>Kinetic Engineers</t>
  </si>
  <si>
    <t xml:space="preserve">S I Sealy &amp; Associates Limited </t>
  </si>
  <si>
    <t>ICN - Fees for M&amp;E Engineering Design services (East)</t>
  </si>
  <si>
    <t>Day rate £</t>
  </si>
  <si>
    <t>Executive Director with overall responsibility - % Fee  of works only value</t>
  </si>
  <si>
    <t>Day to Day Point of Contact - % Fee  of works only value</t>
  </si>
  <si>
    <t>Important Information – M&amp;E Engineer Lots (for both East &amp; West lots)</t>
  </si>
  <si>
    <r>
      <rPr>
        <sz val="11"/>
        <color rgb="FF000000"/>
        <rFont val="Calibri"/>
        <family val="2"/>
      </rPr>
      <t>c.</t>
    </r>
    <r>
      <rPr>
        <sz val="11"/>
        <color rgb="FF000000"/>
        <rFont val="Times New Roman"/>
        <family val="1"/>
      </rPr>
      <t xml:space="preserve">        </t>
    </r>
    <r>
      <rPr>
        <sz val="11"/>
        <color rgb="FF000000"/>
        <rFont val="Calibri"/>
        <family val="2"/>
      </rPr>
      <t>Fees quoted should assume a new build apartment development irrespective of tenure.</t>
    </r>
  </si>
  <si>
    <r>
      <rPr>
        <sz val="11"/>
        <color rgb="FF000000"/>
        <rFont val="Calibri"/>
        <family val="2"/>
      </rPr>
      <t>e.</t>
    </r>
    <r>
      <rPr>
        <sz val="11"/>
        <color rgb="FF000000"/>
        <rFont val="Times New Roman"/>
        <family val="1"/>
      </rPr>
      <t xml:space="preserve">       </t>
    </r>
    <r>
      <rPr>
        <sz val="11"/>
        <color rgb="FF000000"/>
        <rFont val="Calibri"/>
        <family val="2"/>
      </rPr>
      <t>The default position for the purposes of the tender is that fees for the M&amp;E Engineer would be paid in stages in line with the service brief deliverables as follows:</t>
    </r>
  </si>
  <si>
    <t>    i.            20% upon issue of RIBA Stage 2 service brief deliverables</t>
  </si>
  <si>
    <r>
      <rPr>
        <sz val="11"/>
        <color rgb="FF000000"/>
        <rFont val="Times New Roman"/>
        <family val="1"/>
      </rPr>
      <t>    ii.         </t>
    </r>
    <r>
      <rPr>
        <sz val="11"/>
        <color rgb="FF000000"/>
        <rFont val="Calibri"/>
        <family val="2"/>
        <scheme val="minor"/>
      </rPr>
      <t>70% upon issue of RIBA Stage 3 service brief deliverables</t>
    </r>
  </si>
  <si>
    <r>
      <rPr>
        <sz val="11"/>
        <color rgb="FF000000"/>
        <rFont val="Times New Roman"/>
        <family val="1"/>
      </rPr>
      <t xml:space="preserve">    </t>
    </r>
    <r>
      <rPr>
        <sz val="11"/>
        <color rgb="FF000000"/>
        <rFont val="Calibri"/>
        <family val="2"/>
      </rPr>
      <t>iii.</t>
    </r>
    <r>
      <rPr>
        <sz val="11"/>
        <color rgb="FF000000"/>
        <rFont val="Times New Roman"/>
        <family val="1"/>
      </rPr>
      <t>        </t>
    </r>
    <r>
      <rPr>
        <sz val="11"/>
        <color rgb="FF000000"/>
        <rFont val="Calibri"/>
        <family val="2"/>
        <scheme val="minor"/>
      </rPr>
      <t> 10%  upon issue of RIBA Stage 4 service brief deliverables</t>
    </r>
  </si>
  <si>
    <r>
      <rPr>
        <sz val="11"/>
        <color rgb="FF000000"/>
        <rFont val="Calibri"/>
        <family val="2"/>
      </rPr>
      <t>f.</t>
    </r>
    <r>
      <rPr>
        <sz val="11"/>
        <color rgb="FF000000"/>
        <rFont val="Times New Roman"/>
        <family val="1"/>
      </rPr>
      <t xml:space="preserve">        </t>
    </r>
    <r>
      <rPr>
        <sz val="11"/>
        <color rgb="FF000000"/>
        <rFont val="Calibri"/>
        <family val="2"/>
      </rPr>
      <t>Fees will be payable when the work is complete, reports issued and the invoice issued.</t>
    </r>
  </si>
  <si>
    <t>g.        Where fees are relating to works costs, the works estimate shall be declared at the time of call off to estimate a fee. This will be recalculated following tender or contract negotiation. The agreed fee will be adjusted and based on the final agreed Contract Sum (works only). For the avoidance of doubt, works costs exclude contractor on costs, client direct costs, post contract client instructions, land, financing, marketing and sale costs, planning and building reg fees.</t>
  </si>
  <si>
    <r>
      <rPr>
        <sz val="11"/>
        <color rgb="FF000000"/>
        <rFont val="Calibri"/>
        <family val="2"/>
      </rPr>
      <t>i.</t>
    </r>
    <r>
      <rPr>
        <sz val="11"/>
        <color rgb="FF000000"/>
        <rFont val="Times New Roman"/>
        <family val="1"/>
      </rPr>
      <t xml:space="preserve">       </t>
    </r>
    <r>
      <rPr>
        <sz val="11"/>
        <color rgb="FF000000"/>
        <rFont val="Calibri"/>
        <family val="2"/>
        <scheme val="minor"/>
      </rPr>
      <t xml:space="preserve"> Fee levels should remain valid for the duration of the framework and should not be index linked. The minimum and maximum fees are to be fixed for year 1 of the framework after which they will be index linked by ICN as confirmed in the Framework Agreement.</t>
    </r>
  </si>
  <si>
    <r>
      <rPr>
        <sz val="11"/>
        <color rgb="FF000000"/>
        <rFont val="Calibri"/>
        <family val="2"/>
      </rPr>
      <t>j.</t>
    </r>
    <r>
      <rPr>
        <sz val="11"/>
        <color rgb="FF000000"/>
        <rFont val="Times New Roman"/>
        <family val="1"/>
      </rPr>
      <t xml:space="preserve">        </t>
    </r>
    <r>
      <rPr>
        <sz val="11"/>
        <color rgb="FF000000"/>
        <rFont val="Calibri"/>
        <family val="2"/>
      </rPr>
      <t>All prices must be quoted in accordance to the Service Brief for M&amp;E Engineering Services which is attached to the Invitation to Tender.</t>
    </r>
  </si>
  <si>
    <t>k.        The maximum fee quoted shall be based on a works cost of £25m. For any appointments with a works cost in excess of £25m the fee shall be negotiated directly between the consultant and the appointing client.</t>
  </si>
  <si>
    <t>Jennings Design Associates</t>
  </si>
  <si>
    <t>MICHAEL HYDE AND ASSOCIATES LIMITED T/A MHA ARCHITECTS</t>
  </si>
  <si>
    <t>ICN - Fees for Retrofit Consultant services (West)</t>
  </si>
  <si>
    <t>Retrofit Assessor - Fee based on per property basis PAS2035 Pathway A</t>
  </si>
  <si>
    <t>Retrofit Assessor - Fee based on per property basis PAS2035 Pathway B</t>
  </si>
  <si>
    <t>Retrofit Assessor - Fee based on per property basis PAS2035 Pathway C</t>
  </si>
  <si>
    <t>Retrofit Coordinator - Fee based on per property basis PAS2035 Pathway A</t>
  </si>
  <si>
    <t>Retrofit Coordinator - Fee based on per property basis PAS2035 Pathway B</t>
  </si>
  <si>
    <t>Retrofit Coordinator - Fee based on per property basis PAS2035 Pathway C</t>
  </si>
  <si>
    <t>Average of Bidders</t>
  </si>
  <si>
    <t>ICN - Fees for Retrofit Consultant services (East)</t>
  </si>
  <si>
    <t>ICN - Fees for Retrofit Consultant servicess (East)</t>
  </si>
  <si>
    <t>Important Information – Retrofit Consultant Lots (for both East &amp; West lots)</t>
  </si>
  <si>
    <r>
      <rPr>
        <sz val="11"/>
        <color rgb="FF000000"/>
        <rFont val="Calibri"/>
        <family val="2"/>
      </rPr>
      <t>c.</t>
    </r>
    <r>
      <rPr>
        <sz val="11"/>
        <color rgb="FF000000"/>
        <rFont val="Times New Roman"/>
        <family val="1"/>
      </rPr>
      <t>       </t>
    </r>
    <r>
      <rPr>
        <sz val="11"/>
        <color rgb="FF000000"/>
        <rFont val="Calibri"/>
        <family val="2"/>
      </rPr>
      <t>Please note the consultants will work at their own risk until a formal appointment letter for a project is agreed and issued.</t>
    </r>
  </si>
  <si>
    <t>d.        The default position for the purposes of the tender is that fees would be paid in stages as follows, for both negotiated and tendered projects:</t>
  </si>
  <si>
    <t>Retrofit Assessor</t>
  </si>
  <si>
    <r>
      <rPr>
        <sz val="11"/>
        <color rgb="FF000000"/>
        <rFont val="Arial"/>
        <family val="2"/>
      </rPr>
      <t xml:space="preserve">               • </t>
    </r>
    <r>
      <rPr>
        <sz val="11"/>
        <color rgb="FF000000"/>
        <rFont val="Calibri"/>
        <family val="2"/>
        <scheme val="minor"/>
      </rPr>
      <t>50% up</t>
    </r>
    <r>
      <rPr>
        <sz val="11"/>
        <color rgb="FF000000"/>
        <rFont val="Calibri"/>
        <family val="2"/>
      </rPr>
      <t>on completion of the property inspection and issue of the EPC</t>
    </r>
  </si>
  <si>
    <r>
      <rPr>
        <sz val="11"/>
        <color rgb="FF000000"/>
        <rFont val="Arial"/>
        <family val="2"/>
      </rPr>
      <t xml:space="preserve">               • </t>
    </r>
    <r>
      <rPr>
        <sz val="11"/>
        <color rgb="FF000000"/>
        <rFont val="Calibri"/>
        <family val="2"/>
        <scheme val="minor"/>
      </rPr>
      <t>50</t>
    </r>
    <r>
      <rPr>
        <sz val="11"/>
        <color rgb="FF000000"/>
        <rFont val="Calibri"/>
        <family val="2"/>
      </rPr>
      <t>% upon issue of the recommendations to bring the property up to SAP69 (Band C) &amp; the background information (photos and data) to the Client</t>
    </r>
  </si>
  <si>
    <t>Retrofit Coordinator</t>
  </si>
  <si>
    <r>
      <rPr>
        <sz val="11"/>
        <color rgb="FF000000"/>
        <rFont val="Arial"/>
        <family val="2"/>
      </rPr>
      <t xml:space="preserve">               • </t>
    </r>
    <r>
      <rPr>
        <sz val="11"/>
        <color rgb="FF000000"/>
        <rFont val="Calibri"/>
        <family val="2"/>
        <scheme val="minor"/>
      </rPr>
      <t>20% at issue of the whole house plan for each archetype and completion of energy modelling and calculations to test different options to achieve EPC C</t>
    </r>
  </si>
  <si>
    <r>
      <rPr>
        <sz val="11"/>
        <color rgb="FF000000"/>
        <rFont val="Arial"/>
        <family val="2"/>
      </rPr>
      <t xml:space="preserve">               • </t>
    </r>
    <r>
      <rPr>
        <sz val="11"/>
        <color rgb="FF000000"/>
        <rFont val="Calibri"/>
        <family val="2"/>
        <scheme val="minor"/>
      </rPr>
      <t>25% at issue of the cost comparisons of different options</t>
    </r>
  </si>
  <si>
    <r>
      <rPr>
        <sz val="11"/>
        <color rgb="FF000000"/>
        <rFont val="Arial"/>
        <family val="2"/>
      </rPr>
      <t xml:space="preserve">               •</t>
    </r>
    <r>
      <rPr>
        <sz val="11"/>
        <color rgb="FF000000"/>
        <rFont val="Calibri"/>
        <family val="2"/>
        <scheme val="minor"/>
      </rPr>
      <t xml:space="preserve"> 45% </t>
    </r>
    <r>
      <rPr>
        <sz val="11"/>
        <color rgb="FF000000"/>
        <rFont val="Calibri"/>
        <family val="2"/>
      </rPr>
      <t>at  completion of RIBA Stage 4 design and specifications for contractor procurement</t>
    </r>
  </si>
  <si>
    <t xml:space="preserve">        e.      No payment shall be due from the appointing client in relation to an assessment unless the appointing client has received their copy of the EPC from the ICN supplier for that assessment.</t>
  </si>
  <si>
    <r>
      <rPr>
        <sz val="11"/>
        <color rgb="FF000000"/>
        <rFont val="Calibri"/>
        <family val="2"/>
      </rPr>
      <t>f.</t>
    </r>
    <r>
      <rPr>
        <sz val="11"/>
        <color rgb="FF000000"/>
        <rFont val="Times New Roman"/>
        <family val="1"/>
      </rPr>
      <t xml:space="preserve">       </t>
    </r>
    <r>
      <rPr>
        <sz val="11"/>
        <color rgb="FF000000"/>
        <rFont val="Calibri"/>
        <family val="2"/>
      </rPr>
      <t>Fees should be stated excluding VAT but inclusive of all expenses and disbursements.</t>
    </r>
  </si>
  <si>
    <r>
      <rPr>
        <sz val="11"/>
        <color rgb="FF000000"/>
        <rFont val="Calibri"/>
        <family val="2"/>
      </rPr>
      <t>g.</t>
    </r>
    <r>
      <rPr>
        <sz val="11"/>
        <color rgb="FF000000"/>
        <rFont val="Times New Roman"/>
        <family val="1"/>
      </rPr>
      <t>      </t>
    </r>
    <r>
      <rPr>
        <sz val="11"/>
        <color rgb="FF000000"/>
        <rFont val="Calibri"/>
        <family val="2"/>
      </rPr>
      <t>Fee levels should remain valid for the duration of the framework. The fee levels are fixed and should not be index linked.</t>
    </r>
  </si>
  <si>
    <r>
      <rPr>
        <sz val="11"/>
        <color rgb="FF000000"/>
        <rFont val="Calibri"/>
        <family val="2"/>
      </rPr>
      <t>h.</t>
    </r>
    <r>
      <rPr>
        <sz val="11"/>
        <color rgb="FF000000"/>
        <rFont val="Times New Roman"/>
        <family val="1"/>
      </rPr>
      <t>      </t>
    </r>
    <r>
      <rPr>
        <sz val="11"/>
        <color rgb="FF000000"/>
        <rFont val="Calibri"/>
        <family val="2"/>
      </rPr>
      <t>All prices must be quoted in accordance to the Service Brief for Retrofit Assesor and Coordinator which is attached to the Invitation to Tender.</t>
    </r>
  </si>
  <si>
    <t>i.        The fee quoted shall be based on a minimum number of 100 properties within a batch call off. For any appointment with a batch call off under 100 properties the fee may be negotiated directly between the consultant and the appointing client.</t>
  </si>
  <si>
    <r>
      <t xml:space="preserve">      •</t>
    </r>
    <r>
      <rPr>
        <sz val="11"/>
        <color rgb="FF000000"/>
        <rFont val="Calibri"/>
        <family val="2"/>
      </rPr>
      <t xml:space="preserve"> 30% upon achieving client approved design freeze</t>
    </r>
  </si>
  <si>
    <t>ICN - Fees for Principal Designer services (East)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</si>
</sst>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0.000%"/>
    <numFmt numFmtId="166" formatCode="_-[$£-809]* #,##0.00_-;\-[$£-809]* #,##0.00_-;_-[$£-809]* &quot;-&quot;??_-;_-@_-"/>
  </numFmts>
  <fonts count="34" x14ac:knownFonts="1">
    <font>
      <sz val="11"/>
      <color theme="1"/>
      <name val="Calibri"/>
      <family val="2"/>
      <scheme val="minor"/>
    </font>
    <font>
      <b/>
      <sz val="14"/>
      <color rgb="FF000000"/>
      <name val="Calibri"/>
      <family val="2"/>
    </font>
    <font>
      <b/>
      <sz val="11"/>
      <color theme="1"/>
      <name val="Calibri"/>
      <family val="2"/>
      <scheme val="minor"/>
    </font>
    <font>
      <b/>
      <sz val="12"/>
      <color rgb="FF000000"/>
      <name val="Calibri"/>
      <family val="2"/>
    </font>
    <font>
      <sz val="11"/>
      <color indexed="8"/>
      <name val="Calibri"/>
      <family val="2"/>
    </font>
    <font>
      <sz val="8"/>
      <name val="Calibri"/>
      <family val="2"/>
      <scheme val="minor"/>
    </font>
    <font>
      <sz val="11"/>
      <color theme="1"/>
      <name val="Calibri"/>
      <family val="2"/>
      <scheme val="minor"/>
    </font>
    <font>
      <sz val="11"/>
      <color rgb="FF000000"/>
      <name val="Calibri"/>
      <family val="2"/>
    </font>
    <font>
      <b/>
      <u/>
      <sz val="11"/>
      <color theme="1"/>
      <name val="Calibri"/>
      <family val="2"/>
    </font>
    <font>
      <sz val="11"/>
      <color theme="1"/>
      <name val="Calibri"/>
      <family val="2"/>
    </font>
    <font>
      <sz val="11"/>
      <color theme="1"/>
      <name val="Times New Roman"/>
      <family val="1"/>
    </font>
    <font>
      <sz val="11"/>
      <color rgb="FF000000"/>
      <name val="Calibri"/>
      <family val="2"/>
      <scheme val="minor"/>
    </font>
    <font>
      <sz val="11"/>
      <color rgb="FF000000"/>
      <name val="Times New Roman"/>
      <family val="1"/>
    </font>
    <font>
      <sz val="11"/>
      <color rgb="FF000000"/>
      <name val="Calibri"/>
      <family val="2"/>
    </font>
    <font>
      <sz val="11"/>
      <color rgb="FFFF0000"/>
      <name val="Calibri"/>
      <family val="2"/>
      <scheme val="minor"/>
    </font>
    <font>
      <sz val="11"/>
      <color rgb="FF242424"/>
      <name val="Aptos Narrow"/>
      <family val="2"/>
    </font>
    <font>
      <b/>
      <sz val="11"/>
      <color theme="1"/>
      <name val="Calibri"/>
      <family val="2"/>
    </font>
    <font>
      <sz val="11"/>
      <name val="Calibri"/>
      <family val="2"/>
      <scheme val="minor"/>
    </font>
    <font>
      <b/>
      <u/>
      <sz val="11"/>
      <color rgb="FF000000"/>
      <name val="Calibri"/>
      <family val="2"/>
      <scheme val="minor"/>
    </font>
    <font>
      <sz val="10"/>
      <color theme="1"/>
      <name val="Calibri"/>
      <family val="2"/>
    </font>
    <font>
      <sz val="7"/>
      <color theme="1"/>
      <name val="Times New Roman"/>
      <family val="1"/>
    </font>
    <font>
      <sz val="10"/>
      <color rgb="FF000000"/>
      <name val="Calibri"/>
      <family val="2"/>
    </font>
    <font>
      <sz val="10"/>
      <color rgb="FF000000"/>
      <name val="Calibri"/>
      <family val="2"/>
    </font>
    <font>
      <sz val="7"/>
      <color rgb="FF000000"/>
      <name val="Times New Roman"/>
      <family val="1"/>
    </font>
    <font>
      <sz val="10"/>
      <color rgb="FF000000"/>
      <name val="Calibri"/>
      <family val="2"/>
      <scheme val="minor"/>
    </font>
    <font>
      <b/>
      <sz val="11"/>
      <color rgb="FF000000"/>
      <name val="Calibri"/>
      <family val="2"/>
    </font>
    <font>
      <sz val="11"/>
      <color rgb="FF000000"/>
      <name val="Calibri"/>
      <family val="2"/>
      <scheme val="minor"/>
    </font>
    <font>
      <sz val="11"/>
      <color rgb="FF000000"/>
      <name val="Arial"/>
      <family val="2"/>
    </font>
    <font>
      <sz val="11"/>
      <name val="Calibri"/>
      <family val="2"/>
    </font>
    <font>
      <b/>
      <u/>
      <sz val="13"/>
      <name val="Calibri"/>
      <family val="2"/>
      <scheme val="minor"/>
    </font>
    <font>
      <b/>
      <u/>
      <sz val="11"/>
      <name val="Calibri"/>
      <family val="2"/>
      <scheme val="minor"/>
    </font>
    <font>
      <u/>
      <sz val="11"/>
      <color theme="1"/>
      <name val="Calibri"/>
      <family val="2"/>
      <scheme val="minor"/>
    </font>
    <font>
      <b/>
      <u/>
      <sz val="11"/>
      <color rgb="FF000000"/>
      <name val="Calibri"/>
      <family val="2"/>
    </font>
    <font>
      <b/>
      <u/>
      <sz val="11"/>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2">
    <xf numFmtId="0" fontId="0" fillId="0" borderId="0"/>
    <xf numFmtId="9" fontId="6" fillId="0" borderId="0" applyFont="0" applyFill="0" applyBorder="0" applyAlignment="0" applyProtection="0"/>
  </cellStyleXfs>
  <cellXfs count="156">
    <xf numFmtId="0" fontId="0" fillId="0" borderId="0" xfId="0"/>
    <xf numFmtId="0" fontId="0" fillId="0" borderId="0" xfId="0" applyAlignment="1">
      <alignment horizontal="center" vertical="center"/>
    </xf>
    <xf numFmtId="0" fontId="0" fillId="0" borderId="0" xfId="0" applyAlignment="1">
      <alignment horizontal="center"/>
    </xf>
    <xf numFmtId="0" fontId="4" fillId="0" borderId="0" xfId="0" applyFont="1" applyAlignment="1">
      <alignment horizontal="left" vertical="center" wrapText="1"/>
    </xf>
    <xf numFmtId="164" fontId="0" fillId="0" borderId="0" xfId="0" applyNumberFormat="1"/>
    <xf numFmtId="10" fontId="0" fillId="0" borderId="0" xfId="0" applyNumberFormat="1"/>
    <xf numFmtId="0" fontId="0" fillId="0" borderId="0" xfId="0" applyAlignment="1">
      <alignment wrapText="1"/>
    </xf>
    <xf numFmtId="164" fontId="0" fillId="0" borderId="0" xfId="0" applyNumberFormat="1" applyAlignment="1">
      <alignment horizontal="center"/>
    </xf>
    <xf numFmtId="164" fontId="0" fillId="0" borderId="0" xfId="0" applyNumberFormat="1" applyAlignment="1">
      <alignment horizontal="center" vertical="center"/>
    </xf>
    <xf numFmtId="44" fontId="0" fillId="0" borderId="0" xfId="0" applyNumberFormat="1"/>
    <xf numFmtId="44" fontId="0" fillId="0" borderId="0" xfId="0" applyNumberFormat="1" applyAlignment="1">
      <alignment horizontal="center"/>
    </xf>
    <xf numFmtId="0" fontId="0" fillId="0" borderId="0" xfId="0" applyAlignment="1">
      <alignment horizontal="center" vertical="center" wrapText="1"/>
    </xf>
    <xf numFmtId="165" fontId="0" fillId="0" borderId="0" xfId="0" applyNumberFormat="1"/>
    <xf numFmtId="165" fontId="0" fillId="0" borderId="0" xfId="1" applyNumberFormat="1" applyFont="1"/>
    <xf numFmtId="165" fontId="0" fillId="0" borderId="0" xfId="1" applyNumberFormat="1" applyFont="1" applyAlignment="1">
      <alignment horizontal="center"/>
    </xf>
    <xf numFmtId="165" fontId="0" fillId="0" borderId="0" xfId="1" applyNumberFormat="1" applyFont="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xf>
    <xf numFmtId="165" fontId="0" fillId="0" borderId="3" xfId="0" applyNumberFormat="1" applyBorder="1" applyAlignment="1">
      <alignment horizontal="center" vertical="center"/>
    </xf>
    <xf numFmtId="10" fontId="0" fillId="0" borderId="3" xfId="0" applyNumberFormat="1" applyBorder="1" applyAlignment="1">
      <alignment horizontal="center" vertical="center"/>
    </xf>
    <xf numFmtId="164" fontId="0" fillId="0" borderId="3" xfId="0" applyNumberFormat="1" applyBorder="1" applyAlignment="1">
      <alignment horizontal="center" vertical="center"/>
    </xf>
    <xf numFmtId="165" fontId="0" fillId="0" borderId="4" xfId="0" applyNumberFormat="1" applyBorder="1" applyAlignment="1">
      <alignment horizontal="center" vertical="center"/>
    </xf>
    <xf numFmtId="164" fontId="0" fillId="0" borderId="4" xfId="0" applyNumberFormat="1" applyBorder="1" applyAlignment="1">
      <alignment horizontal="center" vertical="center"/>
    </xf>
    <xf numFmtId="0" fontId="1" fillId="2" borderId="3" xfId="0" applyFont="1" applyFill="1" applyBorder="1" applyAlignment="1">
      <alignment horizontal="center" vertical="center" wrapText="1"/>
    </xf>
    <xf numFmtId="0" fontId="0" fillId="0" borderId="3" xfId="0" applyBorder="1"/>
    <xf numFmtId="0" fontId="1" fillId="2" borderId="5" xfId="0" applyFont="1" applyFill="1" applyBorder="1" applyAlignment="1">
      <alignment horizontal="center" vertical="center" wrapText="1"/>
    </xf>
    <xf numFmtId="0" fontId="0" fillId="0" borderId="5" xfId="0" applyBorder="1"/>
    <xf numFmtId="165" fontId="0" fillId="0" borderId="0" xfId="1" applyNumberFormat="1" applyFont="1" applyFill="1"/>
    <xf numFmtId="0" fontId="0" fillId="0" borderId="3" xfId="0" applyBorder="1" applyAlignment="1">
      <alignment wrapText="1"/>
    </xf>
    <xf numFmtId="0" fontId="1" fillId="0" borderId="3" xfId="0" applyFont="1" applyBorder="1" applyAlignment="1">
      <alignment horizontal="center" vertical="center" wrapText="1"/>
    </xf>
    <xf numFmtId="165" fontId="0" fillId="0" borderId="3" xfId="0" applyNumberFormat="1" applyBorder="1" applyAlignment="1">
      <alignment horizontal="center"/>
    </xf>
    <xf numFmtId="10" fontId="0" fillId="0" borderId="3" xfId="0" applyNumberFormat="1" applyBorder="1" applyAlignment="1">
      <alignment horizontal="center"/>
    </xf>
    <xf numFmtId="165" fontId="0" fillId="0" borderId="3" xfId="0" applyNumberFormat="1" applyBorder="1"/>
    <xf numFmtId="164" fontId="0" fillId="0" borderId="3" xfId="0" applyNumberFormat="1" applyBorder="1" applyAlignment="1">
      <alignment horizontal="center"/>
    </xf>
    <xf numFmtId="0" fontId="0" fillId="0" borderId="3" xfId="0" applyBorder="1" applyAlignment="1">
      <alignment horizontal="center" vertical="center"/>
    </xf>
    <xf numFmtId="0" fontId="7" fillId="0" borderId="3" xfId="0" applyFont="1" applyBorder="1" applyAlignment="1">
      <alignment vertical="center" wrapText="1"/>
    </xf>
    <xf numFmtId="166" fontId="7" fillId="0" borderId="3" xfId="0" applyNumberFormat="1" applyFont="1" applyBorder="1" applyAlignment="1">
      <alignment horizontal="center" vertical="center" wrapText="1"/>
    </xf>
    <xf numFmtId="0" fontId="0" fillId="2" borderId="3" xfId="0" applyFill="1" applyBorder="1" applyAlignment="1">
      <alignment horizontal="center"/>
    </xf>
    <xf numFmtId="0" fontId="0" fillId="0" borderId="5" xfId="0" applyBorder="1" applyAlignment="1">
      <alignment horizontal="center" vertical="center" wrapText="1"/>
    </xf>
    <xf numFmtId="0" fontId="0" fillId="2" borderId="5" xfId="0" applyFill="1" applyBorder="1" applyAlignment="1">
      <alignment horizontal="center"/>
    </xf>
    <xf numFmtId="165" fontId="0" fillId="0" borderId="5" xfId="0" applyNumberFormat="1" applyBorder="1" applyAlignment="1">
      <alignment horizontal="center"/>
    </xf>
    <xf numFmtId="164" fontId="0" fillId="0" borderId="5" xfId="0" applyNumberFormat="1" applyBorder="1" applyAlignment="1">
      <alignment horizontal="center"/>
    </xf>
    <xf numFmtId="0" fontId="0" fillId="0" borderId="6" xfId="0" applyBorder="1" applyAlignment="1">
      <alignment horizontal="center" vertical="center" wrapText="1"/>
    </xf>
    <xf numFmtId="44" fontId="0" fillId="0" borderId="3" xfId="0" applyNumberFormat="1" applyBorder="1"/>
    <xf numFmtId="0" fontId="0" fillId="0" borderId="0" xfId="0" applyAlignment="1">
      <alignment horizontal="left" vertical="center" wrapText="1"/>
    </xf>
    <xf numFmtId="0" fontId="2" fillId="2" borderId="3" xfId="0" applyFont="1" applyFill="1" applyBorder="1" applyAlignment="1">
      <alignment horizontal="left" vertical="center"/>
    </xf>
    <xf numFmtId="0" fontId="0" fillId="0" borderId="3" xfId="0" applyBorder="1" applyAlignment="1">
      <alignment horizontal="left" vertical="center" wrapText="1"/>
    </xf>
    <xf numFmtId="44" fontId="0" fillId="0" borderId="3" xfId="0" applyNumberFormat="1" applyBorder="1" applyAlignment="1" applyProtection="1">
      <alignment horizontal="center"/>
      <protection locked="0"/>
    </xf>
    <xf numFmtId="44" fontId="0" fillId="0" borderId="3" xfId="0" applyNumberFormat="1" applyBorder="1" applyAlignment="1">
      <alignment horizontal="center"/>
    </xf>
    <xf numFmtId="0" fontId="2" fillId="2" borderId="3" xfId="0" applyFont="1" applyFill="1" applyBorder="1"/>
    <xf numFmtId="10" fontId="0" fillId="2" borderId="3" xfId="0" applyNumberFormat="1" applyFill="1" applyBorder="1" applyAlignment="1">
      <alignment horizontal="center"/>
    </xf>
    <xf numFmtId="10" fontId="0" fillId="0" borderId="3" xfId="0" applyNumberFormat="1" applyBorder="1"/>
    <xf numFmtId="0" fontId="0" fillId="2" borderId="3" xfId="0" applyFill="1" applyBorder="1"/>
    <xf numFmtId="0" fontId="0" fillId="2" borderId="3" xfId="0" applyFill="1" applyBorder="1" applyAlignment="1">
      <alignment horizontal="center" vertical="center"/>
    </xf>
    <xf numFmtId="164" fontId="0" fillId="0" borderId="3" xfId="0" applyNumberFormat="1" applyBorder="1"/>
    <xf numFmtId="10" fontId="0" fillId="2" borderId="3" xfId="0" applyNumberFormat="1" applyFill="1" applyBorder="1" applyAlignment="1">
      <alignment horizontal="center" vertical="center"/>
    </xf>
    <xf numFmtId="165" fontId="0" fillId="0" borderId="0" xfId="1" applyNumberFormat="1" applyFont="1" applyBorder="1" applyAlignment="1">
      <alignment horizontal="center"/>
    </xf>
    <xf numFmtId="165" fontId="0" fillId="0" borderId="3" xfId="1" applyNumberFormat="1" applyFont="1" applyBorder="1" applyAlignment="1">
      <alignment horizontal="center"/>
    </xf>
    <xf numFmtId="165" fontId="0" fillId="2" borderId="3" xfId="1" applyNumberFormat="1" applyFont="1" applyFill="1" applyBorder="1" applyAlignment="1">
      <alignment horizontal="center"/>
    </xf>
    <xf numFmtId="165" fontId="0" fillId="0" borderId="3" xfId="1" applyNumberFormat="1" applyFont="1" applyBorder="1"/>
    <xf numFmtId="164" fontId="0" fillId="0" borderId="3" xfId="0" applyNumberFormat="1" applyBorder="1" applyAlignment="1">
      <alignment wrapText="1"/>
    </xf>
    <xf numFmtId="165" fontId="0" fillId="0" borderId="3" xfId="1" applyNumberFormat="1" applyFont="1" applyBorder="1" applyAlignment="1">
      <alignment horizontal="center" vertical="center"/>
    </xf>
    <xf numFmtId="165" fontId="0" fillId="2" borderId="3" xfId="1" applyNumberFormat="1" applyFont="1" applyFill="1" applyBorder="1"/>
    <xf numFmtId="165" fontId="0" fillId="0" borderId="3" xfId="1" applyNumberFormat="1" applyFont="1" applyFill="1" applyBorder="1" applyAlignment="1">
      <alignment horizontal="center" vertical="center" wrapText="1"/>
    </xf>
    <xf numFmtId="165" fontId="0" fillId="0" borderId="3" xfId="1" applyNumberFormat="1" applyFont="1" applyFill="1" applyBorder="1"/>
    <xf numFmtId="0" fontId="0" fillId="2" borderId="4" xfId="0" applyFill="1" applyBorder="1" applyAlignment="1">
      <alignment horizontal="center"/>
    </xf>
    <xf numFmtId="0" fontId="3" fillId="2" borderId="3" xfId="0" applyFont="1" applyFill="1" applyBorder="1" applyAlignment="1">
      <alignment horizontal="center" vertical="center" wrapText="1"/>
    </xf>
    <xf numFmtId="165" fontId="0" fillId="0" borderId="0" xfId="1" applyNumberFormat="1" applyFont="1" applyFill="1" applyBorder="1" applyAlignment="1">
      <alignment horizontal="center" vertical="center"/>
    </xf>
    <xf numFmtId="165" fontId="0" fillId="0" borderId="3" xfId="1" applyNumberFormat="1" applyFont="1" applyFill="1" applyBorder="1" applyAlignment="1">
      <alignment horizontal="center" vertical="center"/>
    </xf>
    <xf numFmtId="165" fontId="0" fillId="2" borderId="3" xfId="1" applyNumberFormat="1" applyFont="1" applyFill="1" applyBorder="1" applyAlignment="1">
      <alignment horizontal="center" vertical="center"/>
    </xf>
    <xf numFmtId="44" fontId="0" fillId="0" borderId="3" xfId="1" applyNumberFormat="1" applyFont="1" applyFill="1" applyBorder="1" applyAlignment="1">
      <alignment horizontal="center" vertical="center"/>
    </xf>
    <xf numFmtId="0" fontId="4" fillId="0" borderId="3" xfId="0" applyFont="1" applyBorder="1" applyAlignment="1">
      <alignment horizontal="left" vertical="center" wrapText="1"/>
    </xf>
    <xf numFmtId="0" fontId="8" fillId="3" borderId="0" xfId="0" applyFont="1" applyFill="1" applyAlignment="1">
      <alignment vertical="center"/>
    </xf>
    <xf numFmtId="0" fontId="9" fillId="3" borderId="0" xfId="0" applyFont="1" applyFill="1" applyAlignment="1">
      <alignment horizontal="left" vertical="center" indent="5"/>
    </xf>
    <xf numFmtId="0" fontId="11" fillId="3" borderId="0" xfId="0" applyFont="1" applyFill="1" applyAlignment="1">
      <alignment horizontal="left" vertical="center" indent="10"/>
    </xf>
    <xf numFmtId="0" fontId="12" fillId="3" borderId="0" xfId="0" applyFont="1" applyFill="1" applyAlignment="1">
      <alignment horizontal="left" vertical="center" indent="10"/>
    </xf>
    <xf numFmtId="0" fontId="7" fillId="3" borderId="0" xfId="0" applyFont="1" applyFill="1" applyAlignment="1">
      <alignment horizontal="left" vertical="center" wrapText="1" indent="5"/>
    </xf>
    <xf numFmtId="0" fontId="11" fillId="3" borderId="0" xfId="0" applyFont="1" applyFill="1" applyAlignment="1">
      <alignment horizontal="left" vertical="center" wrapText="1" indent="5"/>
    </xf>
    <xf numFmtId="0" fontId="14" fillId="0" borderId="0" xfId="0" applyFont="1"/>
    <xf numFmtId="0" fontId="0" fillId="0" borderId="0" xfId="0" applyAlignment="1">
      <alignment vertical="center"/>
    </xf>
    <xf numFmtId="0" fontId="7" fillId="3" borderId="0" xfId="0" applyFont="1" applyFill="1" applyAlignment="1">
      <alignment horizontal="left" vertical="center" indent="5"/>
    </xf>
    <xf numFmtId="0" fontId="9" fillId="0" borderId="0" xfId="0" applyFont="1" applyAlignment="1">
      <alignment horizontal="left" vertical="center" indent="5"/>
    </xf>
    <xf numFmtId="0" fontId="16" fillId="3" borderId="0" xfId="0" applyFont="1" applyFill="1" applyAlignment="1">
      <alignment vertical="center"/>
    </xf>
    <xf numFmtId="0" fontId="9" fillId="3" borderId="0" xfId="0" applyFont="1" applyFill="1" applyAlignment="1">
      <alignment vertical="center"/>
    </xf>
    <xf numFmtId="0" fontId="18" fillId="3" borderId="0" xfId="0" applyFont="1" applyFill="1"/>
    <xf numFmtId="0" fontId="0" fillId="3" borderId="0" xfId="0" applyFill="1"/>
    <xf numFmtId="0" fontId="0" fillId="3" borderId="10" xfId="0" applyFill="1" applyBorder="1"/>
    <xf numFmtId="0" fontId="0" fillId="3" borderId="1" xfId="0" applyFill="1" applyBorder="1"/>
    <xf numFmtId="0" fontId="0" fillId="3" borderId="2" xfId="0" applyFill="1" applyBorder="1"/>
    <xf numFmtId="0" fontId="29" fillId="3" borderId="11" xfId="0" applyFont="1" applyFill="1" applyBorder="1"/>
    <xf numFmtId="0" fontId="0" fillId="3" borderId="12" xfId="0" applyFill="1" applyBorder="1"/>
    <xf numFmtId="0" fontId="30" fillId="3" borderId="11" xfId="0" applyFont="1" applyFill="1" applyBorder="1"/>
    <xf numFmtId="0" fontId="0" fillId="3" borderId="19" xfId="0" applyFill="1" applyBorder="1" applyAlignment="1">
      <alignment horizontal="left"/>
    </xf>
    <xf numFmtId="0" fontId="0" fillId="3" borderId="20" xfId="0" applyFill="1" applyBorder="1" applyAlignment="1">
      <alignment horizontal="left"/>
    </xf>
    <xf numFmtId="0" fontId="0" fillId="3" borderId="21" xfId="0" applyFill="1" applyBorder="1" applyAlignment="1">
      <alignment horizontal="left"/>
    </xf>
    <xf numFmtId="0" fontId="0" fillId="3" borderId="0" xfId="0" applyFill="1" applyAlignment="1">
      <alignment horizontal="left"/>
    </xf>
    <xf numFmtId="0" fontId="9" fillId="3" borderId="0" xfId="0" applyFont="1" applyFill="1" applyAlignment="1">
      <alignment vertical="center" wrapText="1" indent="5"/>
    </xf>
    <xf numFmtId="0" fontId="7" fillId="3" borderId="0" xfId="0" applyFont="1" applyFill="1" applyAlignment="1">
      <alignment horizontal="left" vertical="center" wrapText="1" indent="5"/>
    </xf>
    <xf numFmtId="0" fontId="11" fillId="3" borderId="0" xfId="0" applyFont="1" applyFill="1" applyAlignment="1">
      <alignment horizontal="left" vertical="center" wrapText="1" indent="5"/>
    </xf>
    <xf numFmtId="0" fontId="0" fillId="0" borderId="0" xfId="0" applyAlignment="1">
      <alignment horizontal="left" vertical="center" wrapText="1" indent="2"/>
    </xf>
    <xf numFmtId="0" fontId="15" fillId="0" borderId="0" xfId="0" applyFont="1" applyAlignment="1">
      <alignment horizontal="left" vertical="center" wrapText="1" indent="2"/>
    </xf>
    <xf numFmtId="0" fontId="9" fillId="3" borderId="0" xfId="0" applyFont="1" applyFill="1" applyAlignment="1">
      <alignment horizontal="left" vertical="center" wrapText="1" indent="5"/>
    </xf>
    <xf numFmtId="0" fontId="17" fillId="3" borderId="0" xfId="0" applyFont="1" applyFill="1" applyAlignment="1">
      <alignment horizontal="left" vertical="center" wrapText="1" indent="5"/>
    </xf>
    <xf numFmtId="0" fontId="19" fillId="3" borderId="0" xfId="0" applyFont="1" applyFill="1" applyAlignment="1">
      <alignment vertical="center"/>
    </xf>
    <xf numFmtId="0" fontId="22" fillId="3" borderId="0" xfId="0" applyFont="1" applyFill="1" applyAlignment="1">
      <alignment vertical="center" wrapText="1"/>
    </xf>
    <xf numFmtId="0" fontId="21" fillId="3" borderId="0" xfId="0" applyFont="1" applyFill="1" applyAlignment="1">
      <alignment vertical="center" wrapText="1"/>
    </xf>
    <xf numFmtId="0" fontId="16" fillId="3" borderId="0" xfId="0" applyFont="1" applyFill="1" applyAlignment="1">
      <alignment vertical="center"/>
    </xf>
    <xf numFmtId="0" fontId="9" fillId="3" borderId="0" xfId="0" applyFont="1" applyFill="1" applyAlignment="1">
      <alignment vertical="center"/>
    </xf>
    <xf numFmtId="0" fontId="26" fillId="3" borderId="0" xfId="0" applyFont="1" applyFill="1"/>
    <xf numFmtId="0" fontId="25" fillId="3" borderId="0" xfId="0" applyFont="1" applyFill="1" applyAlignment="1">
      <alignment vertical="center"/>
    </xf>
    <xf numFmtId="0" fontId="13" fillId="3" borderId="0" xfId="0" applyFont="1" applyFill="1" applyAlignment="1">
      <alignment vertical="center"/>
    </xf>
    <xf numFmtId="0" fontId="7" fillId="3" borderId="0" xfId="0" applyFont="1" applyFill="1" applyAlignment="1">
      <alignment vertical="center" wrapText="1"/>
    </xf>
    <xf numFmtId="0" fontId="11" fillId="3" borderId="0" xfId="0" applyFont="1" applyFill="1" applyAlignment="1">
      <alignment wrapText="1"/>
    </xf>
    <xf numFmtId="0" fontId="18" fillId="3" borderId="0" xfId="0" applyFont="1" applyFill="1"/>
    <xf numFmtId="0" fontId="13" fillId="3" borderId="0" xfId="0" applyFont="1" applyFill="1" applyAlignment="1">
      <alignment horizontal="left" vertical="center" wrapText="1" indent="5"/>
    </xf>
    <xf numFmtId="0" fontId="0" fillId="3" borderId="0" xfId="0" applyFill="1" applyAlignment="1">
      <alignment horizontal="left" vertical="center" wrapText="1" indent="10"/>
    </xf>
    <xf numFmtId="0" fontId="8" fillId="3" borderId="0" xfId="0" applyFont="1" applyFill="1" applyAlignment="1">
      <alignment vertical="center"/>
    </xf>
    <xf numFmtId="0" fontId="9" fillId="3" borderId="0" xfId="0" applyFont="1" applyFill="1" applyAlignment="1">
      <alignment horizontal="left" vertical="center" indent="5"/>
    </xf>
    <xf numFmtId="0" fontId="0" fillId="3" borderId="0" xfId="0" applyFill="1" applyAlignment="1">
      <alignment horizontal="left" vertical="center" indent="2"/>
    </xf>
    <xf numFmtId="0" fontId="9" fillId="3" borderId="0" xfId="0" applyFont="1" applyFill="1" applyAlignment="1">
      <alignment horizontal="left" vertical="top" wrapText="1" indent="5"/>
    </xf>
    <xf numFmtId="0" fontId="7" fillId="3" borderId="0" xfId="0" applyFont="1" applyFill="1" applyAlignment="1">
      <alignment horizontal="left" vertical="center" indent="5"/>
    </xf>
    <xf numFmtId="0" fontId="28" fillId="3" borderId="0" xfId="0" applyFont="1" applyFill="1" applyAlignment="1">
      <alignment horizontal="left" vertical="center" wrapText="1" indent="5"/>
    </xf>
    <xf numFmtId="0" fontId="0" fillId="3" borderId="0" xfId="0" applyFill="1" applyAlignment="1">
      <alignment horizontal="left" vertical="center" indent="5"/>
    </xf>
    <xf numFmtId="0" fontId="27" fillId="3" borderId="0" xfId="0" applyFont="1" applyFill="1" applyAlignment="1">
      <alignment horizontal="left" vertical="center" indent="2"/>
    </xf>
    <xf numFmtId="0" fontId="17" fillId="3" borderId="0" xfId="0" applyFont="1" applyFill="1" applyAlignment="1">
      <alignment horizontal="left" vertical="center" indent="2"/>
    </xf>
    <xf numFmtId="0" fontId="12" fillId="3" borderId="0" xfId="0" applyFont="1" applyFill="1" applyAlignment="1">
      <alignment horizontal="left" vertical="center" indent="10"/>
    </xf>
    <xf numFmtId="0" fontId="0" fillId="3" borderId="16" xfId="0" applyFill="1" applyBorder="1" applyAlignment="1">
      <alignment horizontal="lef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0" fillId="3" borderId="13" xfId="0" applyFill="1" applyBorder="1" applyAlignment="1">
      <alignment horizontal="left"/>
    </xf>
    <xf numFmtId="0" fontId="0" fillId="3" borderId="14" xfId="0" applyFill="1" applyBorder="1" applyAlignment="1">
      <alignment horizontal="left"/>
    </xf>
    <xf numFmtId="0" fontId="0" fillId="3" borderId="15" xfId="0" applyFill="1" applyBorder="1" applyAlignment="1">
      <alignment horizontal="left"/>
    </xf>
    <xf numFmtId="0" fontId="0" fillId="3" borderId="13" xfId="0" applyFill="1" applyBorder="1" applyAlignment="1">
      <alignment horizontal="left" wrapText="1"/>
    </xf>
    <xf numFmtId="0" fontId="0" fillId="3" borderId="14" xfId="0" applyFill="1" applyBorder="1" applyAlignment="1">
      <alignment horizontal="left" wrapText="1"/>
    </xf>
    <xf numFmtId="0" fontId="0" fillId="3" borderId="15" xfId="0" applyFill="1" applyBorder="1" applyAlignment="1">
      <alignment horizontal="left"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0" fillId="3" borderId="22" xfId="0" applyFill="1" applyBorder="1" applyAlignment="1">
      <alignment horizontal="center"/>
    </xf>
    <xf numFmtId="0" fontId="0" fillId="3" borderId="23" xfId="0" applyFill="1" applyBorder="1" applyAlignment="1">
      <alignment horizontal="center"/>
    </xf>
    <xf numFmtId="0" fontId="0" fillId="3" borderId="24" xfId="0" applyFill="1" applyBorder="1" applyAlignment="1">
      <alignment horizontal="center"/>
    </xf>
    <xf numFmtId="0" fontId="0" fillId="3" borderId="16" xfId="0" applyFill="1" applyBorder="1" applyAlignment="1">
      <alignment horizontal="left"/>
    </xf>
    <xf numFmtId="0" fontId="0" fillId="3" borderId="17" xfId="0" applyFill="1" applyBorder="1" applyAlignment="1">
      <alignment horizontal="left"/>
    </xf>
    <xf numFmtId="0" fontId="0" fillId="3" borderId="18" xfId="0" applyFill="1" applyBorder="1" applyAlignment="1">
      <alignment horizontal="left"/>
    </xf>
    <xf numFmtId="0" fontId="0" fillId="3" borderId="7" xfId="0" applyFill="1" applyBorder="1" applyAlignment="1">
      <alignment horizontal="left" wrapText="1"/>
    </xf>
    <xf numFmtId="0" fontId="0" fillId="3" borderId="8" xfId="0" applyFill="1" applyBorder="1" applyAlignment="1">
      <alignment horizontal="left" wrapText="1"/>
    </xf>
    <xf numFmtId="0" fontId="0" fillId="3" borderId="9" xfId="0" applyFill="1" applyBorder="1" applyAlignment="1">
      <alignment horizontal="left" wrapText="1"/>
    </xf>
    <xf numFmtId="0" fontId="11" fillId="3" borderId="0" xfId="0" applyFont="1" applyFill="1" applyAlignment="1">
      <alignment horizontal="left" vertical="center" indent="10"/>
    </xf>
    <xf numFmtId="0" fontId="28" fillId="0" borderId="0" xfId="0" applyFont="1" applyAlignment="1">
      <alignment horizontal="left" vertical="center" wrapText="1" indent="5"/>
    </xf>
    <xf numFmtId="0" fontId="27" fillId="0" borderId="0" xfId="0" applyFont="1" applyAlignment="1">
      <alignment horizontal="left" vertical="center" indent="2"/>
    </xf>
    <xf numFmtId="0" fontId="33" fillId="0" borderId="0" xfId="0" applyFont="1" applyAlignment="1">
      <alignment horizontal="left" vertical="center" indent="5"/>
    </xf>
    <xf numFmtId="0" fontId="17" fillId="0" borderId="0" xfId="0" applyFont="1" applyAlignment="1">
      <alignment horizontal="left" vertical="center" indent="2"/>
    </xf>
    <xf numFmtId="0" fontId="7" fillId="0" borderId="0" xfId="0" applyFont="1" applyAlignment="1">
      <alignment horizontal="left" vertical="center" indent="5"/>
    </xf>
    <xf numFmtId="0" fontId="7" fillId="0" borderId="0" xfId="0" applyFont="1" applyAlignment="1">
      <alignment horizontal="left" vertical="center" wrapText="1" indent="5"/>
    </xf>
    <xf numFmtId="0" fontId="9" fillId="0" borderId="0" xfId="0" applyFont="1" applyAlignment="1">
      <alignment horizontal="left" vertical="center" indent="5"/>
    </xf>
    <xf numFmtId="0" fontId="0" fillId="0" borderId="0" xfId="0" applyAlignment="1">
      <alignment horizontal="left" vertical="center" indent="5"/>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4.xml"/><Relationship Id="rId21" Type="http://schemas.openxmlformats.org/officeDocument/2006/relationships/externalLink" Target="externalLinks/externalLink8.xml"/><Relationship Id="rId42" Type="http://schemas.openxmlformats.org/officeDocument/2006/relationships/externalLink" Target="externalLinks/externalLink29.xml"/><Relationship Id="rId63" Type="http://schemas.openxmlformats.org/officeDocument/2006/relationships/externalLink" Target="externalLinks/externalLink50.xml"/><Relationship Id="rId84" Type="http://schemas.openxmlformats.org/officeDocument/2006/relationships/externalLink" Target="externalLinks/externalLink71.xml"/><Relationship Id="rId138" Type="http://schemas.openxmlformats.org/officeDocument/2006/relationships/sharedStrings" Target="sharedStrings.xml"/><Relationship Id="rId107" Type="http://schemas.openxmlformats.org/officeDocument/2006/relationships/externalLink" Target="externalLinks/externalLink94.xml"/><Relationship Id="rId11" Type="http://schemas.openxmlformats.org/officeDocument/2006/relationships/worksheet" Target="worksheets/sheet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53" Type="http://schemas.openxmlformats.org/officeDocument/2006/relationships/externalLink" Target="externalLinks/externalLink40.xml"/><Relationship Id="rId58" Type="http://schemas.openxmlformats.org/officeDocument/2006/relationships/externalLink" Target="externalLinks/externalLink45.xml"/><Relationship Id="rId74" Type="http://schemas.openxmlformats.org/officeDocument/2006/relationships/externalLink" Target="externalLinks/externalLink61.xml"/><Relationship Id="rId79" Type="http://schemas.openxmlformats.org/officeDocument/2006/relationships/externalLink" Target="externalLinks/externalLink66.xml"/><Relationship Id="rId102" Type="http://schemas.openxmlformats.org/officeDocument/2006/relationships/externalLink" Target="externalLinks/externalLink89.xml"/><Relationship Id="rId123" Type="http://schemas.openxmlformats.org/officeDocument/2006/relationships/externalLink" Target="externalLinks/externalLink110.xml"/><Relationship Id="rId128" Type="http://schemas.openxmlformats.org/officeDocument/2006/relationships/externalLink" Target="externalLinks/externalLink115.xml"/><Relationship Id="rId5" Type="http://schemas.openxmlformats.org/officeDocument/2006/relationships/worksheet" Target="worksheets/sheet5.xml"/><Relationship Id="rId90" Type="http://schemas.openxmlformats.org/officeDocument/2006/relationships/externalLink" Target="externalLinks/externalLink77.xml"/><Relationship Id="rId95" Type="http://schemas.openxmlformats.org/officeDocument/2006/relationships/externalLink" Target="externalLinks/externalLink82.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43" Type="http://schemas.openxmlformats.org/officeDocument/2006/relationships/externalLink" Target="externalLinks/externalLink30.xml"/><Relationship Id="rId48" Type="http://schemas.openxmlformats.org/officeDocument/2006/relationships/externalLink" Target="externalLinks/externalLink35.xml"/><Relationship Id="rId64" Type="http://schemas.openxmlformats.org/officeDocument/2006/relationships/externalLink" Target="externalLinks/externalLink51.xml"/><Relationship Id="rId69" Type="http://schemas.openxmlformats.org/officeDocument/2006/relationships/externalLink" Target="externalLinks/externalLink56.xml"/><Relationship Id="rId113" Type="http://schemas.openxmlformats.org/officeDocument/2006/relationships/externalLink" Target="externalLinks/externalLink100.xml"/><Relationship Id="rId118" Type="http://schemas.openxmlformats.org/officeDocument/2006/relationships/externalLink" Target="externalLinks/externalLink105.xml"/><Relationship Id="rId134" Type="http://schemas.openxmlformats.org/officeDocument/2006/relationships/externalLink" Target="externalLinks/externalLink121.xml"/><Relationship Id="rId139" Type="http://schemas.microsoft.com/office/2017/10/relationships/person" Target="persons/person.xml"/><Relationship Id="rId80" Type="http://schemas.openxmlformats.org/officeDocument/2006/relationships/externalLink" Target="externalLinks/externalLink67.xml"/><Relationship Id="rId85" Type="http://schemas.openxmlformats.org/officeDocument/2006/relationships/externalLink" Target="externalLinks/externalLink72.xml"/><Relationship Id="rId12" Type="http://schemas.openxmlformats.org/officeDocument/2006/relationships/worksheet" Target="worksheets/sheet12.xml"/><Relationship Id="rId17" Type="http://schemas.openxmlformats.org/officeDocument/2006/relationships/externalLink" Target="externalLinks/externalLink4.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59" Type="http://schemas.openxmlformats.org/officeDocument/2006/relationships/externalLink" Target="externalLinks/externalLink46.xml"/><Relationship Id="rId103" Type="http://schemas.openxmlformats.org/officeDocument/2006/relationships/externalLink" Target="externalLinks/externalLink90.xml"/><Relationship Id="rId108" Type="http://schemas.openxmlformats.org/officeDocument/2006/relationships/externalLink" Target="externalLinks/externalLink95.xml"/><Relationship Id="rId124" Type="http://schemas.openxmlformats.org/officeDocument/2006/relationships/externalLink" Target="externalLinks/externalLink111.xml"/><Relationship Id="rId129" Type="http://schemas.openxmlformats.org/officeDocument/2006/relationships/externalLink" Target="externalLinks/externalLink116.xml"/><Relationship Id="rId54" Type="http://schemas.openxmlformats.org/officeDocument/2006/relationships/externalLink" Target="externalLinks/externalLink41.xml"/><Relationship Id="rId70" Type="http://schemas.openxmlformats.org/officeDocument/2006/relationships/externalLink" Target="externalLinks/externalLink57.xml"/><Relationship Id="rId75" Type="http://schemas.openxmlformats.org/officeDocument/2006/relationships/externalLink" Target="externalLinks/externalLink62.xml"/><Relationship Id="rId91" Type="http://schemas.openxmlformats.org/officeDocument/2006/relationships/externalLink" Target="externalLinks/externalLink78.xml"/><Relationship Id="rId96" Type="http://schemas.openxmlformats.org/officeDocument/2006/relationships/externalLink" Target="externalLinks/externalLink83.xml"/><Relationship Id="rId14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49" Type="http://schemas.openxmlformats.org/officeDocument/2006/relationships/externalLink" Target="externalLinks/externalLink36.xml"/><Relationship Id="rId114" Type="http://schemas.openxmlformats.org/officeDocument/2006/relationships/externalLink" Target="externalLinks/externalLink101.xml"/><Relationship Id="rId119" Type="http://schemas.openxmlformats.org/officeDocument/2006/relationships/externalLink" Target="externalLinks/externalLink106.xml"/><Relationship Id="rId44" Type="http://schemas.openxmlformats.org/officeDocument/2006/relationships/externalLink" Target="externalLinks/externalLink31.xml"/><Relationship Id="rId60" Type="http://schemas.openxmlformats.org/officeDocument/2006/relationships/externalLink" Target="externalLinks/externalLink47.xml"/><Relationship Id="rId65" Type="http://schemas.openxmlformats.org/officeDocument/2006/relationships/externalLink" Target="externalLinks/externalLink52.xml"/><Relationship Id="rId81" Type="http://schemas.openxmlformats.org/officeDocument/2006/relationships/externalLink" Target="externalLinks/externalLink68.xml"/><Relationship Id="rId86" Type="http://schemas.openxmlformats.org/officeDocument/2006/relationships/externalLink" Target="externalLinks/externalLink73.xml"/><Relationship Id="rId130" Type="http://schemas.openxmlformats.org/officeDocument/2006/relationships/externalLink" Target="externalLinks/externalLink117.xml"/><Relationship Id="rId135" Type="http://schemas.openxmlformats.org/officeDocument/2006/relationships/externalLink" Target="externalLinks/externalLink122.xml"/><Relationship Id="rId13" Type="http://schemas.openxmlformats.org/officeDocument/2006/relationships/worksheet" Target="worksheets/sheet13.xml"/><Relationship Id="rId18" Type="http://schemas.openxmlformats.org/officeDocument/2006/relationships/externalLink" Target="externalLinks/externalLink5.xml"/><Relationship Id="rId39" Type="http://schemas.openxmlformats.org/officeDocument/2006/relationships/externalLink" Target="externalLinks/externalLink26.xml"/><Relationship Id="rId109" Type="http://schemas.openxmlformats.org/officeDocument/2006/relationships/externalLink" Target="externalLinks/externalLink96.xml"/><Relationship Id="rId34" Type="http://schemas.openxmlformats.org/officeDocument/2006/relationships/externalLink" Target="externalLinks/externalLink21.xml"/><Relationship Id="rId50" Type="http://schemas.openxmlformats.org/officeDocument/2006/relationships/externalLink" Target="externalLinks/externalLink37.xml"/><Relationship Id="rId55" Type="http://schemas.openxmlformats.org/officeDocument/2006/relationships/externalLink" Target="externalLinks/externalLink42.xml"/><Relationship Id="rId76" Type="http://schemas.openxmlformats.org/officeDocument/2006/relationships/externalLink" Target="externalLinks/externalLink63.xml"/><Relationship Id="rId97" Type="http://schemas.openxmlformats.org/officeDocument/2006/relationships/externalLink" Target="externalLinks/externalLink84.xml"/><Relationship Id="rId104" Type="http://schemas.openxmlformats.org/officeDocument/2006/relationships/externalLink" Target="externalLinks/externalLink91.xml"/><Relationship Id="rId120" Type="http://schemas.openxmlformats.org/officeDocument/2006/relationships/externalLink" Target="externalLinks/externalLink107.xml"/><Relationship Id="rId125" Type="http://schemas.openxmlformats.org/officeDocument/2006/relationships/externalLink" Target="externalLinks/externalLink112.xml"/><Relationship Id="rId141"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externalLink" Target="externalLinks/externalLink58.xml"/><Relationship Id="rId92" Type="http://schemas.openxmlformats.org/officeDocument/2006/relationships/externalLink" Target="externalLinks/externalLink79.xml"/><Relationship Id="rId2" Type="http://schemas.openxmlformats.org/officeDocument/2006/relationships/worksheet" Target="worksheets/sheet2.xml"/><Relationship Id="rId29" Type="http://schemas.openxmlformats.org/officeDocument/2006/relationships/externalLink" Target="externalLinks/externalLink16.xml"/><Relationship Id="rId24" Type="http://schemas.openxmlformats.org/officeDocument/2006/relationships/externalLink" Target="externalLinks/externalLink11.xml"/><Relationship Id="rId40" Type="http://schemas.openxmlformats.org/officeDocument/2006/relationships/externalLink" Target="externalLinks/externalLink27.xml"/><Relationship Id="rId45" Type="http://schemas.openxmlformats.org/officeDocument/2006/relationships/externalLink" Target="externalLinks/externalLink32.xml"/><Relationship Id="rId66" Type="http://schemas.openxmlformats.org/officeDocument/2006/relationships/externalLink" Target="externalLinks/externalLink53.xml"/><Relationship Id="rId87" Type="http://schemas.openxmlformats.org/officeDocument/2006/relationships/externalLink" Target="externalLinks/externalLink74.xml"/><Relationship Id="rId110" Type="http://schemas.openxmlformats.org/officeDocument/2006/relationships/externalLink" Target="externalLinks/externalLink97.xml"/><Relationship Id="rId115" Type="http://schemas.openxmlformats.org/officeDocument/2006/relationships/externalLink" Target="externalLinks/externalLink102.xml"/><Relationship Id="rId131" Type="http://schemas.openxmlformats.org/officeDocument/2006/relationships/externalLink" Target="externalLinks/externalLink118.xml"/><Relationship Id="rId136" Type="http://schemas.openxmlformats.org/officeDocument/2006/relationships/theme" Target="theme/theme1.xml"/><Relationship Id="rId61" Type="http://schemas.openxmlformats.org/officeDocument/2006/relationships/externalLink" Target="externalLinks/externalLink48.xml"/><Relationship Id="rId82" Type="http://schemas.openxmlformats.org/officeDocument/2006/relationships/externalLink" Target="externalLinks/externalLink69.xml"/><Relationship Id="rId19" Type="http://schemas.openxmlformats.org/officeDocument/2006/relationships/externalLink" Target="externalLinks/externalLink6.xml"/><Relationship Id="rId14" Type="http://schemas.openxmlformats.org/officeDocument/2006/relationships/externalLink" Target="externalLinks/externalLink1.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56" Type="http://schemas.openxmlformats.org/officeDocument/2006/relationships/externalLink" Target="externalLinks/externalLink43.xml"/><Relationship Id="rId77" Type="http://schemas.openxmlformats.org/officeDocument/2006/relationships/externalLink" Target="externalLinks/externalLink64.xml"/><Relationship Id="rId100" Type="http://schemas.openxmlformats.org/officeDocument/2006/relationships/externalLink" Target="externalLinks/externalLink87.xml"/><Relationship Id="rId105" Type="http://schemas.openxmlformats.org/officeDocument/2006/relationships/externalLink" Target="externalLinks/externalLink92.xml"/><Relationship Id="rId126" Type="http://schemas.openxmlformats.org/officeDocument/2006/relationships/externalLink" Target="externalLinks/externalLink113.xml"/><Relationship Id="rId8" Type="http://schemas.openxmlformats.org/officeDocument/2006/relationships/worksheet" Target="worksheets/sheet8.xml"/><Relationship Id="rId51" Type="http://schemas.openxmlformats.org/officeDocument/2006/relationships/externalLink" Target="externalLinks/externalLink38.xml"/><Relationship Id="rId72" Type="http://schemas.openxmlformats.org/officeDocument/2006/relationships/externalLink" Target="externalLinks/externalLink59.xml"/><Relationship Id="rId93" Type="http://schemas.openxmlformats.org/officeDocument/2006/relationships/externalLink" Target="externalLinks/externalLink80.xml"/><Relationship Id="rId98" Type="http://schemas.openxmlformats.org/officeDocument/2006/relationships/externalLink" Target="externalLinks/externalLink85.xml"/><Relationship Id="rId121" Type="http://schemas.openxmlformats.org/officeDocument/2006/relationships/externalLink" Target="externalLinks/externalLink108.xml"/><Relationship Id="rId142" Type="http://schemas.openxmlformats.org/officeDocument/2006/relationships/customXml" Target="../customXml/item2.xml"/><Relationship Id="rId3" Type="http://schemas.openxmlformats.org/officeDocument/2006/relationships/worksheet" Target="worksheets/sheet3.xml"/><Relationship Id="rId25" Type="http://schemas.openxmlformats.org/officeDocument/2006/relationships/externalLink" Target="externalLinks/externalLink12.xml"/><Relationship Id="rId46" Type="http://schemas.openxmlformats.org/officeDocument/2006/relationships/externalLink" Target="externalLinks/externalLink33.xml"/><Relationship Id="rId67" Type="http://schemas.openxmlformats.org/officeDocument/2006/relationships/externalLink" Target="externalLinks/externalLink54.xml"/><Relationship Id="rId116" Type="http://schemas.openxmlformats.org/officeDocument/2006/relationships/externalLink" Target="externalLinks/externalLink103.xml"/><Relationship Id="rId137" Type="http://schemas.openxmlformats.org/officeDocument/2006/relationships/styles" Target="styles.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62" Type="http://schemas.openxmlformats.org/officeDocument/2006/relationships/externalLink" Target="externalLinks/externalLink49.xml"/><Relationship Id="rId83" Type="http://schemas.openxmlformats.org/officeDocument/2006/relationships/externalLink" Target="externalLinks/externalLink70.xml"/><Relationship Id="rId88" Type="http://schemas.openxmlformats.org/officeDocument/2006/relationships/externalLink" Target="externalLinks/externalLink75.xml"/><Relationship Id="rId111" Type="http://schemas.openxmlformats.org/officeDocument/2006/relationships/externalLink" Target="externalLinks/externalLink98.xml"/><Relationship Id="rId132" Type="http://schemas.openxmlformats.org/officeDocument/2006/relationships/externalLink" Target="externalLinks/externalLink119.xml"/><Relationship Id="rId15" Type="http://schemas.openxmlformats.org/officeDocument/2006/relationships/externalLink" Target="externalLinks/externalLink2.xml"/><Relationship Id="rId36" Type="http://schemas.openxmlformats.org/officeDocument/2006/relationships/externalLink" Target="externalLinks/externalLink23.xml"/><Relationship Id="rId57" Type="http://schemas.openxmlformats.org/officeDocument/2006/relationships/externalLink" Target="externalLinks/externalLink44.xml"/><Relationship Id="rId106" Type="http://schemas.openxmlformats.org/officeDocument/2006/relationships/externalLink" Target="externalLinks/externalLink93.xml"/><Relationship Id="rId127" Type="http://schemas.openxmlformats.org/officeDocument/2006/relationships/externalLink" Target="externalLinks/externalLink114.xml"/><Relationship Id="rId10" Type="http://schemas.openxmlformats.org/officeDocument/2006/relationships/worksheet" Target="worksheets/sheet10.xml"/><Relationship Id="rId31" Type="http://schemas.openxmlformats.org/officeDocument/2006/relationships/externalLink" Target="externalLinks/externalLink18.xml"/><Relationship Id="rId52" Type="http://schemas.openxmlformats.org/officeDocument/2006/relationships/externalLink" Target="externalLinks/externalLink39.xml"/><Relationship Id="rId73" Type="http://schemas.openxmlformats.org/officeDocument/2006/relationships/externalLink" Target="externalLinks/externalLink60.xml"/><Relationship Id="rId78" Type="http://schemas.openxmlformats.org/officeDocument/2006/relationships/externalLink" Target="externalLinks/externalLink65.xml"/><Relationship Id="rId94" Type="http://schemas.openxmlformats.org/officeDocument/2006/relationships/externalLink" Target="externalLinks/externalLink81.xml"/><Relationship Id="rId99" Type="http://schemas.openxmlformats.org/officeDocument/2006/relationships/externalLink" Target="externalLinks/externalLink86.xml"/><Relationship Id="rId101" Type="http://schemas.openxmlformats.org/officeDocument/2006/relationships/externalLink" Target="externalLinks/externalLink88.xml"/><Relationship Id="rId122" Type="http://schemas.openxmlformats.org/officeDocument/2006/relationships/externalLink" Target="externalLinks/externalLink109.xml"/><Relationship Id="rId14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externalLink" Target="externalLinks/externalLink13.xml"/><Relationship Id="rId47" Type="http://schemas.openxmlformats.org/officeDocument/2006/relationships/externalLink" Target="externalLinks/externalLink34.xml"/><Relationship Id="rId68" Type="http://schemas.openxmlformats.org/officeDocument/2006/relationships/externalLink" Target="externalLinks/externalLink55.xml"/><Relationship Id="rId89" Type="http://schemas.openxmlformats.org/officeDocument/2006/relationships/externalLink" Target="externalLinks/externalLink76.xml"/><Relationship Id="rId112" Type="http://schemas.openxmlformats.org/officeDocument/2006/relationships/externalLink" Target="externalLinks/externalLink99.xml"/><Relationship Id="rId133" Type="http://schemas.openxmlformats.org/officeDocument/2006/relationships/externalLink" Target="externalLinks/externalLink120.xml"/><Relationship Id="rId16"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4</xdr:col>
      <xdr:colOff>581025</xdr:colOff>
      <xdr:row>63</xdr:row>
      <xdr:rowOff>150729</xdr:rowOff>
    </xdr:to>
    <xdr:pic>
      <xdr:nvPicPr>
        <xdr:cNvPr id="2" name="Picture 1">
          <a:extLst>
            <a:ext uri="{FF2B5EF4-FFF2-40B4-BE49-F238E27FC236}">
              <a16:creationId xmlns:a16="http://schemas.microsoft.com/office/drawing/2014/main" id="{0C0FBEC2-9310-4B80-9DB3-4AFF729B7778}"/>
            </a:ext>
            <a:ext uri="{147F2762-F138-4A5C-976F-8EAC2B608ADB}">
              <a16:predDERef xmlns:a16="http://schemas.microsoft.com/office/drawing/2014/main" pred="{D0AE32AE-2A32-40C4-5F44-E27DFBB0670B}"/>
            </a:ext>
          </a:extLst>
        </xdr:cNvPr>
        <xdr:cNvPicPr>
          <a:picLocks noChangeAspect="1"/>
        </xdr:cNvPicPr>
      </xdr:nvPicPr>
      <xdr:blipFill>
        <a:blip xmlns:r="http://schemas.openxmlformats.org/officeDocument/2006/relationships" r:embed="rId1"/>
        <a:stretch>
          <a:fillRect/>
        </a:stretch>
      </xdr:blipFill>
      <xdr:spPr>
        <a:xfrm flipH="1">
          <a:off x="609600" y="7877175"/>
          <a:ext cx="7848600" cy="6056229"/>
        </a:xfrm>
        <a:prstGeom prst="rect">
          <a:avLst/>
        </a:prstGeom>
      </xdr:spPr>
    </xdr:pic>
    <xdr:clientData/>
  </xdr:twoCellAnchor>
  <xdr:twoCellAnchor editAs="oneCell">
    <xdr:from>
      <xdr:col>4</xdr:col>
      <xdr:colOff>552450</xdr:colOff>
      <xdr:row>32</xdr:row>
      <xdr:rowOff>28575</xdr:rowOff>
    </xdr:from>
    <xdr:to>
      <xdr:col>6</xdr:col>
      <xdr:colOff>1019175</xdr:colOff>
      <xdr:row>63</xdr:row>
      <xdr:rowOff>171628</xdr:rowOff>
    </xdr:to>
    <xdr:pic>
      <xdr:nvPicPr>
        <xdr:cNvPr id="7" name="Picture 6">
          <a:extLst>
            <a:ext uri="{FF2B5EF4-FFF2-40B4-BE49-F238E27FC236}">
              <a16:creationId xmlns:a16="http://schemas.microsoft.com/office/drawing/2014/main" id="{F8749B4E-1E02-4B3C-B395-9A98316007A4}"/>
            </a:ext>
            <a:ext uri="{147F2762-F138-4A5C-976F-8EAC2B608ADB}">
              <a16:predDERef xmlns:a16="http://schemas.microsoft.com/office/drawing/2014/main" pred="{0C0FBEC2-9310-4B80-9DB3-4AFF729B7778}"/>
            </a:ext>
          </a:extLst>
        </xdr:cNvPr>
        <xdr:cNvPicPr>
          <a:picLocks noChangeAspect="1"/>
        </xdr:cNvPicPr>
      </xdr:nvPicPr>
      <xdr:blipFill>
        <a:blip xmlns:r="http://schemas.openxmlformats.org/officeDocument/2006/relationships" r:embed="rId2"/>
        <a:stretch>
          <a:fillRect/>
        </a:stretch>
      </xdr:blipFill>
      <xdr:spPr>
        <a:xfrm>
          <a:off x="8429625" y="7905750"/>
          <a:ext cx="3209925" cy="60485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reatplaces.sharepoint.com/sites/Procurement1/Shared%20Documents/PROCUREMENT/EXERCISES/ICN%20Framework/2024%20-%202028/3%20Evaluate/Bidder%20Submissions/On%20Time/AECOM/ICN%20Pricing%20Schedule%20C1a%20EA%20FINAL%20A.xlsx" TargetMode="External"/><Relationship Id="rId1" Type="http://schemas.openxmlformats.org/officeDocument/2006/relationships/externalLinkPath" Target="/sites/Procurement1/Shared%20Documents/PROCUREMENT/EXERCISES/ICN%20Framework/2024%20-%202028/3%20Evaluate/Bidder%20Submissions/On%20Time/AECOM/ICN%20Pricing%20Schedule%20C1a%20EA%20FINAL%20A.xlsx" TargetMode="External"/></Relationships>
</file>

<file path=xl/externalLinks/_rels/externalLink1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oole%20Dick%20Associates/Questionnaire6/1-1/ICN%20Pricing%20Schedule%20C1a%20EA%20FINAL.xlsx" TargetMode="External"/><Relationship Id="rId2" Type="http://schemas.microsoft.com/office/2019/04/relationships/externalLinkLongPath" Target="/sites/Procurement1/Shared%20Documents/PROCUREMENT/EXERCISES/ICN%20Framework/2024%20-%202028/3%20Evaluate/Bidder%20Submissions/On%20Time/Poole%20Dick%20Associates/Questionnaire6/1-1/ICN%20Pricing%20Schedule%20C1a%20EA%20FINAL.xlsx?8F91A00A" TargetMode="External"/><Relationship Id="rId1" Type="http://schemas.openxmlformats.org/officeDocument/2006/relationships/externalLinkPath" Target="file:///\\8F91A00A\ICN%20Pricing%20Schedule%20C1a%20EA%20FINAL.xlsx" TargetMode="External"/></Relationships>
</file>

<file path=xl/externalLinks/_rels/externalLink10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ampbell%20Reith%20Hill%20LLP/Questionnaire6/1-1/ICN%20Pricing%20Schedule%20C9%20SI%20-%20CampbellReith.xlsx" TargetMode="External"/><Relationship Id="rId2" Type="http://schemas.microsoft.com/office/2019/04/relationships/externalLinkLongPath" Target="/sites/Procurement1/Shared%20Documents/PROCUREMENT/EXERCISES/ICN%20Framework/2024%20-%202028/3%20Evaluate/Bidder%20Submissions/On%20Time/Campbell%20Reith%20Hill%20LLP/Questionnaire6/1-1/ICN%20Pricing%20Schedule%20C9%20SI%20-%20CampbellReith.xlsx?97017964" TargetMode="External"/><Relationship Id="rId1" Type="http://schemas.openxmlformats.org/officeDocument/2006/relationships/externalLinkPath" Target="file:///\\97017964\ICN%20Pricing%20Schedule%20C9%20SI%20-%20CampbellReith.xlsx" TargetMode="External"/></Relationships>
</file>

<file path=xl/externalLinks/_rels/externalLink10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lancy%20Consulting%20Ltd/Questionnaire6/1-1/ICN%20Pricing%20Schedule%20C9%20SI%20-%20Clancy.xlsx" TargetMode="External"/><Relationship Id="rId2" Type="http://schemas.microsoft.com/office/2019/04/relationships/externalLinkLongPath" Target="/sites/Procurement1/Shared%20Documents/PROCUREMENT/EXERCISES/ICN%20Framework/2024%20-%202028/3%20Evaluate/Bidder%20Submissions/On%20Time/Clancy%20Consulting%20Ltd/Questionnaire6/1-1/ICN%20Pricing%20Schedule%20C9%20SI%20-%20Clancy.xlsx?56053F09" TargetMode="External"/><Relationship Id="rId1" Type="http://schemas.openxmlformats.org/officeDocument/2006/relationships/externalLinkPath" Target="file:///\\56053F09\ICN%20Pricing%20Schedule%20C9%20SI%20-%20Clancy.xlsx" TargetMode="External"/></Relationships>
</file>

<file path=xl/externalLinks/_rels/externalLink10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oncept%20Engineering%20Consultants%20Limited%20ta%20Concept%20Site%20Investigations/Questionnaire6/1-1/ICN%20P%20Schedule%20C9%20SI.xlsx" TargetMode="External"/><Relationship Id="rId2" Type="http://schemas.microsoft.com/office/2019/04/relationships/externalLinkLongPath" Target="/sites/Procurement1/Shared%20Documents/PROCUREMENT/EXERCISES/ICN%20Framework/2024%20-%202028/3%20Evaluate/Bidder%20Submissions/On%20Time/Concept%20Engineering%20Consultants%20Limited%20ta%20Concept%20Site%20Investigations/Questionnaire6/1-1/ICN%20P%20Schedule%20C9%20SI.xlsx?B22360C5" TargetMode="External"/><Relationship Id="rId1" Type="http://schemas.openxmlformats.org/officeDocument/2006/relationships/externalLinkPath" Target="file:///\\B22360C5\ICN%20P%20Schedule%20C9%20SI.xlsx" TargetMode="External"/></Relationships>
</file>

<file path=xl/externalLinks/_rels/externalLink10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urtins%20Consulting%20Ltd/Questionnaire6/1-1/Curtins%20-%20ICN%20Pricing%20Schedule%20C9%20SI.xlsx" TargetMode="External"/><Relationship Id="rId2" Type="http://schemas.microsoft.com/office/2019/04/relationships/externalLinkLongPath" Target="/sites/Procurement1/Shared%20Documents/PROCUREMENT/EXERCISES/ICN%20Framework/2024%20-%202028/3%20Evaluate/Bidder%20Submissions/On%20Time/Curtins%20Consulting%20Ltd/Questionnaire6/1-1/Curtins%20-%20ICN%20Pricing%20Schedule%20C9%20SI.xlsx?A3F60D6B" TargetMode="External"/><Relationship Id="rId1" Type="http://schemas.openxmlformats.org/officeDocument/2006/relationships/externalLinkPath" Target="file:///\\A3F60D6B\Curtins%20-%20ICN%20Pricing%20Schedule%20C9%20SI.xlsx" TargetMode="External"/></Relationships>
</file>

<file path=xl/externalLinks/_rels/externalLink10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Leyden%20Kirby%20Associates%20Limited%20TA%20The%20LK%20Group/Questionnaire6/1-1/ICN%20Pricing%20Schedule%20C9%20SI.xlsx" TargetMode="External"/><Relationship Id="rId2" Type="http://schemas.microsoft.com/office/2019/04/relationships/externalLinkLongPath" Target="/sites/Procurement1/Shared%20Documents/PROCUREMENT/EXERCISES/ICN%20Framework/2024%20-%202028/3%20Evaluate/Bidder%20Submissions/On%20Time/Leyden%20Kirby%20Associates%20Limited%20TA%20The%20LK%20Group/Questionnaire6/1-1/ICN%20Pricing%20Schedule%20C9%20SI.xlsx?D77A9808" TargetMode="External"/><Relationship Id="rId1" Type="http://schemas.openxmlformats.org/officeDocument/2006/relationships/externalLinkPath" Target="file:///\\D77A9808\ICN%20Pricing%20Schedule%20C9%20SI.xlsx" TargetMode="External"/></Relationships>
</file>

<file path=xl/externalLinks/_rels/externalLink10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Ridge%20and%20Partners%20LLP/Questionnaire6/1-1/Ridge%20-%20ICN%20Pricing%20Schedule%20C9%20SI_Ridge%20Fees%20(Final).xlsx" TargetMode="External"/><Relationship Id="rId2" Type="http://schemas.microsoft.com/office/2019/04/relationships/externalLinkLongPath" Target="/sites/Procurement1/Shared%20Documents/PROCUREMENT/EXERCISES/ICN%20Framework/2024%20-%202028/3%20Evaluate/Bidder%20Submissions/On%20Time/Ridge%20and%20Partners%20LLP/Questionnaire6/1-1/Ridge%20-%20ICN%20Pricing%20Schedule%20C9%20SI_Ridge%20Fees%20(Final).xlsx?3AF703CC" TargetMode="External"/><Relationship Id="rId1" Type="http://schemas.openxmlformats.org/officeDocument/2006/relationships/externalLinkPath" Target="file:///\\3AF703CC\Ridge%20-%20ICN%20Pricing%20Schedule%20C9%20SI_Ridge%20Fees%20(Final).xlsx" TargetMode="External"/></Relationships>
</file>

<file path=xl/externalLinks/_rels/externalLink106.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utcliffe/Questionnaire6/1-1/Sutcliffe%20Projects%20Ltd_ICN%20Pricing%20Schedule%20C9%20SI.xlsx" TargetMode="External"/><Relationship Id="rId2" Type="http://schemas.microsoft.com/office/2019/04/relationships/externalLinkLongPath" Target="/sites/Procurement1/Shared%20Documents/PROCUREMENT/EXERCISES/ICN%20Framework/2024%20-%202028/3%20Evaluate/Bidder%20Submissions/On%20Time/Sutcliffe/Questionnaire6/1-1/Sutcliffe%20Projects%20Ltd_ICN%20Pricing%20Schedule%20C9%20SI.xlsx?AF5E63C7" TargetMode="External"/><Relationship Id="rId1" Type="http://schemas.openxmlformats.org/officeDocument/2006/relationships/externalLinkPath" Target="file:///\\AF5E63C7\Sutcliffe%20Projects%20Ltd_ICN%20Pricing%20Schedule%20C9%20SI.xlsx" TargetMode="External"/></Relationships>
</file>

<file path=xl/externalLinks/_rels/externalLink107.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BWB%20Consulting%20Limited/Questionnaire6/1-1/ICN%20Pricing%20Schedule%20C10%20M&amp;E%20Engineer%20FINAL.xlsx" TargetMode="External"/><Relationship Id="rId2" Type="http://schemas.microsoft.com/office/2019/04/relationships/externalLinkLongPath" Target="/sites/Procurement1/Shared%20Documents/PROCUREMENT/EXERCISES/ICN%20Framework/2024%20-%202028/3%20Evaluate/Bidder%20Submissions/On%20Time/BWB%20Consulting%20Limited/Questionnaire6/1-1/ICN%20Pricing%20Schedule%20C10%20M&amp;E%20Engineer%20FINAL.xlsx?A3F997CD" TargetMode="External"/><Relationship Id="rId1" Type="http://schemas.openxmlformats.org/officeDocument/2006/relationships/externalLinkPath" Target="file:///\\A3F997CD\ICN%20Pricing%20Schedule%20C10%20M&amp;E%20Engineer%20FINAL.xlsx" TargetMode="External"/></Relationships>
</file>

<file path=xl/externalLinks/_rels/externalLink10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lancy%20Consulting%20Ltd/Questionnaire6/1-1/ICN%20Pricing%20Schedule%20C10%20M&amp;E%20Engineer%20-%20Clancy.xlsx" TargetMode="External"/><Relationship Id="rId2" Type="http://schemas.microsoft.com/office/2019/04/relationships/externalLinkLongPath" Target="/sites/Procurement1/Shared%20Documents/PROCUREMENT/EXERCISES/ICN%20Framework/2024%20-%202028/3%20Evaluate/Bidder%20Submissions/On%20Time/Clancy%20Consulting%20Ltd/Questionnaire6/1-1/ICN%20Pricing%20Schedule%20C10%20M&amp;E%20Engineer%20-%20Clancy.xlsx?56053F09" TargetMode="External"/><Relationship Id="rId1" Type="http://schemas.openxmlformats.org/officeDocument/2006/relationships/externalLinkPath" Target="file:///\\56053F09\ICN%20Pricing%20Schedule%20C10%20M&amp;E%20Engineer%20-%20Clancy.xlsx" TargetMode="External"/></Relationships>
</file>

<file path=xl/externalLinks/_rels/externalLink109.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Davies%20M&amp;E%20Partnership/Questionnaire6/1-1/ICN%20P%20Schedule%20C10%20M&amp;E%20Engineer%20FINAL.xlsx" TargetMode="External"/><Relationship Id="rId2" Type="http://schemas.microsoft.com/office/2019/04/relationships/externalLinkLongPath" Target="/sites/Procurement1/Shared%20Documents/PROCUREMENT/EXERCISES/ICN%20Framework/2024%20-%202028/3%20Evaluate/Bidder%20Submissions/On%20Time/Davies%20M&amp;E%20Partnership/Questionnaire6/1-1/ICN%20P%20Schedule%20C10%20M&amp;E%20Engineer%20FINAL.xlsx?D1BD2D39" TargetMode="External"/><Relationship Id="rId1" Type="http://schemas.openxmlformats.org/officeDocument/2006/relationships/externalLinkPath" Target="file:///\\D1BD2D39\ICN%20P%20Schedule%20C10%20M&amp;E%20Engineer%20FINAL.xlsx" TargetMode="External"/></Relationships>
</file>

<file path=xl/externalLinks/_rels/externalLink1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RPP%20Ltd%20ta%20Rex%20Procter%20&amp;%20Partners/Questionnaire6/1-1/ICN%20Pricing%20Schedule%20C1a%20EA.xlsx" TargetMode="External"/><Relationship Id="rId2" Type="http://schemas.microsoft.com/office/2019/04/relationships/externalLinkLongPath" Target="/sites/Procurement1/Shared%20Documents/PROCUREMENT/EXERCISES/ICN%20Framework/2024%20-%202028/3%20Evaluate/Bidder%20Submissions/On%20Time/RPP%20Ltd%20ta%20Rex%20Procter%20&amp;%20Partners/Questionnaire6/1-1/ICN%20Pricing%20Schedule%20C1a%20EA.xlsx?5DC9A820" TargetMode="External"/><Relationship Id="rId1" Type="http://schemas.openxmlformats.org/officeDocument/2006/relationships/externalLinkPath" Target="file:///\\5DC9A820\ICN%20Pricing%20Schedule%20C1a%20EA.xlsx" TargetMode="External"/></Relationships>
</file>

<file path=xl/externalLinks/_rels/externalLink11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ettit%20Singleton%20Associates/Questionnaire6/1-1/ICN%20Pricing%20Schedule%20C10%20M&amp;E%20Engineer%20FINAL.xlsx" TargetMode="External"/><Relationship Id="rId2" Type="http://schemas.microsoft.com/office/2019/04/relationships/externalLinkLongPath" Target="/sites/Procurement1/Shared%20Documents/PROCUREMENT/EXERCISES/ICN%20Framework/2024%20-%202028/3%20Evaluate/Bidder%20Submissions/On%20Time/Pettit%20Singleton%20Associates/Questionnaire6/1-1/ICN%20Pricing%20Schedule%20C10%20M&amp;E%20Engineer%20FINAL.xlsx?21966F00" TargetMode="External"/><Relationship Id="rId1" Type="http://schemas.openxmlformats.org/officeDocument/2006/relationships/externalLinkPath" Target="file:///\\21966F00\ICN%20Pricing%20Schedule%20C10%20M&amp;E%20Engineer%20FINAL.xlsx" TargetMode="External"/></Relationships>
</file>

<file path=xl/externalLinks/_rels/externalLink11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teven%20A%20Hunt%20&amp;%20Associates/Questionnaire6/1-1/ICN%20Pricing%20Schedule%20C10%20M&amp;E%20Engineer%20FINAL.xlsx" TargetMode="External"/><Relationship Id="rId2" Type="http://schemas.microsoft.com/office/2019/04/relationships/externalLinkLongPath" Target="/sites/Procurement1/Shared%20Documents/PROCUREMENT/EXERCISES/ICN%20Framework/2024%20-%202028/3%20Evaluate/Bidder%20Submissions/On%20Time/Steven%20A%20Hunt%20&amp;%20Associates/Questionnaire6/1-1/ICN%20Pricing%20Schedule%20C10%20M&amp;E%20Engineer%20FINAL.xlsx?2F308F25" TargetMode="External"/><Relationship Id="rId1" Type="http://schemas.openxmlformats.org/officeDocument/2006/relationships/externalLinkPath" Target="file:///\\2F308F25\ICN%20Pricing%20Schedule%20C10%20M&amp;E%20Engineer%20FINAL.xlsx" TargetMode="External"/></Relationships>
</file>

<file path=xl/externalLinks/_rels/externalLink11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atts%20Group%20Limited/Questionnaire6/1-1/ICN%20Pricing%20Schedule%20C10%20ME%20Engineer%20FINAL.xlsx" TargetMode="External"/><Relationship Id="rId2" Type="http://schemas.microsoft.com/office/2019/04/relationships/externalLinkLongPath" Target="/sites/Procurement1/Shared%20Documents/PROCUREMENT/EXERCISES/ICN%20Framework/2024%20-%202028/3%20Evaluate/Bidder%20Submissions/On%20Time/Watts%20Group%20Limited/Questionnaire6/1-1/ICN%20Pricing%20Schedule%20C10%20ME%20Engineer%20FINAL.xlsx?440C7E97" TargetMode="External"/><Relationship Id="rId1" Type="http://schemas.openxmlformats.org/officeDocument/2006/relationships/externalLinkPath" Target="file:///\\440C7E97\ICN%20Pricing%20Schedule%20C10%20ME%20Engineer%20FINAL.xlsx" TargetMode="External"/></Relationships>
</file>

<file path=xl/externalLinks/_rels/externalLink11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lancy%20Consulting%20Ltd/ICN%20Pricing%20Schedule%20C10%20M&amp;E%20Engineer%20-%20Clancy_Day%20rates.xlsx" TargetMode="External"/><Relationship Id="rId2" Type="http://schemas.microsoft.com/office/2019/04/relationships/externalLinkLongPath" Target="/sites/Procurement1/Shared%20Documents/PROCUREMENT/EXERCISES/ICN%20Framework/2024%20-%202028/3%20Evaluate/Bidder%20Submissions/On%20Time/Clancy%20Consulting%20Ltd/ICN%20Pricing%20Schedule%20C10%20M&amp;E%20Engineer%20-%20Clancy_Day%20rates.xlsx?DE233FF3" TargetMode="External"/><Relationship Id="rId1" Type="http://schemas.openxmlformats.org/officeDocument/2006/relationships/externalLinkPath" Target="file:///\\DE233FF3\ICN%20Pricing%20Schedule%20C10%20M&amp;E%20Engineer%20-%20Clancy_Day%20rates.xlsx" TargetMode="External"/></Relationships>
</file>

<file path=xl/externalLinks/_rels/externalLink11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ettit%20Singleton%20Associates/ICN%20Pricing%20Schedule%20C10%20M&amp;E%20Engineer%20REVISED.xlsx" TargetMode="External"/><Relationship Id="rId2" Type="http://schemas.microsoft.com/office/2019/04/relationships/externalLinkLongPath" Target="/sites/Procurement1/Shared%20Documents/PROCUREMENT/EXERCISES/ICN%20Framework/2024%20-%202028/3%20Evaluate/Bidder%20Submissions/On%20Time/Pettit%20Singleton%20Associates/ICN%20Pricing%20Schedule%20C10%20M&amp;E%20Engineer%20REVISED.xlsx?DA16C426" TargetMode="External"/><Relationship Id="rId1" Type="http://schemas.openxmlformats.org/officeDocument/2006/relationships/externalLinkPath" Target="file:///\\DA16C426\ICN%20Pricing%20Schedule%20C10%20M&amp;E%20Engineer%20REVISED.xlsx" TargetMode="External"/></Relationships>
</file>

<file path=xl/externalLinks/_rels/externalLink11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Kinetic%20Engineers/Questionnaire6/1-1/ICN%20Pricing%20Schedule%20C10%20ME%20Engineer%20FINAL.xlsx" TargetMode="External"/><Relationship Id="rId2" Type="http://schemas.microsoft.com/office/2019/04/relationships/externalLinkLongPath" Target="/sites/Procurement1/Shared%20Documents/PROCUREMENT/EXERCISES/ICN%20Framework/2024%20-%202028/3%20Evaluate/Bidder%20Submissions/On%20Time/Kinetic%20Engineers/Questionnaire6/1-1/ICN%20Pricing%20Schedule%20C10%20ME%20Engineer%20FINAL.xlsx?55DF6175" TargetMode="External"/><Relationship Id="rId1" Type="http://schemas.openxmlformats.org/officeDocument/2006/relationships/externalLinkPath" Target="file:///\\55DF6175\ICN%20Pricing%20Schedule%20C10%20ME%20Engineer%20FINAL.xlsx" TargetMode="External"/></Relationships>
</file>

<file path=xl/externalLinks/_rels/externalLink116.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20I%20Sealy%20&amp;%20Associates%20Limited/Questionnaire6/1-1/ICN%20Pricing%20Schedule%20C10%20M&amp;E%20Engineer%20FINAL.xlsx" TargetMode="External"/><Relationship Id="rId2" Type="http://schemas.microsoft.com/office/2019/04/relationships/externalLinkLongPath" Target="/sites/Procurement1/Shared%20Documents/PROCUREMENT/EXERCISES/ICN%20Framework/2024%20-%202028/3%20Evaluate/Bidder%20Submissions/On%20Time/S%20I%20Sealy%20&amp;%20Associates%20Limited/Questionnaire6/1-1/ICN%20Pricing%20Schedule%20C10%20M&amp;E%20Engineer%20FINAL.xlsx?983EAC98" TargetMode="External"/><Relationship Id="rId1" Type="http://schemas.openxmlformats.org/officeDocument/2006/relationships/externalLinkPath" Target="file:///\\983EAC98\ICN%20Pricing%20Schedule%20C10%20M&amp;E%20Engineer%20FINAL.xlsx" TargetMode="External"/></Relationships>
</file>

<file path=xl/externalLinks/_rels/externalLink117.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rcus%20Consulting%20LLP/Questionnaire6/1-1/Arcus%20ICN%20Pricing%20Schedule%20C11%20Retrofit%20Consultant.xlsx" TargetMode="External"/><Relationship Id="rId2" Type="http://schemas.microsoft.com/office/2019/04/relationships/externalLinkLongPath" Target="/sites/Procurement1/Shared%20Documents/PROCUREMENT/EXERCISES/ICN%20Framework/2024%20-%202028/3%20Evaluate/Bidder%20Submissions/On%20Time/Arcus%20Consulting%20LLP/Questionnaire6/1-1/Arcus%20ICN%20Pricing%20Schedule%20C11%20Retrofit%20Consultant.xlsx?41B48DC8" TargetMode="External"/><Relationship Id="rId1" Type="http://schemas.openxmlformats.org/officeDocument/2006/relationships/externalLinkPath" Target="file:///\\41B48DC8\Arcus%20ICN%20Pricing%20Schedule%20C11%20Retrofit%20Consultant.xlsx" TargetMode="External"/></Relationships>
</file>

<file path=xl/externalLinks/_rels/externalLink11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Bernard%20Taylor%20Partnership/Questionnaire6/1-1/ICN%20P%20Schedule%20C11%20Retrofit%20Consultant%20FINAL.xlsx" TargetMode="External"/><Relationship Id="rId2" Type="http://schemas.microsoft.com/office/2019/04/relationships/externalLinkLongPath" Target="/sites/Procurement1/Shared%20Documents/PROCUREMENT/EXERCISES/ICN%20Framework/2024%20-%202028/3%20Evaluate/Bidder%20Submissions/On%20Time/Bernard%20Taylor%20Partnership/Questionnaire6/1-1/ICN%20P%20Schedule%20C11%20Retrofit%20Consultant%20FINAL.xlsx?C9CF4E8F" TargetMode="External"/><Relationship Id="rId1" Type="http://schemas.openxmlformats.org/officeDocument/2006/relationships/externalLinkPath" Target="file:///\\C9CF4E8F\ICN%20P%20Schedule%20C11%20Retrofit%20Consultant%20FINAL.xlsx" TargetMode="External"/></Relationships>
</file>

<file path=xl/externalLinks/_rels/externalLink119.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Jennings%20Design%20Associates/Questionnaire6/1-1/ICN%20P%20Schedule%20C11%20Retrofit%20Consultant%20FINAL(1.0).xlsx" TargetMode="External"/><Relationship Id="rId2" Type="http://schemas.microsoft.com/office/2019/04/relationships/externalLinkLongPath" Target="/sites/Procurement1/Shared%20Documents/PROCUREMENT/EXERCISES/ICN%20Framework/2024%20-%202028/3%20Evaluate/Bidder%20Submissions/On%20Time/Jennings%20Design%20Associates/Questionnaire6/1-1/ICN%20P%20Schedule%20C11%20Retrofit%20Consultant%20FINAL(1.0).xlsx?8602080F" TargetMode="External"/><Relationship Id="rId1" Type="http://schemas.openxmlformats.org/officeDocument/2006/relationships/externalLinkPath" Target="file:///\\8602080F\ICN%20P%20Schedule%20C11%20Retrofit%20Consultant%20FINAL(1.0).xlsx" TargetMode="External"/></Relationships>
</file>

<file path=xl/externalLinks/_rels/externalLink1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imon%20Fenton%20Partnership/Questionnaire6/1-1/ICN%20Pricing%20Schedule%20C1a%20EA%20FINAL.xlsx" TargetMode="External"/><Relationship Id="rId2" Type="http://schemas.microsoft.com/office/2019/04/relationships/externalLinkLongPath" Target="/sites/Procurement1/Shared%20Documents/PROCUREMENT/EXERCISES/ICN%20Framework/2024%20-%202028/3%20Evaluate/Bidder%20Submissions/On%20Time/Simon%20Fenton%20Partnership/Questionnaire6/1-1/ICN%20Pricing%20Schedule%20C1a%20EA%20FINAL.xlsx?9DDB966F" TargetMode="External"/><Relationship Id="rId1" Type="http://schemas.openxmlformats.org/officeDocument/2006/relationships/externalLinkPath" Target="file:///\\9DDB966F\ICN%20Pricing%20Schedule%20C1a%20EA%20FINAL.xlsx" TargetMode="External"/></Relationships>
</file>

<file path=xl/externalLinks/_rels/externalLink12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Michael%20Hyde%20and%20Associates%20Limited/Questionnaire6/1-1/ICN%20P%20Sch%20C11%20Retrofit%20Consultant%20FINAL.xlsx" TargetMode="External"/><Relationship Id="rId2" Type="http://schemas.microsoft.com/office/2019/04/relationships/externalLinkLongPath" Target="/sites/Procurement1/Shared%20Documents/PROCUREMENT/EXERCISES/ICN%20Framework/2024%20-%202028/3%20Evaluate/Bidder%20Submissions/On%20Time/Michael%20Hyde%20and%20Associates%20Limited/Questionnaire6/1-1/ICN%20P%20Sch%20C11%20Retrofit%20Consultant%20FINAL.xlsx?087465F6" TargetMode="External"/><Relationship Id="rId1" Type="http://schemas.openxmlformats.org/officeDocument/2006/relationships/externalLinkPath" Target="file:///\\087465F6\ICN%20P%20Sch%20C11%20Retrofit%20Consultant%20FINAL.xlsx" TargetMode="External"/></Relationships>
</file>

<file path=xl/externalLinks/_rels/externalLink12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ARCOR%20Ltd/Questionnaire6/1-1/ICN%20Pricing%20Schedule%20C11%20Retrofit%20Consultant%20FINAL.xlsx" TargetMode="External"/><Relationship Id="rId2" Type="http://schemas.microsoft.com/office/2019/04/relationships/externalLinkLongPath" Target="/sites/Procurement1/Shared%20Documents/PROCUREMENT/EXERCISES/ICN%20Framework/2024%20-%202028/3%20Evaluate/Bidder%20Submissions/On%20Time/PARCOR%20Ltd/Questionnaire6/1-1/ICN%20Pricing%20Schedule%20C11%20Retrofit%20Consultant%20FINAL.xlsx?925EAD23" TargetMode="External"/><Relationship Id="rId1" Type="http://schemas.openxmlformats.org/officeDocument/2006/relationships/externalLinkPath" Target="file:///\\925EAD23\ICN%20Pricing%20Schedule%20C11%20Retrofit%20Consultant%20FINAL.xlsx" TargetMode="External"/></Relationships>
</file>

<file path=xl/externalLinks/_rels/externalLink12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oole%20Dick%20Associates/Questionnaire6/1-1/ICN%20Pricing%20Schedule%20C11%20Retrofit%20Consultant%20FINAL.xlsx" TargetMode="External"/><Relationship Id="rId2" Type="http://schemas.microsoft.com/office/2019/04/relationships/externalLinkLongPath" Target="/sites/Procurement1/Shared%20Documents/PROCUREMENT/EXERCISES/ICN%20Framework/2024%20-%202028/3%20Evaluate/Bidder%20Submissions/On%20Time/Poole%20Dick%20Associates/Questionnaire6/1-1/ICN%20Pricing%20Schedule%20C11%20Retrofit%20Consultant%20FINAL.xlsx?8F91A00A" TargetMode="External"/><Relationship Id="rId1" Type="http://schemas.openxmlformats.org/officeDocument/2006/relationships/externalLinkPath" Target="file:///\\8F91A00A\ICN%20Pricing%20Schedule%20C11%20Retrofit%20Consultant%20FINAL.xlsx" TargetMode="External"/></Relationships>
</file>

<file path=xl/externalLinks/_rels/externalLink1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ummers%20Inman%20Construction%20and%20Property%20Consultants/Questionnaire6/1-1/ICN%20P%20Schedule%20C1a%20EA%20FINAL.xlsx" TargetMode="External"/><Relationship Id="rId2" Type="http://schemas.microsoft.com/office/2019/04/relationships/externalLinkLongPath" Target="/sites/Procurement1/Shared%20Documents/PROCUREMENT/EXERCISES/ICN%20Framework/2024%20-%202028/3%20Evaluate/Bidder%20Submissions/On%20Time/Summers%20Inman%20Construction%20and%20Property%20Consultants/Questionnaire6/1-1/ICN%20P%20Schedule%20C1a%20EA%20FINAL.xlsx?C7A9E0DC" TargetMode="External"/><Relationship Id="rId1" Type="http://schemas.openxmlformats.org/officeDocument/2006/relationships/externalLinkPath" Target="file:///\\C7A9E0DC\ICN%20P%20Schedule%20C1a%20EA%20FINAL.xlsx" TargetMode="External"/></Relationships>
</file>

<file path=xl/externalLinks/_rels/externalLink1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hiteleyEaves%20Ltd/Questionnaire6/1-1/ICN%20Pricing%20Schedule%20C1a%20EA%20FINAL.xlsx" TargetMode="External"/><Relationship Id="rId2" Type="http://schemas.microsoft.com/office/2019/04/relationships/externalLinkLongPath" Target="/sites/Procurement1/Shared%20Documents/PROCUREMENT/EXERCISES/ICN%20Framework/2024%20-%202028/3%20Evaluate/Bidder%20Submissions/On%20Time/WhiteleyEaves%20Ltd/Questionnaire6/1-1/ICN%20Pricing%20Schedule%20C1a%20EA%20FINAL.xlsx?D3031AB1" TargetMode="External"/><Relationship Id="rId1" Type="http://schemas.openxmlformats.org/officeDocument/2006/relationships/externalLinkPath" Target="file:///\\D3031AB1\ICN%20Pricing%20Schedule%20C1a%20EA%20FINAL.xlsx" TargetMode="External"/></Relationships>
</file>

<file path=xl/externalLinks/_rels/externalLink1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ilkinson%20Cowan%20Partnership/Questionnaire6/1-1/ICN%20Pricing%20Schedule%20C1a%20EA%20FINAL.xlsx" TargetMode="External"/><Relationship Id="rId2" Type="http://schemas.microsoft.com/office/2019/04/relationships/externalLinkLongPath" Target="/sites/Procurement1/Shared%20Documents/PROCUREMENT/EXERCISES/ICN%20Framework/2024%20-%202028/3%20Evaluate/Bidder%20Submissions/On%20Time/Wilkinson%20Cowan%20Partnership/Questionnaire6/1-1/ICN%20Pricing%20Schedule%20C1a%20EA%20FINAL.xlsx?A6522AA1" TargetMode="External"/><Relationship Id="rId1" Type="http://schemas.openxmlformats.org/officeDocument/2006/relationships/externalLinkPath" Target="file:///\\A6522AA1\ICN%20Pricing%20Schedule%20C1a%20EA%20FINAL.xlsx" TargetMode="External"/></Relationships>
</file>

<file path=xl/externalLinks/_rels/externalLink16.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nderton%20Gables%20Project%20and%20Development%20Consultancy/Questionnaire6/1-1/ICN%20Pricing%20Schedule%20C1b%20EA%20&amp;%20PD%20FINAL.xlsx" TargetMode="External"/><Relationship Id="rId2" Type="http://schemas.microsoft.com/office/2019/04/relationships/externalLinkLongPath" Target="/sites/Procurement1/Shared%20Documents/PROCUREMENT/EXERCISES/ICN%20Framework/2024%20-%202028/3%20Evaluate/Bidder%20Submissions/On%20Time/Anderton%20Gables%20Project%20and%20Development%20Consultancy/Questionnaire6/1-1/ICN%20Pricing%20Schedule%20C1b%20EA%20&amp;%20PD%20FINAL.xlsx?C87AF11C" TargetMode="External"/><Relationship Id="rId1" Type="http://schemas.openxmlformats.org/officeDocument/2006/relationships/externalLinkPath" Target="file:///\\C87AF11C\ICN%20Pricing%20Schedule%20C1b%20EA%20&amp;%20PD%20FINAL.xlsx" TargetMode="External"/></Relationships>
</file>

<file path=xl/externalLinks/_rels/externalLink17.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rcus%20Consulting%20LLP/Questionnaire6/1-1/Arcus%20ICN%20Pricing%20Schedule%20C1b%20EA%20PD.xlsx" TargetMode="External"/><Relationship Id="rId2" Type="http://schemas.microsoft.com/office/2019/04/relationships/externalLinkLongPath" Target="/sites/Procurement1/Shared%20Documents/PROCUREMENT/EXERCISES/ICN%20Framework/2024%20-%202028/3%20Evaluate/Bidder%20Submissions/On%20Time/Arcus%20Consulting%20LLP/Questionnaire6/1-1/Arcus%20ICN%20Pricing%20Schedule%20C1b%20EA%20PD.xlsx?41B48DC8" TargetMode="External"/><Relationship Id="rId1" Type="http://schemas.openxmlformats.org/officeDocument/2006/relationships/externalLinkPath" Target="file:///\\41B48DC8\Arcus%20ICN%20Pricing%20Schedule%20C1b%20EA%20PD.xlsx" TargetMode="External"/></Relationships>
</file>

<file path=xl/externalLinks/_rels/externalLink1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PC%20Project%20Services%20LLP/Questionnaire6/1-1/ICN%20Pricing%20Schedule%20C1b%20EA%20&amp;%20PD%20FINAL_CPC.xlsx" TargetMode="External"/><Relationship Id="rId2" Type="http://schemas.microsoft.com/office/2019/04/relationships/externalLinkLongPath" Target="/sites/Procurement1/Shared%20Documents/PROCUREMENT/EXERCISES/ICN%20Framework/2024%20-%202028/3%20Evaluate/Bidder%20Submissions/On%20Time/CPC%20Project%20Services%20LLP/Questionnaire6/1-1/ICN%20Pricing%20Schedule%20C1b%20EA%20&amp;%20PD%20FINAL_CPC.xlsx?2B5FE451" TargetMode="External"/><Relationship Id="rId1" Type="http://schemas.openxmlformats.org/officeDocument/2006/relationships/externalLinkPath" Target="file:///\\2B5FE451\ICN%20Pricing%20Schedule%20C1b%20EA%20&amp;%20PD%20FINAL_CPC.xlsx" TargetMode="External"/></Relationships>
</file>

<file path=xl/externalLinks/_rels/externalLink19.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Gateley%20PLC/Questionnaire6/1-1/ICN%20Pricing%20Schedule%20C1b%20EA%20&amp;%20PD%20FINAL%20GV.xlsx" TargetMode="External"/><Relationship Id="rId2" Type="http://schemas.microsoft.com/office/2019/04/relationships/externalLinkLongPath" Target="/sites/Procurement1/Shared%20Documents/PROCUREMENT/EXERCISES/ICN%20Framework/2024%20-%202028/3%20Evaluate/Bidder%20Submissions/On%20Time/Gateley%20PLC/Questionnaire6/1-1/ICN%20Pricing%20Schedule%20C1b%20EA%20&amp;%20PD%20FINAL%20GV.xlsx?806B87E2" TargetMode="External"/><Relationship Id="rId1" Type="http://schemas.openxmlformats.org/officeDocument/2006/relationships/externalLinkPath" Target="file:///\\806B87E2\ICN%20Pricing%20Schedule%20C1b%20EA%20&amp;%20PD%20FINAL%20GV.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nderton%20Gables%20Project%20and%20Development%20Consultancy/ICN%20Pricing%20Schedule%20C1a%20EA%20FINAL.xlsx" TargetMode="External"/><Relationship Id="rId2" Type="http://schemas.microsoft.com/office/2019/04/relationships/externalLinkLongPath" Target="/sites/Procurement1/Shared%20Documents/PROCUREMENT/EXERCISES/ICN%20Framework/2024%20-%202028/3%20Evaluate/Bidder%20Submissions/On%20Time/Anderton%20Gables%20Project%20and%20Development%20Consultancy/ICN%20Pricing%20Schedule%20C1a%20EA%20FINAL.xlsx?BDE2AA7A" TargetMode="External"/><Relationship Id="rId1" Type="http://schemas.openxmlformats.org/officeDocument/2006/relationships/externalLinkPath" Target="file:///\\BDE2AA7A\ICN%20Pricing%20Schedule%20C1a%20EA%20FINAL.xlsx" TargetMode="External"/></Relationships>
</file>

<file path=xl/externalLinks/_rels/externalLink2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Identity%20Consult/Questionnaire6/1-1/ICN%20Pricing%20Schedule%20C1b%20EA%20&amp;%20PD%20Final%20(1).xlsx" TargetMode="External"/><Relationship Id="rId2" Type="http://schemas.microsoft.com/office/2019/04/relationships/externalLinkLongPath" Target="/sites/Procurement1/Shared%20Documents/PROCUREMENT/EXERCISES/ICN%20Framework/2024%20-%202028/3%20Evaluate/Bidder%20Submissions/On%20Time/Identity%20Consult/Questionnaire6/1-1/ICN%20Pricing%20Schedule%20C1b%20EA%20&amp;%20PD%20Final%20(1).xlsx?7E51BE33" TargetMode="External"/><Relationship Id="rId1" Type="http://schemas.openxmlformats.org/officeDocument/2006/relationships/externalLinkPath" Target="file:///\\7E51BE33\ICN%20Pricing%20Schedule%20C1b%20EA%20&amp;%20PD%20Final%20(1).xlsx" TargetMode="External"/></Relationships>
</file>

<file path=xl/externalLinks/_rels/externalLink2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Markhams%20Ltd/Questionnaire6/1-1/ICN%20Pricing%20Schedule%20C1b%20EA%20&amp;%20PD%20FINAL%20-%20Markhams.xlsx" TargetMode="External"/><Relationship Id="rId2" Type="http://schemas.microsoft.com/office/2019/04/relationships/externalLinkLongPath" Target="/sites/Procurement1/Shared%20Documents/PROCUREMENT/EXERCISES/ICN%20Framework/2024%20-%202028/3%20Evaluate/Bidder%20Submissions/On%20Time/Markhams%20Ltd/Questionnaire6/1-1/ICN%20Pricing%20Schedule%20C1b%20EA%20&amp;%20PD%20FINAL%20-%20Markhams.xlsx?A8CECD08" TargetMode="External"/><Relationship Id="rId1" Type="http://schemas.openxmlformats.org/officeDocument/2006/relationships/externalLinkPath" Target="file:///\\A8CECD08\ICN%20Pricing%20Schedule%20C1b%20EA%20&amp;%20PD%20FINAL%20-%20Markhams.xlsx" TargetMode="External"/></Relationships>
</file>

<file path=xl/externalLinks/_rels/externalLink2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Neo%20Projects%20Limited/Questionnaire6/1-1/ICN%20Pricing%20Schedule%20C1b%20EA%20&amp;%20PD%20FINAL.xlsx" TargetMode="External"/><Relationship Id="rId2" Type="http://schemas.microsoft.com/office/2019/04/relationships/externalLinkLongPath" Target="/sites/Procurement1/Shared%20Documents/PROCUREMENT/EXERCISES/ICN%20Framework/2024%20-%202028/3%20Evaluate/Bidder%20Submissions/On%20Time/Neo%20Projects%20Limited/Questionnaire6/1-1/ICN%20Pricing%20Schedule%20C1b%20EA%20&amp;%20PD%20FINAL.xlsx?1BA5D169" TargetMode="External"/><Relationship Id="rId1" Type="http://schemas.openxmlformats.org/officeDocument/2006/relationships/externalLinkPath" Target="file:///\\1BA5D169\ICN%20Pricing%20Schedule%20C1b%20EA%20&amp;%20PD%20FINAL.xlsx" TargetMode="External"/></Relationships>
</file>

<file path=xl/externalLinks/_rels/externalLink2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oole%20Dick%20Associates/Questionnaire6/1-1/ICN%20Pricing%20Schedule%20C1b%20EA%20&amp;%20PD%20FINAL.xlsx" TargetMode="External"/><Relationship Id="rId2" Type="http://schemas.microsoft.com/office/2019/04/relationships/externalLinkLongPath" Target="/sites/Procurement1/Shared%20Documents/PROCUREMENT/EXERCISES/ICN%20Framework/2024%20-%202028/3%20Evaluate/Bidder%20Submissions/On%20Time/Poole%20Dick%20Associates/Questionnaire6/1-1/ICN%20Pricing%20Schedule%20C1b%20EA%20&amp;%20PD%20FINAL.xlsx?8F91A00A" TargetMode="External"/><Relationship Id="rId1" Type="http://schemas.openxmlformats.org/officeDocument/2006/relationships/externalLinkPath" Target="file:///\\8F91A00A\ICN%20Pricing%20Schedule%20C1b%20EA%20&amp;%20PD%20FINAL.xlsx" TargetMode="External"/></Relationships>
</file>

<file path=xl/externalLinks/_rels/externalLink2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RPP%20Ltd%20ta%20Rex%20Procter%20&amp;%20Partners/Questionnaire6/1-1/ICN%20Pricing%20Schedule%20C1b%20EA%20&amp;%20PD.xlsx" TargetMode="External"/><Relationship Id="rId2" Type="http://schemas.microsoft.com/office/2019/04/relationships/externalLinkLongPath" Target="/sites/Procurement1/Shared%20Documents/PROCUREMENT/EXERCISES/ICN%20Framework/2024%20-%202028/3%20Evaluate/Bidder%20Submissions/On%20Time/RPP%20Ltd%20ta%20Rex%20Procter%20&amp;%20Partners/Questionnaire6/1-1/ICN%20Pricing%20Schedule%20C1b%20EA%20&amp;%20PD.xlsx?5DC9A820" TargetMode="External"/><Relationship Id="rId1" Type="http://schemas.openxmlformats.org/officeDocument/2006/relationships/externalLinkPath" Target="file:///\\5DC9A820\ICN%20Pricing%20Schedule%20C1b%20EA%20&amp;%20PD.xlsx" TargetMode="External"/></Relationships>
</file>

<file path=xl/externalLinks/_rels/externalLink2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avills%20(UK)%20Ltd/Questionnaire6/1-1/Pricing%20Schedule%20C1b%20(Savills%20UK%20Limited).xlsx" TargetMode="External"/><Relationship Id="rId2" Type="http://schemas.microsoft.com/office/2019/04/relationships/externalLinkLongPath" Target="/sites/Procurement1/Shared%20Documents/PROCUREMENT/EXERCISES/ICN%20Framework/2024%20-%202028/3%20Evaluate/Bidder%20Submissions/On%20Time/Savills%20(UK)%20Ltd/Questionnaire6/1-1/Pricing%20Schedule%20C1b%20(Savills%20UK%20Limited).xlsx?9DF23FFC" TargetMode="External"/><Relationship Id="rId1" Type="http://schemas.openxmlformats.org/officeDocument/2006/relationships/externalLinkPath" Target="file:///\\9DF23FFC\Pricing%20Schedule%20C1b%20(Savills%20UK%20Limited).xlsx" TargetMode="External"/></Relationships>
</file>

<file path=xl/externalLinks/_rels/externalLink26.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imon%20Fenton%20Partnership/Questionnaire6/1-1/ICN%20Pricing%20Schedule%20C1b%20EA%20&amp;%20PD%20FINAL.xlsx" TargetMode="External"/><Relationship Id="rId2" Type="http://schemas.microsoft.com/office/2019/04/relationships/externalLinkLongPath" Target="/sites/Procurement1/Shared%20Documents/PROCUREMENT/EXERCISES/ICN%20Framework/2024%20-%202028/3%20Evaluate/Bidder%20Submissions/On%20Time/Simon%20Fenton%20Partnership/Questionnaire6/1-1/ICN%20Pricing%20Schedule%20C1b%20EA%20&amp;%20PD%20FINAL.xlsx?9DDB966F" TargetMode="External"/><Relationship Id="rId1" Type="http://schemas.openxmlformats.org/officeDocument/2006/relationships/externalLinkPath" Target="file:///\\9DDB966F\ICN%20Pricing%20Schedule%20C1b%20EA%20&amp;%20PD%20FINAL.xlsx" TargetMode="External"/></Relationships>
</file>

<file path=xl/externalLinks/_rels/externalLink27.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ummers%20Inman%20Construction%20and%20Property%20Consultants/Questionnaire6/1-1/ICN%20P%20Schedule%20C1b%20EA%20&amp;%20PD%20FINAL.xlsx" TargetMode="External"/><Relationship Id="rId2" Type="http://schemas.microsoft.com/office/2019/04/relationships/externalLinkLongPath" Target="/sites/Procurement1/Shared%20Documents/PROCUREMENT/EXERCISES/ICN%20Framework/2024%20-%202028/3%20Evaluate/Bidder%20Submissions/On%20Time/Summers%20Inman%20Construction%20and%20Property%20Consultants/Questionnaire6/1-1/ICN%20P%20Schedule%20C1b%20EA%20&amp;%20PD%20FINAL.xlsx?C7A9E0DC" TargetMode="External"/><Relationship Id="rId1" Type="http://schemas.openxmlformats.org/officeDocument/2006/relationships/externalLinkPath" Target="file:///\\C7A9E0DC\ICN%20P%20Schedule%20C1b%20EA%20&amp;%20PD%20FINAL.xlsx" TargetMode="External"/></Relationships>
</file>

<file path=xl/externalLinks/_rels/externalLink2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hiteleyEaves%20Ltd/Questionnaire6/1-1/ICN%20Pricing%20Schedule%20C1b%20EA%20&amp;%20PD%20FINAL.xlsx" TargetMode="External"/><Relationship Id="rId2" Type="http://schemas.microsoft.com/office/2019/04/relationships/externalLinkLongPath" Target="/sites/Procurement1/Shared%20Documents/PROCUREMENT/EXERCISES/ICN%20Framework/2024%20-%202028/3%20Evaluate/Bidder%20Submissions/On%20Time/WhiteleyEaves%20Ltd/Questionnaire6/1-1/ICN%20Pricing%20Schedule%20C1b%20EA%20&amp;%20PD%20FINAL.xlsx?D3031AB1" TargetMode="External"/><Relationship Id="rId1" Type="http://schemas.openxmlformats.org/officeDocument/2006/relationships/externalLinkPath" Target="file:///\\D3031AB1\ICN%20Pricing%20Schedule%20C1b%20EA%20&amp;%20PD%20FINAL.xlsx" TargetMode="External"/></Relationships>
</file>

<file path=xl/externalLinks/_rels/externalLink29.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ilkinson%20Cowan%20Partnership/Questionnaire6/1-1/ICN%20Pricing%20Schedule%20C1b%20EA%20&amp;%20PD%20FINAL.xlsx" TargetMode="External"/><Relationship Id="rId2" Type="http://schemas.microsoft.com/office/2019/04/relationships/externalLinkLongPath" Target="/sites/Procurement1/Shared%20Documents/PROCUREMENT/EXERCISES/ICN%20Framework/2024%20-%202028/3%20Evaluate/Bidder%20Submissions/On%20Time/Wilkinson%20Cowan%20Partnership/Questionnaire6/1-1/ICN%20Pricing%20Schedule%20C1b%20EA%20&amp;%20PD%20FINAL.xlsx?A6522AA1" TargetMode="External"/><Relationship Id="rId1" Type="http://schemas.openxmlformats.org/officeDocument/2006/relationships/externalLinkPath" Target="file:///\\A6522AA1\ICN%20Pricing%20Schedule%20C1b%20EA%20&amp;%20PD%20FINAL.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PC%20Project%20Services%20LLP/Questionnaire6/1-1/ICN%20Pricing%20Schedule%20C1a%20EA%20FINAL_CPC.xlsx" TargetMode="External"/><Relationship Id="rId2" Type="http://schemas.microsoft.com/office/2019/04/relationships/externalLinkLongPath" Target="/sites/Procurement1/Shared%20Documents/PROCUREMENT/EXERCISES/ICN%20Framework/2024%20-%202028/3%20Evaluate/Bidder%20Submissions/On%20Time/CPC%20Project%20Services%20LLP/Questionnaire6/1-1/ICN%20Pricing%20Schedule%20C1a%20EA%20FINAL_CPC.xlsx?2B5FE451" TargetMode="External"/><Relationship Id="rId1" Type="http://schemas.openxmlformats.org/officeDocument/2006/relationships/externalLinkPath" Target="file:///\\2B5FE451\ICN%20Pricing%20Schedule%20C1a%20EA%20FINAL_CPC.xlsx" TargetMode="External"/></Relationships>
</file>

<file path=xl/externalLinks/_rels/externalLink3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dept%20Consulting%20Engineers/Questionnaire6/1-1/Adept%20-%20CN%20Pricing%20Schedule%20C2%20Engineer%20FINAL.xlsx" TargetMode="External"/><Relationship Id="rId2" Type="http://schemas.microsoft.com/office/2019/04/relationships/externalLinkLongPath" Target="/sites/Procurement1/Shared%20Documents/PROCUREMENT/EXERCISES/ICN%20Framework/2024%20-%202028/3%20Evaluate/Bidder%20Submissions/On%20Time/Adept%20Consulting%20Engineers/Questionnaire6/1-1/Adept%20-%20CN%20Pricing%20Schedule%20C2%20Engineer%20FINAL.xlsx?25AA8E89" TargetMode="External"/><Relationship Id="rId1" Type="http://schemas.openxmlformats.org/officeDocument/2006/relationships/externalLinkPath" Target="file:///\\25AA8E89\Adept%20-%20CN%20Pricing%20Schedule%20C2%20Engineer%20FINAL.xlsx" TargetMode="External"/></Relationships>
</file>

<file path=xl/externalLinks/_rels/externalLink3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lan%20Johnston%20Partnership/Questionnaire6/1-1/Copy%20of%20ICN%20Pricing%20Schedule%20C2%20Engineer%20FINAL%20AJP.xlsx" TargetMode="External"/><Relationship Id="rId2" Type="http://schemas.microsoft.com/office/2019/04/relationships/externalLinkLongPath" Target="/sites/Procurement1/Shared%20Documents/PROCUREMENT/EXERCISES/ICN%20Framework/2024%20-%202028/3%20Evaluate/Bidder%20Submissions/On%20Time/Alan%20Johnston%20Partnership/Questionnaire6/1-1/Copy%20of%20ICN%20Pricing%20Schedule%20C2%20Engineer%20FINAL%20AJP.xlsx?F176F167" TargetMode="External"/><Relationship Id="rId1" Type="http://schemas.openxmlformats.org/officeDocument/2006/relationships/externalLinkPath" Target="file:///\\F176F167\Copy%20of%20ICN%20Pricing%20Schedule%20C2%20Engineer%20FINAL%20AJP.xlsx" TargetMode="External"/></Relationships>
</file>

<file path=xl/externalLinks/_rels/externalLink3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HBL%20Associates/Questionnaire6/1-1/ICN%20Pricing%20Schedule%20C2%20Engineer%20FINAL%20-%20HBL%20ASSOCIATES%20LTD.xlsx" TargetMode="External"/><Relationship Id="rId2" Type="http://schemas.microsoft.com/office/2019/04/relationships/externalLinkLongPath" Target="/sites/Procurement1/Shared%20Documents/PROCUREMENT/EXERCISES/ICN%20Framework/2024%20-%202028/3%20Evaluate/Bidder%20Submissions/On%20Time/HBL%20Associates/Questionnaire6/1-1/ICN%20Pricing%20Schedule%20C2%20Engineer%20FINAL%20-%20HBL%20ASSOCIATES%20LTD.xlsx?878D5888" TargetMode="External"/><Relationship Id="rId1" Type="http://schemas.openxmlformats.org/officeDocument/2006/relationships/externalLinkPath" Target="file:///\\878D5888\ICN%20Pricing%20Schedule%20C2%20Engineer%20FINAL%20-%20HBL%20ASSOCIATES%20LTD.xlsx" TargetMode="External"/></Relationships>
</file>

<file path=xl/externalLinks/_rels/externalLink3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Ridge%20and%20Partners%20LLP/Questionnaire6/1-1/Ridge%20-%20ICN%20Pricing%20Schedule%20C2%20Engineer%20FINAL.xlsx" TargetMode="External"/><Relationship Id="rId2" Type="http://schemas.microsoft.com/office/2019/04/relationships/externalLinkLongPath" Target="/sites/Procurement1/Shared%20Documents/PROCUREMENT/EXERCISES/ICN%20Framework/2024%20-%202028/3%20Evaluate/Bidder%20Submissions/On%20Time/Ridge%20and%20Partners%20LLP/Questionnaire6/1-1/Ridge%20-%20ICN%20Pricing%20Schedule%20C2%20Engineer%20FINAL.xlsx?3AF703CC" TargetMode="External"/><Relationship Id="rId1" Type="http://schemas.openxmlformats.org/officeDocument/2006/relationships/externalLinkPath" Target="file:///\\3AF703CC\Ridge%20-%20ICN%20Pricing%20Schedule%20C2%20Engineer%20FINAL.xlsx" TargetMode="External"/></Relationships>
</file>

<file path=xl/externalLinks/_rels/externalLink3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Rodgers%20Leask%20Ltd/ICN%20Pricing%20Schedule%20C2%20Engineer%20FINAL%20Rodgers%20Leask%20Corrected.xlsx" TargetMode="External"/><Relationship Id="rId2" Type="http://schemas.microsoft.com/office/2019/04/relationships/externalLinkLongPath" Target="/sites/Procurement1/Shared%20Documents/PROCUREMENT/EXERCISES/ICN%20Framework/2024%20-%202028/3%20Evaluate/Bidder%20Submissions/On%20Time/Rodgers%20Leask%20Ltd/ICN%20Pricing%20Schedule%20C2%20Engineer%20FINAL%20Rodgers%20Leask%20Corrected.xlsx?D604588D" TargetMode="External"/><Relationship Id="rId1" Type="http://schemas.openxmlformats.org/officeDocument/2006/relationships/externalLinkPath" Target="file:///\\D604588D\ICN%20Pricing%20Schedule%20C2%20Engineer%20FINAL%20Rodgers%20Leask%20Corrected.xlsx" TargetMode="External"/></Relationships>
</file>

<file path=xl/externalLinks/_rels/externalLink3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CP%20Ltd/Questionnaire6/1-1/ICN%20Pricing%20Schedule%20C2%20Engineer%20FINAL.xlsx" TargetMode="External"/><Relationship Id="rId2" Type="http://schemas.microsoft.com/office/2019/04/relationships/externalLinkLongPath" Target="/sites/Procurement1/Shared%20Documents/PROCUREMENT/EXERCISES/ICN%20Framework/2024%20-%202028/3%20Evaluate/Bidder%20Submissions/On%20Time/SCP%20Ltd/Questionnaire6/1-1/ICN%20Pricing%20Schedule%20C2%20Engineer%20FINAL.xlsx?49FA3A14" TargetMode="External"/><Relationship Id="rId1" Type="http://schemas.openxmlformats.org/officeDocument/2006/relationships/externalLinkPath" Target="file:///\\49FA3A14\ICN%20Pricing%20Schedule%20C2%20Engineer%20FINAL.xlsx" TargetMode="External"/></Relationships>
</file>

<file path=xl/externalLinks/_rels/externalLink36.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hape%20Consulting%20Engineers/ICN%20Pricing%20Schedule%20C2%20Engineer%20FINAL%20V2.xlsx" TargetMode="External"/><Relationship Id="rId2" Type="http://schemas.microsoft.com/office/2019/04/relationships/externalLinkLongPath" Target="/sites/Procurement1/Shared%20Documents/PROCUREMENT/EXERCISES/ICN%20Framework/2024%20-%202028/3%20Evaluate/Bidder%20Submissions/On%20Time/Shape%20Consulting%20Engineers/ICN%20Pricing%20Schedule%20C2%20Engineer%20FINAL%20V2.xlsx?D2369062" TargetMode="External"/><Relationship Id="rId1" Type="http://schemas.openxmlformats.org/officeDocument/2006/relationships/externalLinkPath" Target="file:///\\D2369062\ICN%20Pricing%20Schedule%20C2%20Engineer%20FINAL%20V2.xlsx" TargetMode="External"/></Relationships>
</file>

<file path=xl/externalLinks/_rels/externalLink37.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utcliffe/Questionnaire6/1-1/Sutcliffe%20Projects%20Ltd_ICN%20Pricing%20Schedule%20C2%20Engineer.xlsx" TargetMode="External"/><Relationship Id="rId2" Type="http://schemas.microsoft.com/office/2019/04/relationships/externalLinkLongPath" Target="/sites/Procurement1/Shared%20Documents/PROCUREMENT/EXERCISES/ICN%20Framework/2024%20-%202028/3%20Evaluate/Bidder%20Submissions/On%20Time/Sutcliffe/Questionnaire6/1-1/Sutcliffe%20Projects%20Ltd_ICN%20Pricing%20Schedule%20C2%20Engineer.xlsx?AF5E63C7" TargetMode="External"/><Relationship Id="rId1" Type="http://schemas.openxmlformats.org/officeDocument/2006/relationships/externalLinkPath" Target="file:///\\AF5E63C7\Sutcliffe%20Projects%20Ltd_ICN%20Pricing%20Schedule%20C2%20Engineer.xlsx" TargetMode="External"/></Relationships>
</file>

<file path=xl/externalLinks/_rels/externalLink3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nderton%20Gables%20Project%20and%20Development%20Consultancy/ICN%20Pricing%20Schedule%20C3%20BS%20FINAL.xlsx" TargetMode="External"/><Relationship Id="rId2" Type="http://schemas.microsoft.com/office/2019/04/relationships/externalLinkLongPath" Target="/sites/Procurement1/Shared%20Documents/PROCUREMENT/EXERCISES/ICN%20Framework/2024%20-%202028/3%20Evaluate/Bidder%20Submissions/On%20Time/Anderton%20Gables%20Project%20and%20Development%20Consultancy/ICN%20Pricing%20Schedule%20C3%20BS%20FINAL.xlsx?BDE2AA7A" TargetMode="External"/><Relationship Id="rId1" Type="http://schemas.openxmlformats.org/officeDocument/2006/relationships/externalLinkPath" Target="file:///\\BDE2AA7A\ICN%20Pricing%20Schedule%20C3%20BS%20FINAL.xlsx" TargetMode="External"/></Relationships>
</file>

<file path=xl/externalLinks/_rels/externalLink39.xml.rels><?xml version="1.0" encoding="UTF-8" standalone="yes"?>
<Relationships xmlns="http://schemas.openxmlformats.org/package/2006/relationships"><Relationship Id="rId2" Type="http://schemas.openxmlformats.org/officeDocument/2006/relationships/externalLinkPath" Target="https://greatplaces.sharepoint.com/sites/Procurement1/Shared%20Documents/PROCUREMENT/EXERCISES/ICN%20Framework/2024%20-%202028/3%20Evaluate/Bidder%20Submissions/On%20Time/BWP/Questionnaire6/1-1/ICN%20Pricing%20Schedule%20C3%20BS%20FINAL.xlsx" TargetMode="External"/><Relationship Id="rId1" Type="http://schemas.openxmlformats.org/officeDocument/2006/relationships/externalLinkPath" Target="/sites/Procurement1/Shared%20Documents/PROCUREMENT/EXERCISES/ICN%20Framework/2024%20-%202028/3%20Evaluate/Bidder%20Submissions/On%20Time/BWP/Questionnaire6/1-1/ICN%20Pricing%20Schedule%20C3%20BS%20FINAL.xlsx" TargetMode="External"/></Relationships>
</file>

<file path=xl/externalLinks/_rels/externalLink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A%20Projects%20Ltd/Questionnaire6/1-1/ICN%20Pricing%20Schedule%20C1a%20EA%20FINAL.xlsx" TargetMode="External"/><Relationship Id="rId2" Type="http://schemas.microsoft.com/office/2019/04/relationships/externalLinkLongPath" Target="/sites/Procurement1/Shared%20Documents/PROCUREMENT/EXERCISES/ICN%20Framework/2024%20-%202028/3%20Evaluate/Bidder%20Submissions/On%20Time/AA%20Projects%20Ltd/Questionnaire6/1-1/ICN%20Pricing%20Schedule%20C1a%20EA%20FINAL.xlsx?70AEA258" TargetMode="External"/><Relationship Id="rId1" Type="http://schemas.openxmlformats.org/officeDocument/2006/relationships/externalLinkPath" Target="file:///\\70AEA258\ICN%20Pricing%20Schedule%20C1a%20EA%20FINAL.xlsx" TargetMode="External"/></Relationships>
</file>

<file path=xl/externalLinks/_rels/externalLink4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MAC%20Construction%20Consultants%20Ltd/Questionnaire6/1-1/ICN%20P%20Schedule%20C3%20BS%20FINAL%20(MAC)%2001.11.23.xlsx" TargetMode="External"/><Relationship Id="rId2" Type="http://schemas.microsoft.com/office/2019/04/relationships/externalLinkLongPath" Target="/sites/Procurement1/Shared%20Documents/PROCUREMENT/EXERCISES/ICN%20Framework/2024%20-%202028/3%20Evaluate/Bidder%20Submissions/On%20Time/MAC%20Construction%20Consultants%20Ltd/Questionnaire6/1-1/ICN%20P%20Schedule%20C3%20BS%20FINAL%20(MAC)%2001.11.23.xlsx?3338D657" TargetMode="External"/><Relationship Id="rId1" Type="http://schemas.openxmlformats.org/officeDocument/2006/relationships/externalLinkPath" Target="file:///\\3338D657\ICN%20P%20Schedule%20C3%20BS%20FINAL%20(MAC)%2001.11.23.xlsx" TargetMode="External"/></Relationships>
</file>

<file path=xl/externalLinks/_rels/externalLink4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ARCOR%20Ltd/Questionnaire6/1-1/ICN%20Pricing%20Schedule%20C3%20BS%20FINAL.xlsx" TargetMode="External"/><Relationship Id="rId2" Type="http://schemas.microsoft.com/office/2019/04/relationships/externalLinkLongPath" Target="/sites/Procurement1/Shared%20Documents/PROCUREMENT/EXERCISES/ICN%20Framework/2024%20-%202028/3%20Evaluate/Bidder%20Submissions/On%20Time/PARCOR%20Ltd/Questionnaire6/1-1/ICN%20Pricing%20Schedule%20C3%20BS%20FINAL.xlsx?925EAD23" TargetMode="External"/><Relationship Id="rId1" Type="http://schemas.openxmlformats.org/officeDocument/2006/relationships/externalLinkPath" Target="file:///\\925EAD23\ICN%20Pricing%20Schedule%20C3%20BS%20FINAL.xlsx" TargetMode="External"/></Relationships>
</file>

<file path=xl/externalLinks/_rels/externalLink4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DA%20Consulting%20LLP/Questionnaire6/1-1/ICN%20Pricing%20Schedule%20C3%20BS%20FINAL.xlsx" TargetMode="External"/><Relationship Id="rId2" Type="http://schemas.microsoft.com/office/2019/04/relationships/externalLinkLongPath" Target="/sites/Procurement1/Shared%20Documents/PROCUREMENT/EXERCISES/ICN%20Framework/2024%20-%202028/3%20Evaluate/Bidder%20Submissions/On%20Time/SDA%20Consulting%20LLP/Questionnaire6/1-1/ICN%20Pricing%20Schedule%20C3%20BS%20FINAL.xlsx?236F986B" TargetMode="External"/><Relationship Id="rId1" Type="http://schemas.openxmlformats.org/officeDocument/2006/relationships/externalLinkPath" Target="file:///\\236F986B\ICN%20Pricing%20Schedule%20C3%20BS%20FINAL.xlsx" TargetMode="External"/></Relationships>
</file>

<file path=xl/externalLinks/_rels/externalLink4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ummers%20Inman%20Construction%20and%20Property%20Consultants/Questionnaire6/1-1/ICN%20P%20Schedule%20C3%20BS%20FINAL.xlsx" TargetMode="External"/><Relationship Id="rId2" Type="http://schemas.microsoft.com/office/2019/04/relationships/externalLinkLongPath" Target="/sites/Procurement1/Shared%20Documents/PROCUREMENT/EXERCISES/ICN%20Framework/2024%20-%202028/3%20Evaluate/Bidder%20Submissions/On%20Time/Summers%20Inman%20Construction%20and%20Property%20Consultants/Questionnaire6/1-1/ICN%20P%20Schedule%20C3%20BS%20FINAL.xlsx?C7A9E0DC" TargetMode="External"/><Relationship Id="rId1" Type="http://schemas.openxmlformats.org/officeDocument/2006/relationships/externalLinkPath" Target="file:///\\C7A9E0DC\ICN%20P%20Schedule%20C3%20BS%20FINAL.xlsx" TargetMode="External"/></Relationships>
</file>

<file path=xl/externalLinks/_rels/externalLink4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hiteleyEaves%20Ltd/Questionnaire6/1-1/ICN%20Pricing%20Schedule%20C3%20BS%20FINAL.xlsx" TargetMode="External"/><Relationship Id="rId2" Type="http://schemas.microsoft.com/office/2019/04/relationships/externalLinkLongPath" Target="/sites/Procurement1/Shared%20Documents/PROCUREMENT/EXERCISES/ICN%20Framework/2024%20-%202028/3%20Evaluate/Bidder%20Submissions/On%20Time/WhiteleyEaves%20Ltd/Questionnaire6/1-1/ICN%20Pricing%20Schedule%20C3%20BS%20FINAL.xlsx?D3031AB1" TargetMode="External"/><Relationship Id="rId1" Type="http://schemas.openxmlformats.org/officeDocument/2006/relationships/externalLinkPath" Target="file:///\\D3031AB1\ICN%20Pricing%20Schedule%20C3%20BS%20FINAL.xlsx" TargetMode="External"/></Relationships>
</file>

<file path=xl/externalLinks/_rels/externalLink4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ilkinson%20Cowan%20Partnership/Questionnaire6/1-1/ICN%20Pricing%20Schedule%20C3%20BS%20FINAL.xlsx" TargetMode="External"/><Relationship Id="rId2" Type="http://schemas.microsoft.com/office/2019/04/relationships/externalLinkLongPath" Target="/sites/Procurement1/Shared%20Documents/PROCUREMENT/EXERCISES/ICN%20Framework/2024%20-%202028/3%20Evaluate/Bidder%20Submissions/On%20Time/Wilkinson%20Cowan%20Partnership/Questionnaire6/1-1/ICN%20Pricing%20Schedule%20C3%20BS%20FINAL.xlsx?A6522AA1" TargetMode="External"/><Relationship Id="rId1" Type="http://schemas.openxmlformats.org/officeDocument/2006/relationships/externalLinkPath" Target="file:///\\A6522AA1\ICN%20Pricing%20Schedule%20C3%20BS%20FINAL.xlsx" TargetMode="External"/></Relationships>
</file>

<file path=xl/externalLinks/_rels/externalLink46.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RPP%20Ltd%20ta%20Rex%20Procter%20&amp;%20Partners/Questionnaire6/1-1/ICN%20Pricing%20Schedule%20C3%20BS.xlsx" TargetMode="External"/><Relationship Id="rId2" Type="http://schemas.microsoft.com/office/2019/04/relationships/externalLinkLongPath" Target="/sites/Procurement1/Shared%20Documents/PROCUREMENT/EXERCISES/ICN%20Framework/2024%20-%202028/3%20Evaluate/Bidder%20Submissions/On%20Time/RPP%20Ltd%20ta%20Rex%20Procter%20&amp;%20Partners/Questionnaire6/1-1/ICN%20Pricing%20Schedule%20C3%20BS.xlsx?5DC9A820" TargetMode="External"/><Relationship Id="rId1" Type="http://schemas.openxmlformats.org/officeDocument/2006/relationships/externalLinkPath" Target="file:///\\5DC9A820\ICN%20Pricing%20Schedule%20C3%20BS.xlsx" TargetMode="External"/></Relationships>
</file>

<file path=xl/externalLinks/_rels/externalLink47.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EW%20Architects/Questionnaire6/1-1/ICN%20Pricing%20Schedule%20C4a%20Architect%20FINAL%20AEW.xlsx" TargetMode="External"/><Relationship Id="rId2" Type="http://schemas.microsoft.com/office/2019/04/relationships/externalLinkLongPath" Target="/sites/Procurement1/Shared%20Documents/PROCUREMENT/EXERCISES/ICN%20Framework/2024%20-%202028/3%20Evaluate/Bidder%20Submissions/On%20Time/AEW%20Architects/Questionnaire6/1-1/ICN%20Pricing%20Schedule%20C4a%20Architect%20FINAL%20AEW.xlsx?421A91D6" TargetMode="External"/><Relationship Id="rId1" Type="http://schemas.openxmlformats.org/officeDocument/2006/relationships/externalLinkPath" Target="file:///\\421A91D6\ICN%20Pricing%20Schedule%20C4a%20Architect%20FINAL%20AEW.xlsx" TargetMode="External"/></Relationships>
</file>

<file path=xl/externalLinks/_rels/externalLink4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Bernard%20Taylor%20Partnership/Questionnaire6/1-1/ICN%20Pricing%20Schedule%20C4a%20Architect%20FINAL%20-%20BTP.xlsx" TargetMode="External"/><Relationship Id="rId2" Type="http://schemas.microsoft.com/office/2019/04/relationships/externalLinkLongPath" Target="/sites/Procurement1/Shared%20Documents/PROCUREMENT/EXERCISES/ICN%20Framework/2024%20-%202028/3%20Evaluate/Bidder%20Submissions/On%20Time/Bernard%20Taylor%20Partnership/Questionnaire6/1-1/ICN%20Pricing%20Schedule%20C4a%20Architect%20FINAL%20-%20BTP.xlsx?C9CF4E8F" TargetMode="External"/><Relationship Id="rId1" Type="http://schemas.openxmlformats.org/officeDocument/2006/relationships/externalLinkPath" Target="file:///\\C9CF4E8F\ICN%20Pricing%20Schedule%20C4a%20Architect%20FINAL%20-%20BTP.xlsx" TargetMode="External"/></Relationships>
</file>

<file path=xl/externalLinks/_rels/externalLink49.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Bowker%20Sadler%20Partnership%20Limited/Questionnaire6/1-1/ICN%20Pricing%20Schedule%20C4a%20Architect%20FINAL.xlsx" TargetMode="External"/><Relationship Id="rId2" Type="http://schemas.microsoft.com/office/2019/04/relationships/externalLinkLongPath" Target="/sites/Procurement1/Shared%20Documents/PROCUREMENT/EXERCISES/ICN%20Framework/2024%20-%202028/3%20Evaluate/Bidder%20Submissions/On%20Time/Bowker%20Sadler%20Partnership%20Limited/Questionnaire6/1-1/ICN%20Pricing%20Schedule%20C4a%20Architect%20FINAL.xlsx?83CA3405" TargetMode="External"/><Relationship Id="rId1" Type="http://schemas.openxmlformats.org/officeDocument/2006/relationships/externalLinkPath" Target="file:///\\83CA3405\ICN%20Pricing%20Schedule%20C4a%20Architect%20FINAL.xlsx" TargetMode="External"/></Relationships>
</file>

<file path=xl/externalLinks/_rels/externalLink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Gateley%20PLC/Questionnaire6/1-1/ICN%20Pricing%20Schedule%20C1a%20EA%20FINAL%20GV.xlsx" TargetMode="External"/><Relationship Id="rId2" Type="http://schemas.microsoft.com/office/2019/04/relationships/externalLinkLongPath" Target="/sites/Procurement1/Shared%20Documents/PROCUREMENT/EXERCISES/ICN%20Framework/2024%20-%202028/3%20Evaluate/Bidder%20Submissions/On%20Time/Gateley%20PLC/Questionnaire6/1-1/ICN%20Pricing%20Schedule%20C1a%20EA%20FINAL%20GV.xlsx?806B87E2" TargetMode="External"/><Relationship Id="rId1" Type="http://schemas.openxmlformats.org/officeDocument/2006/relationships/externalLinkPath" Target="file:///\\806B87E2\ICN%20Pricing%20Schedule%20C1a%20EA%20FINAL%20GV.xlsx" TargetMode="External"/></Relationships>
</file>

<file path=xl/externalLinks/_rels/externalLink5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DK-ARCHITECTS/Questionnaire6/1-1/ICN%20Pricing%20Schedule%20C4a%20Architect%20-%20DK%20Architects.xlsx" TargetMode="External"/><Relationship Id="rId2" Type="http://schemas.microsoft.com/office/2019/04/relationships/externalLinkLongPath" Target="/sites/Procurement1/Shared%20Documents/PROCUREMENT/EXERCISES/ICN%20Framework/2024%20-%202028/3%20Evaluate/Bidder%20Submissions/On%20Time/DK-ARCHITECTS/Questionnaire6/1-1/ICN%20Pricing%20Schedule%20C4a%20Architect%20-%20DK%20Architects.xlsx?9546FDD9" TargetMode="External"/><Relationship Id="rId1" Type="http://schemas.openxmlformats.org/officeDocument/2006/relationships/externalLinkPath" Target="file:///\\9546FDD9\ICN%20Pricing%20Schedule%20C4a%20Architect%20-%20DK%20Architects.xlsx" TargetMode="External"/></Relationships>
</file>

<file path=xl/externalLinks/_rels/externalLink5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Drome%20Architects%20LLP/Questionnaire6/1-1/ICN%20Pricing%20Schedule%20C4a%20Architect%20FINAL.xlsx" TargetMode="External"/><Relationship Id="rId2" Type="http://schemas.microsoft.com/office/2019/04/relationships/externalLinkLongPath" Target="/sites/Procurement1/Shared%20Documents/PROCUREMENT/EXERCISES/ICN%20Framework/2024%20-%202028/3%20Evaluate/Bidder%20Submissions/On%20Time/Drome%20Architects%20LLP/Questionnaire6/1-1/ICN%20Pricing%20Schedule%20C4a%20Architect%20FINAL.xlsx?56E506A6" TargetMode="External"/><Relationship Id="rId1" Type="http://schemas.openxmlformats.org/officeDocument/2006/relationships/externalLinkPath" Target="file:///\\56E506A6\ICN%20Pricing%20Schedule%20C4a%20Architect%20FINAL.xlsx" TargetMode="External"/></Relationships>
</file>

<file path=xl/externalLinks/_rels/externalLink5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John%20McCall%20Architests/Questionnaire6/1-1/ICN%20Pricing%20Schedule%20C4a%20Architect%20FINAL.xlsx" TargetMode="External"/><Relationship Id="rId2" Type="http://schemas.microsoft.com/office/2019/04/relationships/externalLinkLongPath" Target="/sites/Procurement1/Shared%20Documents/PROCUREMENT/EXERCISES/ICN%20Framework/2024%20-%202028/3%20Evaluate/Bidder%20Submissions/On%20Time/John%20McCall%20Architests/Questionnaire6/1-1/ICN%20Pricing%20Schedule%20C4a%20Architect%20FINAL.xlsx?9DC4ACF8" TargetMode="External"/><Relationship Id="rId1" Type="http://schemas.openxmlformats.org/officeDocument/2006/relationships/externalLinkPath" Target="file:///\\9DC4ACF8\ICN%20Pricing%20Schedule%20C4a%20Architect%20FINAL.xlsx" TargetMode="External"/></Relationships>
</file>

<file path=xl/externalLinks/_rels/externalLink5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MPSL%20Planning%20and%20Design/Questionnaire6/1-1/ICN%20Pricing%20Schedule%20C4a%20Architect%20MPSL.xlsx" TargetMode="External"/><Relationship Id="rId2" Type="http://schemas.microsoft.com/office/2019/04/relationships/externalLinkLongPath" Target="/sites/Procurement1/Shared%20Documents/PROCUREMENT/EXERCISES/ICN%20Framework/2024%20-%202028/3%20Evaluate/Bidder%20Submissions/On%20Time/MPSL%20Planning%20and%20Design/Questionnaire6/1-1/ICN%20Pricing%20Schedule%20C4a%20Architect%20MPSL.xlsx?D650ECF1" TargetMode="External"/><Relationship Id="rId1" Type="http://schemas.openxmlformats.org/officeDocument/2006/relationships/externalLinkPath" Target="file:///\\D650ECF1\ICN%20Pricing%20Schedule%20C4a%20Architect%20MPSL.xlsx" TargetMode="External"/></Relationships>
</file>

<file path=xl/externalLinks/_rels/externalLink5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HS%20Architects/Questionnaire6/1-1/ICN%20Pricing%20Schedule%20C4a%20Architect%20FINAL%20(2).xlsx" TargetMode="External"/><Relationship Id="rId2" Type="http://schemas.microsoft.com/office/2019/04/relationships/externalLinkLongPath" Target="/sites/Procurement1/Shared%20Documents/PROCUREMENT/EXERCISES/ICN%20Framework/2024%20-%202028/3%20Evaluate/Bidder%20Submissions/On%20Time/P+HS%20Architects/Questionnaire6/1-1/ICN%20Pricing%20Schedule%20C4a%20Architect%20FINAL%20(2).xlsx?BE97BC24" TargetMode="External"/><Relationship Id="rId1" Type="http://schemas.openxmlformats.org/officeDocument/2006/relationships/externalLinkPath" Target="file:///\\BE97BC24\ICN%20Pricing%20Schedule%20C4a%20Architect%20FINAL%20(2).xlsx" TargetMode="External"/></Relationships>
</file>

<file path=xl/externalLinks/_rels/externalLink5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addock%20Johnson%20Partnership/Questionnaire6/1-1/ICN%20Pricing%20Schedule%20C4a%20Architect_submission.xlsx" TargetMode="External"/><Relationship Id="rId2" Type="http://schemas.microsoft.com/office/2019/04/relationships/externalLinkLongPath" Target="/sites/Procurement1/Shared%20Documents/PROCUREMENT/EXERCISES/ICN%20Framework/2024%20-%202028/3%20Evaluate/Bidder%20Submissions/On%20Time/Paddock%20Johnson%20Partnership/Questionnaire6/1-1/ICN%20Pricing%20Schedule%20C4a%20Architect_submission.xlsx?93B87171" TargetMode="External"/><Relationship Id="rId1" Type="http://schemas.openxmlformats.org/officeDocument/2006/relationships/externalLinkPath" Target="file:///\\93B87171\ICN%20Pricing%20Schedule%20C4a%20Architect_submission.xlsx" TargetMode="External"/></Relationships>
</file>

<file path=xl/externalLinks/_rels/externalLink56.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triangle%20architects/Questionnaire6/1-1/ICN%20Pricing%20Schedule%20C4a%20Architect%20TRI.xlsx" TargetMode="External"/><Relationship Id="rId2" Type="http://schemas.microsoft.com/office/2019/04/relationships/externalLinkLongPath" Target="/sites/Procurement1/Shared%20Documents/PROCUREMENT/EXERCISES/ICN%20Framework/2024%20-%202028/3%20Evaluate/Bidder%20Submissions/On%20Time/triangle%20architects/Questionnaire6/1-1/ICN%20Pricing%20Schedule%20C4a%20Architect%20TRI.xlsx?8D2C919F" TargetMode="External"/><Relationship Id="rId1" Type="http://schemas.openxmlformats.org/officeDocument/2006/relationships/externalLinkPath" Target="file:///\\8D2C919F\ICN%20Pricing%20Schedule%20C4a%20Architect%20TRI.xlsx" TargetMode="External"/></Relationships>
</file>

<file path=xl/externalLinks/_rels/externalLink57.xml.rels><?xml version="1.0" encoding="UTF-8" standalone="yes"?>
<Relationships xmlns="http://schemas.openxmlformats.org/package/2006/relationships"><Relationship Id="rId3" Type="http://schemas.openxmlformats.org/officeDocument/2006/relationships/externalLinkPath" Target="file:///C:\Users\ctarling\Great%20Places%20Housing%20Group%20Ltd\Procurement%20-%20Documents\PROCUREMENT\EXERCISES\ICN%20Framework\2024%20-%202028\3%20Evaluate\Bidder%20Submissions\On%20Time\MPSL%20Planning%20and%20Design\Questionnaire6\1-1\ICN%20Pricing%20Schedule%20C4a%20Architect%20MPSL.xlsx" TargetMode="External"/><Relationship Id="rId2" Type="http://schemas.microsoft.com/office/2019/04/relationships/externalLinkLongPath" Target="/Users/ctarling/Great%20Places%20Housing%20Group%20Ltd/Procurement%20-%20Documents/PROCUREMENT/EXERCISES/ICN%20Framework/2024%20-%202028/3%20Evaluate/Bidder%20Submissions/On%20Time/MPSL%20Planning%20and%20Design/Questionnaire6/1-1/ICN%20Pricing%20Schedule%20C4a%20Architect%20MPSL.xlsx?E7057980" TargetMode="External"/><Relationship Id="rId1" Type="http://schemas.openxmlformats.org/officeDocument/2006/relationships/externalLinkPath" Target="file:///\\E7057980\ICN%20Pricing%20Schedule%20C4a%20Architect%20MPSL.xlsx" TargetMode="External"/></Relationships>
</file>

<file path=xl/externalLinks/_rels/externalLink5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EW%20Architects/Questionnaire6/1-1/ICN%20Pricing%20Schedule%20C4b%20Architect%20and%20PD%20FINAL%20%20AEW%20V2.xlsx" TargetMode="External"/><Relationship Id="rId2" Type="http://schemas.microsoft.com/office/2019/04/relationships/externalLinkLongPath" Target="/sites/Procurement1/Shared%20Documents/PROCUREMENT/EXERCISES/ICN%20Framework/2024%20-%202028/3%20Evaluate/Bidder%20Submissions/On%20Time/AEW%20Architects/Questionnaire6/1-1/ICN%20Pricing%20Schedule%20C4b%20Architect%20and%20PD%20FINAL%20%20AEW%20V2.xlsx?421A91D6" TargetMode="External"/><Relationship Id="rId1" Type="http://schemas.openxmlformats.org/officeDocument/2006/relationships/externalLinkPath" Target="file:///\\421A91D6\ICN%20Pricing%20Schedule%20C4b%20Architect%20and%20PD%20FINAL%20%20AEW%20V2.xlsx" TargetMode="External"/></Relationships>
</file>

<file path=xl/externalLinks/_rels/externalLink59.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Bernard%20Taylor%20Partnership/Questionnaire6/1-1/ICN%20P%20Schedule%20C4b%20Architect%20and%20PD%20FINAL%20-%20BTP.xlsx" TargetMode="External"/><Relationship Id="rId2" Type="http://schemas.microsoft.com/office/2019/04/relationships/externalLinkLongPath" Target="/sites/Procurement1/Shared%20Documents/PROCUREMENT/EXERCISES/ICN%20Framework/2024%20-%202028/3%20Evaluate/Bidder%20Submissions/On%20Time/Bernard%20Taylor%20Partnership/Questionnaire6/1-1/ICN%20P%20Schedule%20C4b%20Architect%20and%20PD%20FINAL%20-%20BTP.xlsx?C9CF4E8F" TargetMode="External"/><Relationship Id="rId1" Type="http://schemas.openxmlformats.org/officeDocument/2006/relationships/externalLinkPath" Target="file:///\\C9CF4E8F\ICN%20P%20Schedule%20C4b%20Architect%20and%20PD%20FINAL%20-%20BTP.xlsx" TargetMode="External"/></Relationships>
</file>

<file path=xl/externalLinks/_rels/externalLink6.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Identity%20Consult/Questionnaire6/1-1/ICN%20Pricing%20Schedule%20EA%20Final.xlsx" TargetMode="External"/><Relationship Id="rId2" Type="http://schemas.microsoft.com/office/2019/04/relationships/externalLinkLongPath" Target="/sites/Procurement1/Shared%20Documents/PROCUREMENT/EXERCISES/ICN%20Framework/2024%20-%202028/3%20Evaluate/Bidder%20Submissions/On%20Time/Identity%20Consult/Questionnaire6/1-1/ICN%20Pricing%20Schedule%20EA%20Final.xlsx?7E51BE33" TargetMode="External"/><Relationship Id="rId1" Type="http://schemas.openxmlformats.org/officeDocument/2006/relationships/externalLinkPath" Target="file:///\\7E51BE33\ICN%20Pricing%20Schedule%20EA%20Final.xlsx" TargetMode="External"/></Relationships>
</file>

<file path=xl/externalLinks/_rels/externalLink6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Bowker%20Sadler%20Partnership%20Limited/Questionnaire6/1-1/ICN%20P%20Schedule%20C4b%20Architect%20and%20PD%20FINAL.xlsx" TargetMode="External"/><Relationship Id="rId2" Type="http://schemas.microsoft.com/office/2019/04/relationships/externalLinkLongPath" Target="/sites/Procurement1/Shared%20Documents/PROCUREMENT/EXERCISES/ICN%20Framework/2024%20-%202028/3%20Evaluate/Bidder%20Submissions/On%20Time/Bowker%20Sadler%20Partnership%20Limited/Questionnaire6/1-1/ICN%20P%20Schedule%20C4b%20Architect%20and%20PD%20FINAL.xlsx?83CA3405" TargetMode="External"/><Relationship Id="rId1" Type="http://schemas.openxmlformats.org/officeDocument/2006/relationships/externalLinkPath" Target="file:///\\83CA3405\ICN%20P%20Schedule%20C4b%20Architect%20and%20PD%20FINAL.xlsx" TargetMode="External"/></Relationships>
</file>

<file path=xl/externalLinks/_rels/externalLink6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Buttress%20Architects%20Ltd/Questionnaire6/1-1/ICN%20Pricing%20Schedule%20C4b%20Architect%20and%20PD%20FINAL.xlsx" TargetMode="External"/><Relationship Id="rId2" Type="http://schemas.microsoft.com/office/2019/04/relationships/externalLinkLongPath" Target="/sites/Procurement1/Shared%20Documents/PROCUREMENT/EXERCISES/ICN%20Framework/2024%20-%202028/3%20Evaluate/Bidder%20Submissions/On%20Time/Buttress%20Architects%20Ltd/Questionnaire6/1-1/ICN%20Pricing%20Schedule%20C4b%20Architect%20and%20PD%20FINAL.xlsx?6764757C" TargetMode="External"/><Relationship Id="rId1" Type="http://schemas.openxmlformats.org/officeDocument/2006/relationships/externalLinkPath" Target="file:///\\6764757C\ICN%20Pricing%20Schedule%20C4b%20Architect%20and%20PD%20FINAL.xlsx" TargetMode="External"/></Relationships>
</file>

<file path=xl/externalLinks/_rels/externalLink6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Frank%20Shaw%20Associates%20Ltd/Questionnaire6/1-1/ICN%20Pricing%20Schedule%20C4b%20Architect%20and%20PD.xlsx" TargetMode="External"/><Relationship Id="rId2" Type="http://schemas.microsoft.com/office/2019/04/relationships/externalLinkLongPath" Target="/sites/Procurement1/Shared%20Documents/PROCUREMENT/EXERCISES/ICN%20Framework/2024%20-%202028/3%20Evaluate/Bidder%20Submissions/On%20Time/Frank%20Shaw%20Associates%20Ltd/Questionnaire6/1-1/ICN%20Pricing%20Schedule%20C4b%20Architect%20and%20PD.xlsx?BA2D660A" TargetMode="External"/><Relationship Id="rId1" Type="http://schemas.openxmlformats.org/officeDocument/2006/relationships/externalLinkPath" Target="file:///\\BA2D660A\ICN%20Pricing%20Schedule%20C4b%20Architect%20and%20PD.xlsx" TargetMode="External"/></Relationships>
</file>

<file path=xl/externalLinks/_rels/externalLink6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Halsall%20Lloyd%20Partnership/Questionnaire6/1-1/HLP%20-%20ICN%20P%20Schedule%20C4b%20Architect%20and%20PD%20FINAL.xlsx" TargetMode="External"/><Relationship Id="rId2" Type="http://schemas.microsoft.com/office/2019/04/relationships/externalLinkLongPath" Target="/sites/Procurement1/Shared%20Documents/PROCUREMENT/EXERCISES/ICN%20Framework/2024%20-%202028/3%20Evaluate/Bidder%20Submissions/On%20Time/Halsall%20Lloyd%20Partnership/Questionnaire6/1-1/HLP%20-%20ICN%20P%20Schedule%20C4b%20Architect%20and%20PD%20FINAL.xlsx?0E4A8033" TargetMode="External"/><Relationship Id="rId1" Type="http://schemas.openxmlformats.org/officeDocument/2006/relationships/externalLinkPath" Target="file:///\\0E4A8033\HLP%20-%20ICN%20P%20Schedule%20C4b%20Architect%20and%20PD%20FINAL.xlsx" TargetMode="External"/></Relationships>
</file>

<file path=xl/externalLinks/_rels/externalLink6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HS%20Architects/Questionnaire6/1-1/ICN%20Pricing%20Schedule%20C4b%20Architect%20and%20PD%20FINAL.xlsx" TargetMode="External"/><Relationship Id="rId2" Type="http://schemas.microsoft.com/office/2019/04/relationships/externalLinkLongPath" Target="/sites/Procurement1/Shared%20Documents/PROCUREMENT/EXERCISES/ICN%20Framework/2024%20-%202028/3%20Evaluate/Bidder%20Submissions/On%20Time/P+HS%20Architects/Questionnaire6/1-1/ICN%20Pricing%20Schedule%20C4b%20Architect%20and%20PD%20FINAL.xlsx?BE97BC24" TargetMode="External"/><Relationship Id="rId1" Type="http://schemas.openxmlformats.org/officeDocument/2006/relationships/externalLinkPath" Target="file:///\\BE97BC24\ICN%20Pricing%20Schedule%20C4b%20Architect%20and%20PD%20FINAL.xlsx" TargetMode="External"/></Relationships>
</file>

<file path=xl/externalLinks/_rels/externalLink6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addock%20Johnson%20Partnership/Questionnaire6/1-1/ICN%20P%20Schedule%20C4b%20Architect%20and%20PD_submission.xlsx" TargetMode="External"/><Relationship Id="rId2" Type="http://schemas.microsoft.com/office/2019/04/relationships/externalLinkLongPath" Target="/sites/Procurement1/Shared%20Documents/PROCUREMENT/EXERCISES/ICN%20Framework/2024%20-%202028/3%20Evaluate/Bidder%20Submissions/On%20Time/Paddock%20Johnson%20Partnership/Questionnaire6/1-1/ICN%20P%20Schedule%20C4b%20Architect%20and%20PD_submission.xlsx?93B87171" TargetMode="External"/><Relationship Id="rId1" Type="http://schemas.openxmlformats.org/officeDocument/2006/relationships/externalLinkPath" Target="file:///\\93B87171\ICN%20P%20Schedule%20C4b%20Architect%20and%20PD_submission.xlsx" TargetMode="External"/></Relationships>
</file>

<file path=xl/externalLinks/_rels/externalLink66.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Tadw%20Architects/Questionnaire6/1-1/ICN%20Pricing%20Schedule%20C4b%20Architect%20and%20PD%20FINAL.xlsx" TargetMode="External"/><Relationship Id="rId2" Type="http://schemas.microsoft.com/office/2019/04/relationships/externalLinkLongPath" Target="/sites/Procurement1/Shared%20Documents/PROCUREMENT/EXERCISES/ICN%20Framework/2024%20-%202028/3%20Evaluate/Bidder%20Submissions/On%20Time/Tadw%20Architects/Questionnaire6/1-1/ICN%20Pricing%20Schedule%20C4b%20Architect%20and%20PD%20FINAL.xlsx?57A36D79" TargetMode="External"/><Relationship Id="rId1" Type="http://schemas.openxmlformats.org/officeDocument/2006/relationships/externalLinkPath" Target="file:///\\57A36D79\ICN%20Pricing%20Schedule%20C4b%20Architect%20and%20PD%20FINAL.xlsx" TargetMode="External"/></Relationships>
</file>

<file path=xl/externalLinks/_rels/externalLink67.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atson%20Batty%20Architects/Questionnaire6/1-1/ICN%20Pricing%20Schedule%20C4b%20Architect%20and%20PD%20FINAL.xlsx" TargetMode="External"/><Relationship Id="rId2" Type="http://schemas.microsoft.com/office/2019/04/relationships/externalLinkLongPath" Target="/sites/Procurement1/Shared%20Documents/PROCUREMENT/EXERCISES/ICN%20Framework/2024%20-%202028/3%20Evaluate/Bidder%20Submissions/On%20Time/Watson%20Batty%20Architects/Questionnaire6/1-1/ICN%20Pricing%20Schedule%20C4b%20Architect%20and%20PD%20FINAL.xlsx?531B0458" TargetMode="External"/><Relationship Id="rId1" Type="http://schemas.openxmlformats.org/officeDocument/2006/relationships/externalLinkPath" Target="file:///\\531B0458\ICN%20Pricing%20Schedule%20C4b%20Architect%20and%20PD%20FINAL.xlsx" TargetMode="External"/></Relationships>
</file>

<file path=xl/externalLinks/_rels/externalLink6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mrin%20Resources%20Ltd/Questionnaire6/1-1/ICN%20Pricing%20Schedule-%20Consultants.xlsx" TargetMode="External"/><Relationship Id="rId2" Type="http://schemas.microsoft.com/office/2019/04/relationships/externalLinkLongPath" Target="/sites/Procurement1/Shared%20Documents/PROCUREMENT/EXERCISES/ICN%20Framework/2024%20-%202028/3%20Evaluate/Bidder%20Submissions/On%20Time/Amrin%20Resources%20Ltd/Questionnaire6/1-1/ICN%20Pricing%20Schedule-%20Consultants.xlsx?A18ACF2E" TargetMode="External"/><Relationship Id="rId1" Type="http://schemas.openxmlformats.org/officeDocument/2006/relationships/externalLinkPath" Target="file:///\\A18ACF2E\ICN%20Pricing%20Schedule-%20Consultants.xlsx" TargetMode="External"/></Relationships>
</file>

<file path=xl/externalLinks/_rels/externalLink69.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lerks%20of%20Works%20(Yorks)%20Ltd/Questionnaire6/1-1/ICN%20Pricing%20Schedule%20C5%20COW%20FINAL%201.xlsx" TargetMode="External"/><Relationship Id="rId2" Type="http://schemas.microsoft.com/office/2019/04/relationships/externalLinkLongPath" Target="/sites/Procurement1/Shared%20Documents/PROCUREMENT/EXERCISES/ICN%20Framework/2024%20-%202028/3%20Evaluate/Bidder%20Submissions/On%20Time/Clerks%20of%20Works%20(Yorks)%20Ltd/Questionnaire6/1-1/ICN%20Pricing%20Schedule%20C5%20COW%20FINAL%201.xlsx?8CC91A55" TargetMode="External"/><Relationship Id="rId1" Type="http://schemas.openxmlformats.org/officeDocument/2006/relationships/externalLinkPath" Target="file:///\\8CC91A55\ICN%20Pricing%20Schedule%20C5%20COW%20FINAL%201.xlsx" TargetMode="External"/></Relationships>
</file>

<file path=xl/externalLinks/_rels/externalLink7.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Markhams%20Ltd/Questionnaire6/1-1/ICN%20Pricing%20Schedule%20C1a%20EA%20FINAL%20-%20Markhams.xlsx" TargetMode="External"/><Relationship Id="rId2" Type="http://schemas.microsoft.com/office/2019/04/relationships/externalLinkLongPath" Target="/sites/Procurement1/Shared%20Documents/PROCUREMENT/EXERCISES/ICN%20Framework/2024%20-%202028/3%20Evaluate/Bidder%20Submissions/On%20Time/Markhams%20Ltd/Questionnaire6/1-1/ICN%20Pricing%20Schedule%20C1a%20EA%20FINAL%20-%20Markhams.xlsx?A8CECD08" TargetMode="External"/><Relationship Id="rId1" Type="http://schemas.openxmlformats.org/officeDocument/2006/relationships/externalLinkPath" Target="file:///\\A8CECD08\ICN%20Pricing%20Schedule%20C1a%20EA%20FINAL%20-%20Markhams.xlsx" TargetMode="External"/></Relationships>
</file>

<file path=xl/externalLinks/_rels/externalLink7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Gateley%20PLC/Questionnaire6/1-1/ICN%20Pricing%20Schedule%20C5%20COW%20FINAL%20GV.xlsx" TargetMode="External"/><Relationship Id="rId2" Type="http://schemas.microsoft.com/office/2019/04/relationships/externalLinkLongPath" Target="/sites/Procurement1/Shared%20Documents/PROCUREMENT/EXERCISES/ICN%20Framework/2024%20-%202028/3%20Evaluate/Bidder%20Submissions/On%20Time/Gateley%20PLC/Questionnaire6/1-1/ICN%20Pricing%20Schedule%20C5%20COW%20FINAL%20GV.xlsx?806B87E2" TargetMode="External"/><Relationship Id="rId1" Type="http://schemas.openxmlformats.org/officeDocument/2006/relationships/externalLinkPath" Target="file:///\\806B87E2\ICN%20Pricing%20Schedule%20C5%20COW%20FINAL%20GV.xlsx" TargetMode="External"/></Relationships>
</file>

<file path=xl/externalLinks/_rels/externalLink7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Hickton%20Consultants/Questionnaire6/1-1/ICN%20Pricing%20Schedule%20C5%20COW%20FINAL%20-%20HQC.xlsx" TargetMode="External"/><Relationship Id="rId2" Type="http://schemas.microsoft.com/office/2019/04/relationships/externalLinkLongPath" Target="/sites/Procurement1/Shared%20Documents/PROCUREMENT/EXERCISES/ICN%20Framework/2024%20-%202028/3%20Evaluate/Bidder%20Submissions/On%20Time/Hickton%20Consultants/Questionnaire6/1-1/ICN%20Pricing%20Schedule%20C5%20COW%20FINAL%20-%20HQC.xlsx?FAF48DAA" TargetMode="External"/><Relationship Id="rId1" Type="http://schemas.openxmlformats.org/officeDocument/2006/relationships/externalLinkPath" Target="file:///\\FAF48DAA\ICN%20Pricing%20Schedule%20C5%20COW%20FINAL%20-%20HQC.xlsx" TargetMode="External"/></Relationships>
</file>

<file path=xl/externalLinks/_rels/externalLink7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Markhams%20Ltd/Questionnaire6/1-1/ICN%20Pricing%20Schedule%20C5%20COW%20FINAL%20-%20Markhams.xlsx" TargetMode="External"/><Relationship Id="rId2" Type="http://schemas.microsoft.com/office/2019/04/relationships/externalLinkLongPath" Target="/sites/Procurement1/Shared%20Documents/PROCUREMENT/EXERCISES/ICN%20Framework/2024%20-%202028/3%20Evaluate/Bidder%20Submissions/On%20Time/Markhams%20Ltd/Questionnaire6/1-1/ICN%20Pricing%20Schedule%20C5%20COW%20FINAL%20-%20Markhams.xlsx?A8CECD08" TargetMode="External"/><Relationship Id="rId1" Type="http://schemas.openxmlformats.org/officeDocument/2006/relationships/externalLinkPath" Target="file:///\\A8CECD08\ICN%20Pricing%20Schedule%20C5%20COW%20FINAL%20-%20Markhams.xlsx" TargetMode="External"/></Relationships>
</file>

<file path=xl/externalLinks/_rels/externalLink7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DA%20Consulting%20LLP/Questionnaire6/1-1/ICN%20Pricing%20Schedule%20C5%20COW%20FINAL.xlsx" TargetMode="External"/><Relationship Id="rId2" Type="http://schemas.microsoft.com/office/2019/04/relationships/externalLinkLongPath" Target="/sites/Procurement1/Shared%20Documents/PROCUREMENT/EXERCISES/ICN%20Framework/2024%20-%202028/3%20Evaluate/Bidder%20Submissions/On%20Time/SDA%20Consulting%20LLP/Questionnaire6/1-1/ICN%20Pricing%20Schedule%20C5%20COW%20FINAL.xlsx?236F986B" TargetMode="External"/><Relationship Id="rId1" Type="http://schemas.openxmlformats.org/officeDocument/2006/relationships/externalLinkPath" Target="file:///\\236F986B\ICN%20Pricing%20Schedule%20C5%20COW%20FINAL.xlsx" TargetMode="External"/></Relationships>
</file>

<file path=xl/externalLinks/_rels/externalLink7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aldeck%20Associates%20Limited/Questionnaire6/1-1/ICN%20Pricing%20Schedule%20C5%20COW%20-%20Waldeck.xlsx" TargetMode="External"/><Relationship Id="rId2" Type="http://schemas.microsoft.com/office/2019/04/relationships/externalLinkLongPath" Target="/sites/Procurement1/Shared%20Documents/PROCUREMENT/EXERCISES/ICN%20Framework/2024%20-%202028/3%20Evaluate/Bidder%20Submissions/On%20Time/Waldeck%20Associates%20Limited/Questionnaire6/1-1/ICN%20Pricing%20Schedule%20C5%20COW%20-%20Waldeck.xlsx?FAB45C7A" TargetMode="External"/><Relationship Id="rId1" Type="http://schemas.openxmlformats.org/officeDocument/2006/relationships/externalLinkPath" Target="file:///\\FAB45C7A\ICN%20Pricing%20Schedule%20C5%20COW%20-%20Waldeck.xlsx" TargetMode="External"/></Relationships>
</file>

<file path=xl/externalLinks/_rels/externalLink7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ilkinson%20Cowan%20Partnership/Questionnaire6/1-1/ICN%20Pricing%20Schedule%20C5%20COW%20FINAL.xlsx" TargetMode="External"/><Relationship Id="rId2" Type="http://schemas.microsoft.com/office/2019/04/relationships/externalLinkLongPath" Target="/sites/Procurement1/Shared%20Documents/PROCUREMENT/EXERCISES/ICN%20Framework/2024%20-%202028/3%20Evaluate/Bidder%20Submissions/On%20Time/Wilkinson%20Cowan%20Partnership/Questionnaire6/1-1/ICN%20Pricing%20Schedule%20C5%20COW%20FINAL.xlsx?A6522AA1" TargetMode="External"/><Relationship Id="rId1" Type="http://schemas.openxmlformats.org/officeDocument/2006/relationships/externalLinkPath" Target="file:///\\A6522AA1\ICN%20Pricing%20Schedule%20C5%20COW%20FINAL.xlsx" TargetMode="External"/></Relationships>
</file>

<file path=xl/externalLinks/_rels/externalLink76.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oole%20Dick%20Associates/Questionnaire6/1-1/ICN%20Pricing%20Schedule%20C5%20COW%20FINAL.xlsx" TargetMode="External"/><Relationship Id="rId2" Type="http://schemas.microsoft.com/office/2019/04/relationships/externalLinkLongPath" Target="/sites/Procurement1/Shared%20Documents/PROCUREMENT/EXERCISES/ICN%20Framework/2024%20-%202028/3%20Evaluate/Bidder%20Submissions/On%20Time/Poole%20Dick%20Associates/Questionnaire6/1-1/ICN%20Pricing%20Schedule%20C5%20COW%20FINAL.xlsx?8F91A00A" TargetMode="External"/><Relationship Id="rId1" Type="http://schemas.openxmlformats.org/officeDocument/2006/relationships/externalLinkPath" Target="file:///\\8F91A00A\ICN%20Pricing%20Schedule%20C5%20COW%20FINAL.xlsx" TargetMode="External"/></Relationships>
</file>

<file path=xl/externalLinks/_rels/externalLink77.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nderton%20Gables%20Project%20and%20Development%20Consultancy/ICN%20Pricing%20Schedule%20C6%20PA%20FINAL.xlsx" TargetMode="External"/><Relationship Id="rId2" Type="http://schemas.microsoft.com/office/2019/04/relationships/externalLinkLongPath" Target="/sites/Procurement1/Shared%20Documents/PROCUREMENT/EXERCISES/ICN%20Framework/2024%20-%202028/3%20Evaluate/Bidder%20Submissions/On%20Time/Anderton%20Gables%20Project%20and%20Development%20Consultancy/ICN%20Pricing%20Schedule%20C6%20PA%20FINAL.xlsx?BDE2AA7A" TargetMode="External"/><Relationship Id="rId1" Type="http://schemas.openxmlformats.org/officeDocument/2006/relationships/externalLinkPath" Target="file:///\\BDE2AA7A\ICN%20Pricing%20Schedule%20C6%20PA%20FINAL.xlsx" TargetMode="External"/></Relationships>
</file>

<file path=xl/externalLinks/_rels/externalLink7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PC%20Project%20Services%20LLP/Questionnaire6/1-1/ICN%20Pricing%20Schedule%20C6%20PA%20FINAL_CPC.xlsx" TargetMode="External"/><Relationship Id="rId2" Type="http://schemas.microsoft.com/office/2019/04/relationships/externalLinkLongPath" Target="/sites/Procurement1/Shared%20Documents/PROCUREMENT/EXERCISES/ICN%20Framework/2024%20-%202028/3%20Evaluate/Bidder%20Submissions/On%20Time/CPC%20Project%20Services%20LLP/Questionnaire6/1-1/ICN%20Pricing%20Schedule%20C6%20PA%20FINAL_CPC.xlsx?2B5FE451" TargetMode="External"/><Relationship Id="rId1" Type="http://schemas.openxmlformats.org/officeDocument/2006/relationships/externalLinkPath" Target="file:///\\2B5FE451\ICN%20Pricing%20Schedule%20C6%20PA%20FINAL_CPC.xlsx" TargetMode="External"/></Relationships>
</file>

<file path=xl/externalLinks/_rels/externalLink79.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Identity%20Consult/Questionnaire6/1-1/ICN%20Pricing%20Schedule%20C6%20PA%20FINAL.xlsx" TargetMode="External"/><Relationship Id="rId2" Type="http://schemas.microsoft.com/office/2019/04/relationships/externalLinkLongPath" Target="/sites/Procurement1/Shared%20Documents/PROCUREMENT/EXERCISES/ICN%20Framework/2024%20-%202028/3%20Evaluate/Bidder%20Submissions/On%20Time/Identity%20Consult/Questionnaire6/1-1/ICN%20Pricing%20Schedule%20C6%20PA%20FINAL.xlsx?7E51BE33" TargetMode="External"/><Relationship Id="rId1" Type="http://schemas.openxmlformats.org/officeDocument/2006/relationships/externalLinkPath" Target="file:///\\7E51BE33\ICN%20Pricing%20Schedule%20C6%20PA%20FINAL.xlsx" TargetMode="External"/></Relationships>
</file>

<file path=xl/externalLinks/_rels/externalLink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Michael%20Dyson%20Associates%20Limited/Questionnaire6/1-1/MDA%20-%20ICN%20Pricing%20Schedule%20C1a%20EA%20FINAL.xlsx" TargetMode="External"/><Relationship Id="rId2" Type="http://schemas.microsoft.com/office/2019/04/relationships/externalLinkLongPath" Target="/sites/Procurement1/Shared%20Documents/PROCUREMENT/EXERCISES/ICN%20Framework/2024%20-%202028/3%20Evaluate/Bidder%20Submissions/On%20Time/Michael%20Dyson%20Associates%20Limited/Questionnaire6/1-1/MDA%20-%20ICN%20Pricing%20Schedule%20C1a%20EA%20FINAL.xlsx?AF2D07A5" TargetMode="External"/><Relationship Id="rId1" Type="http://schemas.openxmlformats.org/officeDocument/2006/relationships/externalLinkPath" Target="file:///\\AF2D07A5\MDA%20-%20ICN%20Pricing%20Schedule%20C1a%20EA%20FINAL.xlsx" TargetMode="External"/></Relationships>
</file>

<file path=xl/externalLinks/_rels/externalLink8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Markhams%20Ltd/Questionnaire6/1-1/ICN%20Pricing%20Schedule%20C6%20PA%20FINAL%20-%20Markhams.xlsx" TargetMode="External"/><Relationship Id="rId2" Type="http://schemas.microsoft.com/office/2019/04/relationships/externalLinkLongPath" Target="/sites/Procurement1/Shared%20Documents/PROCUREMENT/EXERCISES/ICN%20Framework/2024%20-%202028/3%20Evaluate/Bidder%20Submissions/On%20Time/Markhams%20Ltd/Questionnaire6/1-1/ICN%20Pricing%20Schedule%20C6%20PA%20FINAL%20-%20Markhams.xlsx?A8CECD08" TargetMode="External"/><Relationship Id="rId1" Type="http://schemas.openxmlformats.org/officeDocument/2006/relationships/externalLinkPath" Target="file:///\\A8CECD08\ICN%20Pricing%20Schedule%20C6%20PA%20FINAL%20-%20Markhams.xlsx" TargetMode="External"/></Relationships>
</file>

<file path=xl/externalLinks/_rels/externalLink8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oole%20Dick%20Associates/Questionnaire6/1-1/ICN%20Pricing%20Schedule%20C6%20PA%20FINAL.xlsx" TargetMode="External"/><Relationship Id="rId2" Type="http://schemas.microsoft.com/office/2019/04/relationships/externalLinkLongPath" Target="/sites/Procurement1/Shared%20Documents/PROCUREMENT/EXERCISES/ICN%20Framework/2024%20-%202028/3%20Evaluate/Bidder%20Submissions/On%20Time/Poole%20Dick%20Associates/Questionnaire6/1-1/ICN%20Pricing%20Schedule%20C6%20PA%20FINAL.xlsx?8F91A00A" TargetMode="External"/><Relationship Id="rId1" Type="http://schemas.openxmlformats.org/officeDocument/2006/relationships/externalLinkPath" Target="file:///\\8F91A00A\ICN%20Pricing%20Schedule%20C6%20PA%20FINAL.xlsx" TargetMode="External"/></Relationships>
</file>

<file path=xl/externalLinks/_rels/externalLink8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imon%20Fenton%20Partnership/Questionnaire6/1-1/ICN%20Pricing%20Schedule%20C6%20PA%20FINAL.xlsx" TargetMode="External"/><Relationship Id="rId2" Type="http://schemas.microsoft.com/office/2019/04/relationships/externalLinkLongPath" Target="/sites/Procurement1/Shared%20Documents/PROCUREMENT/EXERCISES/ICN%20Framework/2024%20-%202028/3%20Evaluate/Bidder%20Submissions/On%20Time/Simon%20Fenton%20Partnership/Questionnaire6/1-1/ICN%20Pricing%20Schedule%20C6%20PA%20FINAL.xlsx?9DDB966F" TargetMode="External"/><Relationship Id="rId1" Type="http://schemas.openxmlformats.org/officeDocument/2006/relationships/externalLinkPath" Target="file:///\\9DDB966F\ICN%20Pricing%20Schedule%20C6%20PA%20FINAL.xlsx" TargetMode="External"/></Relationships>
</file>

<file path=xl/externalLinks/_rels/externalLink8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Turner%20and%20Townsend%20Management%20Solutions%20Ltd/ICN%20Pricing%20Schedule%20C6%20PA%20FINAL%20(1).xlsx" TargetMode="External"/><Relationship Id="rId2" Type="http://schemas.microsoft.com/office/2019/04/relationships/externalLinkLongPath" Target="/sites/Procurement1/Shared%20Documents/PROCUREMENT/EXERCISES/ICN%20Framework/2024%20-%202028/3%20Evaluate/Bidder%20Submissions/On%20Time/Turner%20and%20Townsend%20Management%20Solutions%20Ltd/ICN%20Pricing%20Schedule%20C6%20PA%20FINAL%20(1).xlsx?F91A9DDC" TargetMode="External"/><Relationship Id="rId1" Type="http://schemas.openxmlformats.org/officeDocument/2006/relationships/externalLinkPath" Target="file:///\\F91A9DDC\ICN%20Pricing%20Schedule%20C6%20PA%20FINAL%20(1).xlsx" TargetMode="External"/></Relationships>
</file>

<file path=xl/externalLinks/_rels/externalLink8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hiteleyEaves%20Ltd/Questionnaire6/1-1/ICN%20Pricing%20Schedule%20C6%20PA%20FINAL.xlsx" TargetMode="External"/><Relationship Id="rId2" Type="http://schemas.microsoft.com/office/2019/04/relationships/externalLinkLongPath" Target="/sites/Procurement1/Shared%20Documents/PROCUREMENT/EXERCISES/ICN%20Framework/2024%20-%202028/3%20Evaluate/Bidder%20Submissions/On%20Time/WhiteleyEaves%20Ltd/Questionnaire6/1-1/ICN%20Pricing%20Schedule%20C6%20PA%20FINAL.xlsx?D3031AB1" TargetMode="External"/><Relationship Id="rId1" Type="http://schemas.openxmlformats.org/officeDocument/2006/relationships/externalLinkPath" Target="file:///\\D3031AB1\ICN%20Pricing%20Schedule%20C6%20PA%20FINAL.xlsx" TargetMode="External"/></Relationships>
</file>

<file path=xl/externalLinks/_rels/externalLink8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Bernard%20Taylor%20Partnership/Questionnaire6/1-1/ICN%20Pricing%20Schedule%20C7%20PD%20FINAL%20-%20BTP.xlsx" TargetMode="External"/><Relationship Id="rId2" Type="http://schemas.microsoft.com/office/2019/04/relationships/externalLinkLongPath" Target="/sites/Procurement1/Shared%20Documents/PROCUREMENT/EXERCISES/ICN%20Framework/2024%20-%202028/3%20Evaluate/Bidder%20Submissions/On%20Time/Bernard%20Taylor%20Partnership/Questionnaire6/1-1/ICN%20Pricing%20Schedule%20C7%20PD%20FINAL%20-%20BTP.xlsx?C9CF4E8F" TargetMode="External"/><Relationship Id="rId1" Type="http://schemas.openxmlformats.org/officeDocument/2006/relationships/externalLinkPath" Target="file:///\\C9CF4E8F\ICN%20Pricing%20Schedule%20C7%20PD%20FINAL%20-%20BTP.xlsx" TargetMode="External"/></Relationships>
</file>

<file path=xl/externalLinks/_rels/externalLink86.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PC%20Project%20Services%20LLP/Questionnaire6/1-1/ICN%20Pricing%20Schedule%20C7%20PD%20FINAL-CPC.xlsx" TargetMode="External"/><Relationship Id="rId2" Type="http://schemas.microsoft.com/office/2019/04/relationships/externalLinkLongPath" Target="/sites/Procurement1/Shared%20Documents/PROCUREMENT/EXERCISES/ICN%20Framework/2024%20-%202028/3%20Evaluate/Bidder%20Submissions/On%20Time/CPC%20Project%20Services%20LLP/Questionnaire6/1-1/ICN%20Pricing%20Schedule%20C7%20PD%20FINAL-CPC.xlsx?2B5FE451" TargetMode="External"/><Relationship Id="rId1" Type="http://schemas.openxmlformats.org/officeDocument/2006/relationships/externalLinkPath" Target="file:///\\2B5FE451\ICN%20Pricing%20Schedule%20C7%20PD%20FINAL-CPC.xlsx" TargetMode="External"/></Relationships>
</file>

<file path=xl/externalLinks/_rels/externalLink87.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addock%20Johnson%20Partnership/Questionnaire6/1-1/ICN%20P%20Schedule%20C7%20Principal%20Designer_submission.xlsx" TargetMode="External"/><Relationship Id="rId2" Type="http://schemas.microsoft.com/office/2019/04/relationships/externalLinkLongPath" Target="/sites/Procurement1/Shared%20Documents/PROCUREMENT/EXERCISES/ICN%20Framework/2024%20-%202028/3%20Evaluate/Bidder%20Submissions/On%20Time/Paddock%20Johnson%20Partnership/Questionnaire6/1-1/ICN%20P%20Schedule%20C7%20Principal%20Designer_submission.xlsx?93B87171" TargetMode="External"/><Relationship Id="rId1" Type="http://schemas.openxmlformats.org/officeDocument/2006/relationships/externalLinkPath" Target="file:///\\93B87171\ICN%20P%20Schedule%20C7%20Principal%20Designer_submission.xlsx" TargetMode="External"/></Relationships>
</file>

<file path=xl/externalLinks/_rels/externalLink8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Poole%20Dick%20Associates/Questionnaire6/1-1/ICN%20Pricing%20Schedule%20C7%20PD%20FINAL.xlsx" TargetMode="External"/><Relationship Id="rId2" Type="http://schemas.microsoft.com/office/2019/04/relationships/externalLinkLongPath" Target="/sites/Procurement1/Shared%20Documents/PROCUREMENT/EXERCISES/ICN%20Framework/2024%20-%202028/3%20Evaluate/Bidder%20Submissions/On%20Time/Poole%20Dick%20Associates/Questionnaire6/1-1/ICN%20Pricing%20Schedule%20C7%20PD%20FINAL.xlsx?8F91A00A" TargetMode="External"/><Relationship Id="rId1" Type="http://schemas.openxmlformats.org/officeDocument/2006/relationships/externalLinkPath" Target="file:///\\8F91A00A\ICN%20Pricing%20Schedule%20C7%20PD%20FINAL.xlsx" TargetMode="External"/></Relationships>
</file>

<file path=xl/externalLinks/_rels/externalLink89.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RJD%20Associates%20(North%20West)%20Limited/Questionnaire6/1-1/ICN%20Pricing%20Schedule%20C7%20PD%20FINAL%20(3).xlsx" TargetMode="External"/><Relationship Id="rId2" Type="http://schemas.microsoft.com/office/2019/04/relationships/externalLinkLongPath" Target="/sites/Procurement1/Shared%20Documents/PROCUREMENT/EXERCISES/ICN%20Framework/2024%20-%202028/3%20Evaluate/Bidder%20Submissions/On%20Time/RJD%20Associates%20(North%20West)%20Limited/Questionnaire6/1-1/ICN%20Pricing%20Schedule%20C7%20PD%20FINAL%20(3).xlsx?E473A513" TargetMode="External"/><Relationship Id="rId1" Type="http://schemas.openxmlformats.org/officeDocument/2006/relationships/externalLinkPath" Target="file:///\\E473A513\ICN%20Pricing%20Schedule%20C7%20PD%20FINAL%20(3).xlsx" TargetMode="External"/></Relationships>
</file>

<file path=xl/externalLinks/_rels/externalLink9.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Neo%20Projects%20Limited/Questionnaire6/1-1/ICN%20Pricing%20Schedule%20C1a%20EA%20FINAL.xlsx" TargetMode="External"/><Relationship Id="rId2" Type="http://schemas.microsoft.com/office/2019/04/relationships/externalLinkLongPath" Target="/sites/Procurement1/Shared%20Documents/PROCUREMENT/EXERCISES/ICN%20Framework/2024%20-%202028/3%20Evaluate/Bidder%20Submissions/On%20Time/Neo%20Projects%20Limited/Questionnaire6/1-1/ICN%20Pricing%20Schedule%20C1a%20EA%20FINAL.xlsx?1BA5D169" TargetMode="External"/><Relationship Id="rId1" Type="http://schemas.openxmlformats.org/officeDocument/2006/relationships/externalLinkPath" Target="file:///\\1BA5D169\ICN%20Pricing%20Schedule%20C1a%20EA%20FINAL.xlsx" TargetMode="External"/></Relationships>
</file>

<file path=xl/externalLinks/_rels/externalLink90.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RPP%20Ltd%20ta%20Rex%20Procter%20&amp;%20Partners/Questionnaire6/1-1/ICN%20Pricing%20Schedule%20C7%20PD.xlsx" TargetMode="External"/><Relationship Id="rId2" Type="http://schemas.microsoft.com/office/2019/04/relationships/externalLinkLongPath" Target="/sites/Procurement1/Shared%20Documents/PROCUREMENT/EXERCISES/ICN%20Framework/2024%20-%202028/3%20Evaluate/Bidder%20Submissions/On%20Time/RPP%20Ltd%20ta%20Rex%20Procter%20&amp;%20Partners/Questionnaire6/1-1/ICN%20Pricing%20Schedule%20C7%20PD.xlsx?5DC9A820" TargetMode="External"/><Relationship Id="rId1" Type="http://schemas.openxmlformats.org/officeDocument/2006/relationships/externalLinkPath" Target="file:///\\5DC9A820\ICN%20Pricing%20Schedule%20C7%20PD.xlsx" TargetMode="External"/></Relationships>
</file>

<file path=xl/externalLinks/_rels/externalLink91.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utcliffe/Questionnaire6/1-1/Sutcliffe%20Projects%20Ltd_ICN%20Pricing%20Schedule%20C7%20PD.xlsx" TargetMode="External"/><Relationship Id="rId2" Type="http://schemas.microsoft.com/office/2019/04/relationships/externalLinkLongPath" Target="/sites/Procurement1/Shared%20Documents/PROCUREMENT/EXERCISES/ICN%20Framework/2024%20-%202028/3%20Evaluate/Bidder%20Submissions/On%20Time/Sutcliffe/Questionnaire6/1-1/Sutcliffe%20Projects%20Ltd_ICN%20Pricing%20Schedule%20C7%20PD.xlsx?AF5E63C7" TargetMode="External"/><Relationship Id="rId1" Type="http://schemas.openxmlformats.org/officeDocument/2006/relationships/externalLinkPath" Target="file:///\\AF5E63C7\Sutcliffe%20Projects%20Ltd_ICN%20Pricing%20Schedule%20C7%20PD.xlsx" TargetMode="External"/></Relationships>
</file>

<file path=xl/externalLinks/_rels/externalLink92.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Wilkinson%20Cowan%20Partnership/Questionnaire6/1-1/ICN%20Pricing%20Schedule%20C7%20PD%20FINAL.xlsx" TargetMode="External"/><Relationship Id="rId2" Type="http://schemas.microsoft.com/office/2019/04/relationships/externalLinkLongPath" Target="/sites/Procurement1/Shared%20Documents/PROCUREMENT/EXERCISES/ICN%20Framework/2024%20-%202028/3%20Evaluate/Bidder%20Submissions/On%20Time/Wilkinson%20Cowan%20Partnership/Questionnaire6/1-1/ICN%20Pricing%20Schedule%20C7%20PD%20FINAL.xlsx?A6522AA1" TargetMode="External"/><Relationship Id="rId1" Type="http://schemas.openxmlformats.org/officeDocument/2006/relationships/externalLinkPath" Target="file:///\\A6522AA1\ICN%20Pricing%20Schedule%20C7%20PD%20FINAL.xlsx" TargetMode="External"/></Relationships>
</file>

<file path=xl/externalLinks/_rels/externalLink93.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Arcus%20Consulting%20LLP/Questionnaire6/1-1/Arcus%20ICN%20Pricing%20Schedule%20C7%20PD.xlsx" TargetMode="External"/><Relationship Id="rId2" Type="http://schemas.microsoft.com/office/2019/04/relationships/externalLinkLongPath" Target="/sites/Procurement1/Shared%20Documents/PROCUREMENT/EXERCISES/ICN%20Framework/2024%20-%202028/3%20Evaluate/Bidder%20Submissions/On%20Time/Arcus%20Consulting%20LLP/Questionnaire6/1-1/Arcus%20ICN%20Pricing%20Schedule%20C7%20PD.xlsx?41B48DC8" TargetMode="External"/><Relationship Id="rId1" Type="http://schemas.openxmlformats.org/officeDocument/2006/relationships/externalLinkPath" Target="file:///\\41B48DC8\Arcus%20ICN%20Pricing%20Schedule%20C7%20PD.xlsx" TargetMode="External"/></Relationships>
</file>

<file path=xl/externalLinks/_rels/externalLink94.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Cassidy%20&amp;%20Ashton/Questionnaire6/1-1/ICN%20Pricing%20Schedule%20C8%20PC%20FINAL.xlsx" TargetMode="External"/><Relationship Id="rId2" Type="http://schemas.microsoft.com/office/2019/04/relationships/externalLinkLongPath" Target="/sites/Procurement1/Shared%20Documents/PROCUREMENT/EXERCISES/ICN%20Framework/2024%20-%202028/3%20Evaluate/Bidder%20Submissions/On%20Time/Cassidy%20&amp;%20Ashton/Questionnaire6/1-1/ICN%20Pricing%20Schedule%20C8%20PC%20FINAL.xlsx?BEC1BAE6" TargetMode="External"/><Relationship Id="rId1" Type="http://schemas.openxmlformats.org/officeDocument/2006/relationships/externalLinkPath" Target="file:///\\BEC1BAE6\ICN%20Pricing%20Schedule%20C8%20PC%20FINAL.xlsx" TargetMode="External"/></Relationships>
</file>

<file path=xl/externalLinks/_rels/externalLink95.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Hive%20Land%20&amp;%20Planning%20Limited/Questionnaire6/1-1/ICN%20Pricing%20Schedule%20C8%20PC%20FINAL.xlsx" TargetMode="External"/><Relationship Id="rId2" Type="http://schemas.microsoft.com/office/2019/04/relationships/externalLinkLongPath" Target="/sites/Procurement1/Shared%20Documents/PROCUREMENT/EXERCISES/ICN%20Framework/2024%20-%202028/3%20Evaluate/Bidder%20Submissions/On%20Time/Hive%20Land%20&amp;%20Planning%20Limited/Questionnaire6/1-1/ICN%20Pricing%20Schedule%20C8%20PC%20FINAL.xlsx?E9E29DB0" TargetMode="External"/><Relationship Id="rId1" Type="http://schemas.openxmlformats.org/officeDocument/2006/relationships/externalLinkPath" Target="file:///\\E9E29DB0\ICN%20Pricing%20Schedule%20C8%20PC%20FINAL.xlsx" TargetMode="External"/></Relationships>
</file>

<file path=xl/externalLinks/_rels/externalLink96.xml.rels><?xml version="1.0" encoding="UTF-8" standalone="yes"?>
<Relationships xmlns="http://schemas.openxmlformats.org/package/2006/relationships"><Relationship Id="rId3" Type="http://schemas.openxmlformats.org/officeDocument/2006/relationships/externalLinkPath" Target="file:///C:\Users\ctarling\Great%20Places%20Housing%20Group%20Ltd\Procurement%20-%20Documents\PROCUREMENT\EXERCISES\ICN%20Framework\2024%20-%202028\3%20Evaluate\Bidder%20Submissions\On%20Time\Savills%20(UK)%20Ltd\Questionnaire6\1-1\Pricing%20Schedule%20C8%20(Savills%20UK%20Limited).xlsx" TargetMode="External"/><Relationship Id="rId2" Type="http://schemas.microsoft.com/office/2019/04/relationships/externalLinkLongPath" Target="/Users/ctarling/Great%20Places%20Housing%20Group%20Ltd/Procurement%20-%20Documents/PROCUREMENT/EXERCISES/ICN%20Framework/2024%20-%202028/3%20Evaluate/Bidder%20Submissions/On%20Time/Savills%20(UK)%20Ltd/Questionnaire6/1-1/Pricing%20Schedule%20C8%20(Savills%20UK%20Limited).xlsx?73E0369B" TargetMode="External"/><Relationship Id="rId1" Type="http://schemas.openxmlformats.org/officeDocument/2006/relationships/externalLinkPath" Target="file:///\\73E0369B\Pricing%20Schedule%20C8%20(Savills%20UK%20Limited).xlsx" TargetMode="External"/></Relationships>
</file>

<file path=xl/externalLinks/_rels/externalLink97.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Stantec%20UK%20Ltd/Questionnaire6/1-1/Stantec_ICN%20Pricing%20Schedule%20C8.xlsx" TargetMode="External"/><Relationship Id="rId2" Type="http://schemas.microsoft.com/office/2019/04/relationships/externalLinkLongPath" Target="/sites/Procurement1/Shared%20Documents/PROCUREMENT/EXERCISES/ICN%20Framework/2024%20-%202028/3%20Evaluate/Bidder%20Submissions/On%20Time/Stantec%20UK%20Ltd/Questionnaire6/1-1/Stantec_ICN%20Pricing%20Schedule%20C8.xlsx?0E492CC5" TargetMode="External"/><Relationship Id="rId1" Type="http://schemas.openxmlformats.org/officeDocument/2006/relationships/externalLinkPath" Target="file:///\\0E492CC5\Stantec_ICN%20Pricing%20Schedule%20C8.xlsx" TargetMode="External"/></Relationships>
</file>

<file path=xl/externalLinks/_rels/externalLink98.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DPP%20One%20Ltd/Questionnaire6/1-1/ICN%20Pricing%20Schedule%20C8%20PC%20FINAL%20-%20DPP.xlsx" TargetMode="External"/><Relationship Id="rId2" Type="http://schemas.microsoft.com/office/2019/04/relationships/externalLinkLongPath" Target="/sites/Procurement1/Shared%20Documents/PROCUREMENT/EXERCISES/ICN%20Framework/2024%20-%202028/3%20Evaluate/Bidder%20Submissions/On%20Time/DPP%20One%20Ltd/Questionnaire6/1-1/ICN%20Pricing%20Schedule%20C8%20PC%20FINAL%20-%20DPP.xlsx?DF08F72E" TargetMode="External"/><Relationship Id="rId1" Type="http://schemas.openxmlformats.org/officeDocument/2006/relationships/externalLinkPath" Target="file:///\\DF08F72E\ICN%20Pricing%20Schedule%20C8%20PC%20FINAL%20-%20DPP.xlsx" TargetMode="External"/></Relationships>
</file>

<file path=xl/externalLinks/_rels/externalLink99.xml.rels><?xml version="1.0" encoding="UTF-8" standalone="yes"?>
<Relationships xmlns="http://schemas.openxmlformats.org/package/2006/relationships"><Relationship Id="rId3" Type="http://schemas.openxmlformats.org/officeDocument/2006/relationships/externalLinkPath" Target="https://greatplaces.sharepoint.com/sites/Procurement1/Shared%20Documents/PROCUREMENT/EXERCISES/ICN%20Framework/2024%20-%202028/3%20Evaluate/Bidder%20Submissions/On%20Time/Brownfield%20Solutions%20Limited/Questionnaire6/1-1/ICN%20Pricing%20Schedule%20C9%20SI%206m%20WS%20BH.xlsx" TargetMode="External"/><Relationship Id="rId2" Type="http://schemas.microsoft.com/office/2019/04/relationships/externalLinkLongPath" Target="/sites/Procurement1/Shared%20Documents/PROCUREMENT/EXERCISES/ICN%20Framework/2024%20-%202028/3%20Evaluate/Bidder%20Submissions/On%20Time/Brownfield%20Solutions%20Limited/Questionnaire6/1-1/ICN%20Pricing%20Schedule%20C9%20SI%206m%20WS%20BH.xlsx?40A92767" TargetMode="External"/><Relationship Id="rId1" Type="http://schemas.openxmlformats.org/officeDocument/2006/relationships/externalLinkPath" Target="file:///\\40A92767\ICN%20Pricing%20Schedule%20C9%20SI%206m%20WS%20B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A notes on tender price"/>
      <sheetName val="C1a - Employers Agent (West)"/>
      <sheetName val="C1a - Employers Agent (East)"/>
    </sheetNames>
    <sheetDataSet>
      <sheetData sheetId="0"/>
      <sheetData sheetId="1">
        <row r="5">
          <cell r="B5">
            <v>9.5999999999999992E-3</v>
          </cell>
          <cell r="C5">
            <v>20000</v>
          </cell>
        </row>
        <row r="6">
          <cell r="B6">
            <v>5.3E-3</v>
          </cell>
          <cell r="D6">
            <v>150000</v>
          </cell>
        </row>
      </sheetData>
      <sheetData sheetId="2">
        <row r="5">
          <cell r="B5">
            <v>9.7999999999999997E-3</v>
          </cell>
          <cell r="C5">
            <v>21000</v>
          </cell>
        </row>
        <row r="6">
          <cell r="B6">
            <v>5.4999999999999997E-3</v>
          </cell>
          <cell r="D6">
            <v>150000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6.8999999999999999E-3</v>
          </cell>
          <cell r="C5">
            <v>17500</v>
          </cell>
        </row>
        <row r="6">
          <cell r="B6">
            <v>6.3E-3</v>
          </cell>
          <cell r="D6">
            <v>105000</v>
          </cell>
        </row>
      </sheetData>
      <sheetData sheetId="2">
        <row r="5">
          <cell r="B5">
            <v>6.8999999999999999E-3</v>
          </cell>
          <cell r="C5">
            <v>17500</v>
          </cell>
        </row>
        <row r="6">
          <cell r="B6">
            <v>6.3E-3</v>
          </cell>
          <cell r="D6">
            <v>105000</v>
          </cell>
        </row>
      </sheetData>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I notes on tender price"/>
      <sheetName val="C9 - Site Investigation (West)"/>
      <sheetName val="C9 - Site Investigation (East)"/>
      <sheetName val="Appendix 1"/>
    </sheetNames>
    <sheetDataSet>
      <sheetData sheetId="0"/>
      <sheetData sheetId="1">
        <row r="5">
          <cell r="B5">
            <v>1750</v>
          </cell>
        </row>
        <row r="6">
          <cell r="B6">
            <v>25900</v>
          </cell>
        </row>
        <row r="7">
          <cell r="B7">
            <v>2100</v>
          </cell>
        </row>
      </sheetData>
      <sheetData sheetId="2">
        <row r="5">
          <cell r="B5">
            <v>1750</v>
          </cell>
        </row>
        <row r="6">
          <cell r="B6">
            <v>25900</v>
          </cell>
        </row>
        <row r="7">
          <cell r="B7">
            <v>2100</v>
          </cell>
        </row>
      </sheetData>
      <sheetData sheetId="3"/>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I notes on tender price"/>
      <sheetName val="C9 - Site Investigation (West)"/>
      <sheetName val="C9 - Site Investigation (East)"/>
      <sheetName val="Appendix 1"/>
    </sheetNames>
    <sheetDataSet>
      <sheetData sheetId="0"/>
      <sheetData sheetId="1">
        <row r="5">
          <cell r="B5">
            <v>1500</v>
          </cell>
        </row>
        <row r="6">
          <cell r="B6">
            <v>11750</v>
          </cell>
        </row>
        <row r="7">
          <cell r="B7">
            <v>950</v>
          </cell>
        </row>
      </sheetData>
      <sheetData sheetId="2">
        <row r="5">
          <cell r="B5">
            <v>1500</v>
          </cell>
        </row>
        <row r="6">
          <cell r="B6">
            <v>12500</v>
          </cell>
        </row>
        <row r="7">
          <cell r="B7">
            <v>950</v>
          </cell>
        </row>
      </sheetData>
      <sheetData sheetId="3"/>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I notes on tender price"/>
      <sheetName val="C9 - Site Investigation (West)"/>
      <sheetName val="C9 - Site Investigation (East)"/>
      <sheetName val="Appendix 1"/>
    </sheetNames>
    <sheetDataSet>
      <sheetData sheetId="0" refreshError="1"/>
      <sheetData sheetId="1">
        <row r="5">
          <cell r="B5">
            <v>1000</v>
          </cell>
        </row>
        <row r="6">
          <cell r="B6">
            <v>25970</v>
          </cell>
        </row>
        <row r="7">
          <cell r="B7">
            <v>1400</v>
          </cell>
        </row>
      </sheetData>
      <sheetData sheetId="2">
        <row r="5">
          <cell r="B5">
            <v>1000</v>
          </cell>
        </row>
        <row r="6">
          <cell r="B6">
            <v>25970</v>
          </cell>
        </row>
        <row r="7">
          <cell r="B7">
            <v>1400</v>
          </cell>
        </row>
      </sheetData>
      <sheetData sheetId="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I notes on tender price"/>
      <sheetName val="C9 - Site Investigation (West)"/>
      <sheetName val="C9 - Site Investigation (East)"/>
      <sheetName val="Appendix 1"/>
    </sheetNames>
    <sheetDataSet>
      <sheetData sheetId="0"/>
      <sheetData sheetId="1">
        <row r="5">
          <cell r="B5">
            <v>1500</v>
          </cell>
        </row>
        <row r="6">
          <cell r="B6">
            <v>26000</v>
          </cell>
        </row>
        <row r="7">
          <cell r="B7">
            <v>4950</v>
          </cell>
        </row>
      </sheetData>
      <sheetData sheetId="2">
        <row r="5">
          <cell r="B5">
            <v>1500</v>
          </cell>
        </row>
        <row r="6">
          <cell r="B6">
            <v>26000</v>
          </cell>
        </row>
        <row r="7">
          <cell r="B7">
            <v>4950</v>
          </cell>
        </row>
      </sheetData>
      <sheetData sheetId="3"/>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I notes on tender price"/>
      <sheetName val="C9 - Site Investigation (West)"/>
      <sheetName val="C9 - Site Investigation (East)"/>
      <sheetName val="Appendix 1"/>
    </sheetNames>
    <sheetDataSet>
      <sheetData sheetId="0"/>
      <sheetData sheetId="1">
        <row r="5">
          <cell r="B5">
            <v>850</v>
          </cell>
        </row>
        <row r="6">
          <cell r="B6">
            <v>17750</v>
          </cell>
        </row>
        <row r="7">
          <cell r="B7">
            <v>1495</v>
          </cell>
        </row>
      </sheetData>
      <sheetData sheetId="2">
        <row r="5">
          <cell r="B5">
            <v>950</v>
          </cell>
        </row>
        <row r="6">
          <cell r="B6">
            <v>19850</v>
          </cell>
        </row>
        <row r="7">
          <cell r="B7">
            <v>1650</v>
          </cell>
        </row>
      </sheetData>
      <sheetData sheetId="3"/>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I notes on tender price"/>
      <sheetName val="C9 - Site Investigation (West)"/>
      <sheetName val="C9 - Site Investigation (East)"/>
      <sheetName val="Appendix 1"/>
    </sheetNames>
    <sheetDataSet>
      <sheetData sheetId="0"/>
      <sheetData sheetId="1">
        <row r="5">
          <cell r="B5">
            <v>1500</v>
          </cell>
        </row>
        <row r="6">
          <cell r="B6">
            <v>26460</v>
          </cell>
        </row>
        <row r="7">
          <cell r="B7">
            <v>1500</v>
          </cell>
        </row>
      </sheetData>
      <sheetData sheetId="2">
        <row r="5">
          <cell r="B5">
            <v>1200</v>
          </cell>
        </row>
        <row r="6">
          <cell r="B6">
            <v>26460</v>
          </cell>
        </row>
        <row r="7">
          <cell r="B7">
            <v>1500</v>
          </cell>
        </row>
      </sheetData>
      <sheetData sheetId="3"/>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I notes on tender price"/>
      <sheetName val="C9 - Site Investigation (West)"/>
      <sheetName val="C9 - Site Investigation (East)"/>
      <sheetName val="Appendix 1"/>
    </sheetNames>
    <sheetDataSet>
      <sheetData sheetId="0"/>
      <sheetData sheetId="1">
        <row r="5">
          <cell r="B5">
            <v>950</v>
          </cell>
        </row>
        <row r="6">
          <cell r="B6">
            <v>12150</v>
          </cell>
        </row>
        <row r="7">
          <cell r="B7">
            <v>950</v>
          </cell>
        </row>
      </sheetData>
      <sheetData sheetId="2">
        <row r="5">
          <cell r="B5">
            <v>950</v>
          </cell>
        </row>
        <row r="6">
          <cell r="B6">
            <v>12150</v>
          </cell>
        </row>
        <row r="7">
          <cell r="B7">
            <v>950</v>
          </cell>
        </row>
      </sheetData>
      <sheetData sheetId="3"/>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mp;E Eng notes on tender price"/>
      <sheetName val="C2 - M&amp;E Engineer (West)"/>
      <sheetName val="C2 - M&amp;E Engineer (East)"/>
    </sheetNames>
    <sheetDataSet>
      <sheetData sheetId="0"/>
      <sheetData sheetId="1">
        <row r="5">
          <cell r="B5">
            <v>7.9000000000000008E-3</v>
          </cell>
          <cell r="C5">
            <v>15200</v>
          </cell>
        </row>
        <row r="6">
          <cell r="B6">
            <v>7.7999999999999996E-3</v>
          </cell>
          <cell r="D6">
            <v>140000</v>
          </cell>
        </row>
        <row r="9">
          <cell r="B9">
            <v>950</v>
          </cell>
        </row>
        <row r="10">
          <cell r="B10">
            <v>862.5</v>
          </cell>
        </row>
      </sheetData>
      <sheetData sheetId="2">
        <row r="5">
          <cell r="B5">
            <v>7.9000000000000008E-3</v>
          </cell>
          <cell r="C5">
            <v>15200</v>
          </cell>
        </row>
        <row r="6">
          <cell r="B6">
            <v>7.7999999999999996E-3</v>
          </cell>
          <cell r="D6">
            <v>150000</v>
          </cell>
        </row>
        <row r="9">
          <cell r="B9">
            <v>950</v>
          </cell>
        </row>
        <row r="10">
          <cell r="B10">
            <v>862.5</v>
          </cell>
        </row>
      </sheetData>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mp;E Eng notes on tender price"/>
      <sheetName val="C2 - M&amp;E Engineer (West)"/>
      <sheetName val="C2 - M&amp;E Engineer (East)"/>
    </sheetNames>
    <sheetDataSet>
      <sheetData sheetId="0"/>
      <sheetData sheetId="1">
        <row r="5">
          <cell r="B5">
            <v>1.9E-2</v>
          </cell>
          <cell r="C5">
            <v>19000</v>
          </cell>
        </row>
        <row r="6">
          <cell r="B6">
            <v>1.2E-2</v>
          </cell>
          <cell r="D6">
            <v>275000</v>
          </cell>
        </row>
      </sheetData>
      <sheetData sheetId="2"/>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mp;E Eng notes on tender price"/>
      <sheetName val="C2 - M&amp;E Engineer (West)"/>
      <sheetName val="C2 - M&amp;E Engineer (East)"/>
    </sheetNames>
    <sheetDataSet>
      <sheetData sheetId="0"/>
      <sheetData sheetId="1">
        <row r="5">
          <cell r="B5">
            <v>6.3099999999999996E-3</v>
          </cell>
          <cell r="C5">
            <v>12620</v>
          </cell>
        </row>
        <row r="6">
          <cell r="B6">
            <v>4.0899999999999999E-3</v>
          </cell>
          <cell r="D6">
            <v>81800</v>
          </cell>
        </row>
        <row r="9">
          <cell r="B9">
            <v>575</v>
          </cell>
        </row>
        <row r="10">
          <cell r="B10">
            <v>500</v>
          </cell>
        </row>
      </sheetData>
      <sheetData sheetId="2">
        <row r="5">
          <cell r="B5">
            <v>6.3099999999999996E-3</v>
          </cell>
          <cell r="C5">
            <v>12620</v>
          </cell>
        </row>
        <row r="6">
          <cell r="B6">
            <v>4.0899999999999999E-3</v>
          </cell>
          <cell r="D6">
            <v>81800</v>
          </cell>
        </row>
        <row r="9">
          <cell r="B9">
            <v>575</v>
          </cell>
        </row>
        <row r="10">
          <cell r="B10">
            <v>500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8.0000000000000002E-3</v>
          </cell>
          <cell r="C5">
            <v>12000</v>
          </cell>
        </row>
        <row r="6">
          <cell r="B6">
            <v>6.4999999999999997E-3</v>
          </cell>
          <cell r="D6">
            <v>162500</v>
          </cell>
        </row>
      </sheetData>
      <sheetData sheetId="2">
        <row r="5">
          <cell r="B5">
            <v>8.0000000000000002E-3</v>
          </cell>
          <cell r="C5">
            <v>12000</v>
          </cell>
        </row>
        <row r="6">
          <cell r="B6">
            <v>6.4999999999999997E-3</v>
          </cell>
          <cell r="D6">
            <v>162500</v>
          </cell>
        </row>
      </sheetData>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mp;E Eng notes on tender price"/>
      <sheetName val="C2 - M&amp;E Engineer (West)"/>
      <sheetName val="C2 - M&amp;E Engineer (East)"/>
    </sheetNames>
    <sheetDataSet>
      <sheetData sheetId="0"/>
      <sheetData sheetId="1">
        <row r="5">
          <cell r="B5">
            <v>8.2000000000000007E-3</v>
          </cell>
          <cell r="C5">
            <v>24950</v>
          </cell>
        </row>
        <row r="6">
          <cell r="B6">
            <v>8.0000000000000002E-3</v>
          </cell>
          <cell r="D6">
            <v>60000</v>
          </cell>
        </row>
      </sheetData>
      <sheetData sheetId="2">
        <row r="5">
          <cell r="B5">
            <v>8.5000000000000006E-3</v>
          </cell>
          <cell r="C5">
            <v>25950</v>
          </cell>
        </row>
        <row r="6">
          <cell r="B6">
            <v>8.0000000000000002E-3</v>
          </cell>
          <cell r="D6">
            <v>65000</v>
          </cell>
        </row>
      </sheetData>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mp;E Eng notes on tender price"/>
      <sheetName val="C2 - M&amp;E Engineer (West)"/>
      <sheetName val="C2 - M&amp;E Engineer (East)"/>
    </sheetNames>
    <sheetDataSet>
      <sheetData sheetId="0"/>
      <sheetData sheetId="1">
        <row r="5">
          <cell r="B5">
            <v>3.7399999999999998E-3</v>
          </cell>
          <cell r="C5">
            <v>19838</v>
          </cell>
        </row>
        <row r="6">
          <cell r="B6">
            <v>2.97E-3</v>
          </cell>
          <cell r="D6">
            <v>74222</v>
          </cell>
        </row>
        <row r="9">
          <cell r="B9">
            <v>600</v>
          </cell>
        </row>
        <row r="10">
          <cell r="B10">
            <v>440</v>
          </cell>
        </row>
      </sheetData>
      <sheetData sheetId="2"/>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mp;E Eng notes on tender price"/>
      <sheetName val="C2 - M&amp;E Engineer (West)"/>
      <sheetName val="C2 - M&amp;E Engineer (East)"/>
    </sheetNames>
    <sheetDataSet>
      <sheetData sheetId="0"/>
      <sheetData sheetId="1">
        <row r="5">
          <cell r="B5">
            <v>1.15E-2</v>
          </cell>
          <cell r="C5">
            <v>6500</v>
          </cell>
        </row>
        <row r="6">
          <cell r="B6">
            <v>9.4999999999999998E-3</v>
          </cell>
          <cell r="D6">
            <v>185000</v>
          </cell>
        </row>
        <row r="9">
          <cell r="B9">
            <v>1000</v>
          </cell>
        </row>
        <row r="10">
          <cell r="B10">
            <v>675</v>
          </cell>
        </row>
      </sheetData>
      <sheetData sheetId="2">
        <row r="5">
          <cell r="B5">
            <v>1.15E-2</v>
          </cell>
          <cell r="C5">
            <v>6500</v>
          </cell>
        </row>
        <row r="6">
          <cell r="B6">
            <v>9.4999999999999998E-3</v>
          </cell>
          <cell r="D6">
            <v>185000</v>
          </cell>
        </row>
        <row r="9">
          <cell r="B9">
            <v>1000</v>
          </cell>
        </row>
        <row r="10">
          <cell r="B10">
            <v>675</v>
          </cell>
        </row>
      </sheetData>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mp;E Eng notes on tender price"/>
      <sheetName val="C2 - M&amp;E Engineer (West)"/>
      <sheetName val="C2 - M&amp;E Engineer (East)"/>
    </sheetNames>
    <sheetDataSet>
      <sheetData sheetId="0"/>
      <sheetData sheetId="1">
        <row r="9">
          <cell r="B9">
            <v>1050</v>
          </cell>
        </row>
        <row r="10">
          <cell r="B10">
            <v>637.5</v>
          </cell>
        </row>
      </sheetData>
      <sheetData sheetId="2"/>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mp;E Eng notes on tender price"/>
      <sheetName val="C2 - M&amp;E Engineer (West)"/>
      <sheetName val="C2 - M&amp;E Engineer (East)"/>
    </sheetNames>
    <sheetDataSet>
      <sheetData sheetId="0"/>
      <sheetData sheetId="1">
        <row r="9">
          <cell r="B9">
            <v>720</v>
          </cell>
        </row>
        <row r="10">
          <cell r="B10">
            <v>616</v>
          </cell>
        </row>
      </sheetData>
      <sheetData sheetId="2">
        <row r="9">
          <cell r="B9">
            <v>720</v>
          </cell>
        </row>
      </sheetData>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mp;E Eng notes on tender price"/>
      <sheetName val="C2 - M&amp;E Engineer (West)"/>
      <sheetName val="C2 - M&amp;E Engineer (East)"/>
    </sheetNames>
    <sheetDataSet>
      <sheetData sheetId="0"/>
      <sheetData sheetId="1"/>
      <sheetData sheetId="2">
        <row r="5">
          <cell r="B5">
            <v>8.0000000000000002E-3</v>
          </cell>
          <cell r="C5">
            <v>5000</v>
          </cell>
        </row>
        <row r="6">
          <cell r="B6">
            <v>7.0000000000000001E-3</v>
          </cell>
          <cell r="D6">
            <v>150000</v>
          </cell>
        </row>
        <row r="9">
          <cell r="B9">
            <v>562</v>
          </cell>
        </row>
        <row r="10">
          <cell r="B10">
            <v>487</v>
          </cell>
        </row>
      </sheetData>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mp;E Eng notes on tender price"/>
      <sheetName val="C2 - M&amp;E Engineer (West)"/>
      <sheetName val="C2 - M&amp;E Engineer (East)"/>
    </sheetNames>
    <sheetDataSet>
      <sheetData sheetId="0"/>
      <sheetData sheetId="1"/>
      <sheetData sheetId="2">
        <row r="5">
          <cell r="B5">
            <v>8.8999999999999999E-3</v>
          </cell>
          <cell r="C5">
            <v>7500</v>
          </cell>
        </row>
        <row r="6">
          <cell r="B6">
            <v>6.6E-3</v>
          </cell>
          <cell r="D6">
            <v>125000</v>
          </cell>
        </row>
        <row r="9">
          <cell r="B9">
            <v>900</v>
          </cell>
        </row>
        <row r="10">
          <cell r="B10">
            <v>600</v>
          </cell>
        </row>
      </sheetData>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C notes on tender price"/>
      <sheetName val="C11- Retrofit Consultant (West)"/>
      <sheetName val="C11- Retrofit Consultant (East)"/>
    </sheetNames>
    <sheetDataSet>
      <sheetData sheetId="0"/>
      <sheetData sheetId="1">
        <row r="5">
          <cell r="B5">
            <v>378</v>
          </cell>
          <cell r="C5">
            <v>473</v>
          </cell>
        </row>
        <row r="6">
          <cell r="B6">
            <v>389</v>
          </cell>
          <cell r="C6">
            <v>494</v>
          </cell>
        </row>
        <row r="7">
          <cell r="B7">
            <v>473</v>
          </cell>
          <cell r="C7">
            <v>515</v>
          </cell>
        </row>
      </sheetData>
      <sheetData sheetId="2">
        <row r="5">
          <cell r="B5">
            <v>378</v>
          </cell>
          <cell r="C5">
            <v>473</v>
          </cell>
        </row>
        <row r="6">
          <cell r="B6">
            <v>389</v>
          </cell>
          <cell r="C6">
            <v>494</v>
          </cell>
        </row>
        <row r="7">
          <cell r="B7">
            <v>473</v>
          </cell>
          <cell r="C7">
            <v>515</v>
          </cell>
        </row>
      </sheetData>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C notes on tender price"/>
      <sheetName val="C11- Retrofit Consultant (West)"/>
      <sheetName val="C11- Retrofit Consultant (East)"/>
    </sheetNames>
    <sheetDataSet>
      <sheetData sheetId="0"/>
      <sheetData sheetId="1">
        <row r="5">
          <cell r="B5">
            <v>225</v>
          </cell>
          <cell r="C5">
            <v>500</v>
          </cell>
        </row>
        <row r="6">
          <cell r="B6">
            <v>225</v>
          </cell>
          <cell r="C6">
            <v>500</v>
          </cell>
        </row>
        <row r="7">
          <cell r="B7">
            <v>225</v>
          </cell>
          <cell r="C7">
            <v>500</v>
          </cell>
        </row>
      </sheetData>
      <sheetData sheetId="2">
        <row r="5">
          <cell r="B5">
            <v>225</v>
          </cell>
          <cell r="C5">
            <v>500</v>
          </cell>
        </row>
        <row r="6">
          <cell r="B6">
            <v>225</v>
          </cell>
          <cell r="C6">
            <v>500</v>
          </cell>
        </row>
        <row r="7">
          <cell r="B7">
            <v>225</v>
          </cell>
          <cell r="C7">
            <v>500</v>
          </cell>
        </row>
      </sheetData>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C notes on tender price"/>
      <sheetName val="C11- Retrofit Consultant (West)"/>
      <sheetName val="C11- Retrofit Consultant (East)"/>
    </sheetNames>
    <sheetDataSet>
      <sheetData sheetId="0"/>
      <sheetData sheetId="1">
        <row r="5">
          <cell r="B5">
            <v>225</v>
          </cell>
          <cell r="C5">
            <v>900</v>
          </cell>
        </row>
        <row r="6">
          <cell r="B6">
            <v>225</v>
          </cell>
          <cell r="C6">
            <v>900</v>
          </cell>
        </row>
        <row r="7">
          <cell r="B7">
            <v>350</v>
          </cell>
          <cell r="C7">
            <v>1050</v>
          </cell>
        </row>
      </sheetData>
      <sheetData sheetId="2">
        <row r="5">
          <cell r="B5">
            <v>225</v>
          </cell>
          <cell r="C5">
            <v>900</v>
          </cell>
        </row>
        <row r="6">
          <cell r="B6">
            <v>225</v>
          </cell>
          <cell r="C6">
            <v>900</v>
          </cell>
        </row>
        <row r="7">
          <cell r="B7">
            <v>350</v>
          </cell>
          <cell r="C7">
            <v>1050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8.3000000000000001E-3</v>
          </cell>
          <cell r="C5">
            <v>11750</v>
          </cell>
        </row>
        <row r="6">
          <cell r="B6">
            <v>7.6E-3</v>
          </cell>
          <cell r="D6">
            <v>144000</v>
          </cell>
        </row>
      </sheetData>
      <sheetData sheetId="2">
        <row r="5">
          <cell r="B5">
            <v>9.1000000000000004E-3</v>
          </cell>
          <cell r="C5">
            <v>13725</v>
          </cell>
        </row>
        <row r="6">
          <cell r="B6">
            <v>8.2000000000000007E-3</v>
          </cell>
          <cell r="D6">
            <v>161000</v>
          </cell>
        </row>
      </sheetData>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C notes on tender price"/>
      <sheetName val="C11- Retrofit Consultant (West)"/>
      <sheetName val="C11- Retrofit Consultant (East)"/>
    </sheetNames>
    <sheetDataSet>
      <sheetData sheetId="0"/>
      <sheetData sheetId="1">
        <row r="5">
          <cell r="B5">
            <v>180</v>
          </cell>
          <cell r="C5">
            <v>250</v>
          </cell>
        </row>
        <row r="6">
          <cell r="B6">
            <v>180</v>
          </cell>
          <cell r="C6">
            <v>500</v>
          </cell>
        </row>
        <row r="7">
          <cell r="B7">
            <v>180</v>
          </cell>
          <cell r="C7">
            <v>550</v>
          </cell>
        </row>
      </sheetData>
      <sheetData sheetId="2">
        <row r="5">
          <cell r="B5">
            <v>180</v>
          </cell>
          <cell r="C5">
            <v>250</v>
          </cell>
        </row>
        <row r="6">
          <cell r="B6">
            <v>180</v>
          </cell>
          <cell r="C6">
            <v>500</v>
          </cell>
        </row>
        <row r="7">
          <cell r="B7">
            <v>180</v>
          </cell>
          <cell r="C7">
            <v>550</v>
          </cell>
        </row>
      </sheetData>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C notes on tender price"/>
      <sheetName val="C11- Retrofit Consultant (West)"/>
      <sheetName val="C11- Retrofit Consultant (East)"/>
    </sheetNames>
    <sheetDataSet>
      <sheetData sheetId="0"/>
      <sheetData sheetId="1">
        <row r="5">
          <cell r="B5">
            <v>145</v>
          </cell>
          <cell r="C5">
            <v>295</v>
          </cell>
        </row>
        <row r="6">
          <cell r="B6">
            <v>185</v>
          </cell>
          <cell r="C6">
            <v>395</v>
          </cell>
        </row>
        <row r="7">
          <cell r="B7">
            <v>195</v>
          </cell>
          <cell r="C7">
            <v>495</v>
          </cell>
        </row>
      </sheetData>
      <sheetData sheetId="2">
        <row r="5">
          <cell r="B5">
            <v>145</v>
          </cell>
          <cell r="C5">
            <v>295</v>
          </cell>
        </row>
        <row r="6">
          <cell r="B6">
            <v>185</v>
          </cell>
          <cell r="C6">
            <v>395</v>
          </cell>
        </row>
        <row r="7">
          <cell r="B7">
            <v>195</v>
          </cell>
          <cell r="C7">
            <v>495</v>
          </cell>
        </row>
      </sheetData>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C notes on tender price"/>
      <sheetName val="C11- Retrofit Consultant (West)"/>
      <sheetName val="C11- Retrofit Consultant (East)"/>
    </sheetNames>
    <sheetDataSet>
      <sheetData sheetId="0"/>
      <sheetData sheetId="1">
        <row r="5">
          <cell r="B5">
            <v>380</v>
          </cell>
          <cell r="C5">
            <v>390</v>
          </cell>
        </row>
        <row r="6">
          <cell r="B6">
            <v>395</v>
          </cell>
          <cell r="C6">
            <v>413</v>
          </cell>
        </row>
        <row r="7">
          <cell r="B7">
            <v>410</v>
          </cell>
          <cell r="C7">
            <v>425</v>
          </cell>
        </row>
      </sheetData>
      <sheetData sheetId="2">
        <row r="5">
          <cell r="B5">
            <v>380</v>
          </cell>
          <cell r="C5">
            <v>390</v>
          </cell>
        </row>
        <row r="6">
          <cell r="B6">
            <v>395</v>
          </cell>
          <cell r="C6">
            <v>413</v>
          </cell>
        </row>
        <row r="7">
          <cell r="B7">
            <v>410</v>
          </cell>
          <cell r="C7">
            <v>425</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refreshError="1"/>
      <sheetData sheetId="1">
        <row r="5">
          <cell r="B5">
            <v>6.7000000000000002E-3</v>
          </cell>
          <cell r="C5">
            <v>12400</v>
          </cell>
        </row>
        <row r="6">
          <cell r="B6">
            <v>4.7999999999999996E-3</v>
          </cell>
          <cell r="D6">
            <v>118000</v>
          </cell>
        </row>
      </sheetData>
      <sheetData sheetId="2">
        <row r="5">
          <cell r="B5">
            <v>6.7000000000000002E-3</v>
          </cell>
          <cell r="C5">
            <v>12400</v>
          </cell>
        </row>
        <row r="6">
          <cell r="B6">
            <v>4.7999999999999996E-3</v>
          </cell>
          <cell r="D6">
            <v>118000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6.7499999999999999E-3</v>
          </cell>
          <cell r="C5">
            <v>3375</v>
          </cell>
        </row>
        <row r="6">
          <cell r="B6">
            <v>5.4999999999999997E-3</v>
          </cell>
          <cell r="D6">
            <v>55000</v>
          </cell>
        </row>
      </sheetData>
      <sheetData sheetId="2">
        <row r="5">
          <cell r="B5">
            <v>6.7499999999999999E-3</v>
          </cell>
          <cell r="C5">
            <v>3375</v>
          </cell>
        </row>
        <row r="6">
          <cell r="B6">
            <v>5.4999999999999997E-3</v>
          </cell>
          <cell r="D6">
            <v>55000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8.5000000000000006E-3</v>
          </cell>
          <cell r="C5">
            <v>15000</v>
          </cell>
        </row>
        <row r="6">
          <cell r="B6">
            <v>6.4999999999999997E-3</v>
          </cell>
          <cell r="D6">
            <v>120000</v>
          </cell>
        </row>
      </sheetData>
      <sheetData sheetId="2">
        <row r="5">
          <cell r="B5">
            <v>8.5000000000000006E-3</v>
          </cell>
          <cell r="C5">
            <v>15000</v>
          </cell>
        </row>
        <row r="6">
          <cell r="B6">
            <v>6.4999999999999997E-3</v>
          </cell>
          <cell r="D6">
            <v>120000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refreshError="1"/>
      <sheetData sheetId="1">
        <row r="5">
          <cell r="B5">
            <v>1.2500000000000001E-2</v>
          </cell>
          <cell r="C5">
            <v>35000</v>
          </cell>
        </row>
        <row r="6">
          <cell r="B6">
            <v>8.9999999999999993E-3</v>
          </cell>
          <cell r="D6">
            <v>200000</v>
          </cell>
        </row>
        <row r="13">
          <cell r="B13">
            <v>1.2500000000000001E-2</v>
          </cell>
          <cell r="C13">
            <v>35000</v>
          </cell>
        </row>
        <row r="14">
          <cell r="B14">
            <v>8.9999999999999993E-3</v>
          </cell>
          <cell r="D14">
            <v>200000</v>
          </cell>
        </row>
      </sheetData>
      <sheetData sheetId="2">
        <row r="5">
          <cell r="B5">
            <v>1.2500000000000001E-2</v>
          </cell>
          <cell r="C5">
            <v>35000</v>
          </cell>
        </row>
        <row r="6">
          <cell r="B6">
            <v>8.9999999999999993E-3</v>
          </cell>
          <cell r="D6">
            <v>200000</v>
          </cell>
        </row>
        <row r="13">
          <cell r="B13">
            <v>1.2500000000000001E-2</v>
          </cell>
          <cell r="C13">
            <v>35000</v>
          </cell>
        </row>
        <row r="14">
          <cell r="B14">
            <v>8.9999999999999993E-3</v>
          </cell>
          <cell r="D14">
            <v>200000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1.0540000000000001E-2</v>
          </cell>
          <cell r="C5">
            <v>13870</v>
          </cell>
        </row>
        <row r="6">
          <cell r="B6">
            <v>7.9900000000000006E-3</v>
          </cell>
          <cell r="D6">
            <v>143450</v>
          </cell>
        </row>
        <row r="13">
          <cell r="B13">
            <v>9.7400000000000004E-3</v>
          </cell>
          <cell r="C13">
            <v>13602</v>
          </cell>
        </row>
        <row r="14">
          <cell r="B14">
            <v>7.4099999999999999E-3</v>
          </cell>
          <cell r="D14">
            <v>136800</v>
          </cell>
        </row>
      </sheetData>
      <sheetData sheetId="2">
        <row r="5">
          <cell r="B5">
            <v>1.0540000000000001E-2</v>
          </cell>
          <cell r="C5">
            <v>13870</v>
          </cell>
        </row>
        <row r="6">
          <cell r="B6">
            <v>7.9900000000000006E-3</v>
          </cell>
          <cell r="D6">
            <v>143450</v>
          </cell>
        </row>
        <row r="13">
          <cell r="B13">
            <v>9.7400000000000004E-3</v>
          </cell>
          <cell r="C13">
            <v>13602</v>
          </cell>
        </row>
        <row r="14">
          <cell r="B14">
            <v>7.4099999999999999E-3</v>
          </cell>
          <cell r="D14">
            <v>136800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9.4999999999999998E-3</v>
          </cell>
          <cell r="C5">
            <v>20000</v>
          </cell>
        </row>
        <row r="6">
          <cell r="B6">
            <v>7.4999999999999997E-3</v>
          </cell>
          <cell r="D6">
            <v>120000</v>
          </cell>
        </row>
        <row r="13">
          <cell r="B13">
            <v>9.4999999999999998E-3</v>
          </cell>
          <cell r="C13">
            <v>20000</v>
          </cell>
        </row>
        <row r="14">
          <cell r="B14">
            <v>7.4999999999999997E-3</v>
          </cell>
          <cell r="D14">
            <v>120000</v>
          </cell>
        </row>
      </sheetData>
      <sheetData sheetId="2">
        <row r="5">
          <cell r="B5">
            <v>9.4999999999999998E-3</v>
          </cell>
          <cell r="C5">
            <v>20000</v>
          </cell>
        </row>
        <row r="6">
          <cell r="B6">
            <v>7.4999999999999997E-3</v>
          </cell>
          <cell r="D6">
            <v>120000</v>
          </cell>
        </row>
        <row r="13">
          <cell r="B13">
            <v>9.4999999999999998E-3</v>
          </cell>
          <cell r="C13">
            <v>20000</v>
          </cell>
        </row>
        <row r="14">
          <cell r="B14">
            <v>7.4999999999999997E-3</v>
          </cell>
          <cell r="D14">
            <v>120000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9.0399999999999994E-3</v>
          </cell>
          <cell r="C5">
            <v>50500</v>
          </cell>
        </row>
        <row r="6">
          <cell r="B6">
            <v>8.5400000000000007E-3</v>
          </cell>
          <cell r="D6">
            <v>143100</v>
          </cell>
        </row>
        <row r="13">
          <cell r="B13">
            <v>8.3800000000000003E-3</v>
          </cell>
          <cell r="C13">
            <v>50500</v>
          </cell>
        </row>
        <row r="14">
          <cell r="B14">
            <v>7.8799999999999999E-3</v>
          </cell>
          <cell r="D14">
            <v>133200</v>
          </cell>
        </row>
      </sheetData>
      <sheetData sheetId="2">
        <row r="5">
          <cell r="B5">
            <v>9.0399999999999994E-3</v>
          </cell>
          <cell r="C5">
            <v>50500</v>
          </cell>
        </row>
        <row r="6">
          <cell r="B6">
            <v>8.5400000000000007E-3</v>
          </cell>
          <cell r="D6">
            <v>143100</v>
          </cell>
        </row>
        <row r="13">
          <cell r="B13">
            <v>8.3800000000000003E-3</v>
          </cell>
          <cell r="C13">
            <v>50500</v>
          </cell>
        </row>
        <row r="14">
          <cell r="B14">
            <v>7.8799999999999999E-3</v>
          </cell>
          <cell r="D14">
            <v>133200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0.01</v>
          </cell>
          <cell r="C5">
            <v>30000</v>
          </cell>
        </row>
        <row r="6">
          <cell r="B6">
            <v>8.0000000000000002E-3</v>
          </cell>
          <cell r="D6">
            <v>200000</v>
          </cell>
        </row>
      </sheetData>
      <sheetData sheetId="2">
        <row r="5">
          <cell r="B5">
            <v>0.01</v>
          </cell>
          <cell r="C5">
            <v>30000</v>
          </cell>
        </row>
        <row r="6">
          <cell r="B6">
            <v>8.0000000000000002E-3</v>
          </cell>
          <cell r="D6">
            <v>200000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1.2E-2</v>
          </cell>
          <cell r="C5">
            <v>26000</v>
          </cell>
        </row>
        <row r="6">
          <cell r="B6">
            <v>8.8000000000000005E-3</v>
          </cell>
          <cell r="D6">
            <v>118000</v>
          </cell>
        </row>
        <row r="13">
          <cell r="B13">
            <v>1.12E-2</v>
          </cell>
          <cell r="C13">
            <v>24500</v>
          </cell>
        </row>
        <row r="14">
          <cell r="B14">
            <v>8.0000000000000002E-3</v>
          </cell>
          <cell r="D14">
            <v>110000</v>
          </cell>
        </row>
      </sheetData>
      <sheetData sheetId="2">
        <row r="5">
          <cell r="B5">
            <v>1.2E-2</v>
          </cell>
          <cell r="C5">
            <v>26000</v>
          </cell>
        </row>
        <row r="6">
          <cell r="B6">
            <v>8.8000000000000005E-3</v>
          </cell>
          <cell r="D6">
            <v>118000</v>
          </cell>
        </row>
        <row r="13">
          <cell r="B13">
            <v>1.12E-2</v>
          </cell>
          <cell r="C13">
            <v>24500</v>
          </cell>
        </row>
        <row r="14">
          <cell r="B14">
            <v>8.0000000000000002E-3</v>
          </cell>
          <cell r="D14">
            <v>110000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8.0000000000000002E-3</v>
          </cell>
          <cell r="C5">
            <v>17500</v>
          </cell>
        </row>
        <row r="6">
          <cell r="B6">
            <v>6.0000000000000001E-3</v>
          </cell>
          <cell r="D6">
            <v>107500</v>
          </cell>
        </row>
        <row r="13">
          <cell r="B13">
            <v>7.6E-3</v>
          </cell>
          <cell r="C13">
            <v>17000</v>
          </cell>
        </row>
        <row r="14">
          <cell r="B14">
            <v>5.7000000000000002E-3</v>
          </cell>
          <cell r="D14">
            <v>105000</v>
          </cell>
        </row>
      </sheetData>
      <sheetData sheetId="2">
        <row r="5">
          <cell r="B5">
            <v>8.0000000000000002E-3</v>
          </cell>
          <cell r="C5">
            <v>17500</v>
          </cell>
        </row>
        <row r="6">
          <cell r="B6">
            <v>6.0000000000000001E-3</v>
          </cell>
          <cell r="D6">
            <v>107500</v>
          </cell>
        </row>
        <row r="13">
          <cell r="B13">
            <v>7.6E-3</v>
          </cell>
          <cell r="C13">
            <v>17000</v>
          </cell>
        </row>
        <row r="14">
          <cell r="B14">
            <v>5.7000000000000002E-3</v>
          </cell>
          <cell r="D14">
            <v>105000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1.0999999999999999E-2</v>
          </cell>
          <cell r="C5">
            <v>14000</v>
          </cell>
        </row>
        <row r="6">
          <cell r="B6">
            <v>8.0999999999999996E-3</v>
          </cell>
          <cell r="D6">
            <v>137000</v>
          </cell>
        </row>
        <row r="13">
          <cell r="B13">
            <v>1.0200000000000001E-2</v>
          </cell>
          <cell r="C13">
            <v>12340</v>
          </cell>
        </row>
        <row r="14">
          <cell r="B14">
            <v>7.4000000000000003E-3</v>
          </cell>
          <cell r="D14">
            <v>130000</v>
          </cell>
        </row>
      </sheetData>
      <sheetData sheetId="2">
        <row r="5">
          <cell r="B5">
            <v>1.0999999999999999E-2</v>
          </cell>
          <cell r="C5">
            <v>14000</v>
          </cell>
        </row>
        <row r="6">
          <cell r="B6">
            <v>8.0999999999999996E-3</v>
          </cell>
          <cell r="D6">
            <v>137000</v>
          </cell>
        </row>
        <row r="13">
          <cell r="B13">
            <v>1.0200000000000001E-2</v>
          </cell>
          <cell r="C13">
            <v>12340</v>
          </cell>
        </row>
        <row r="14">
          <cell r="B14">
            <v>7.4000000000000003E-3</v>
          </cell>
          <cell r="D14">
            <v>130000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8.3999999999999995E-3</v>
          </cell>
          <cell r="C5">
            <v>23000</v>
          </cell>
        </row>
        <row r="6">
          <cell r="B6">
            <v>7.3000000000000001E-3</v>
          </cell>
          <cell r="D6">
            <v>113000</v>
          </cell>
        </row>
        <row r="13">
          <cell r="B13">
            <v>8.3999999999999995E-3</v>
          </cell>
          <cell r="C13">
            <v>21000</v>
          </cell>
        </row>
        <row r="14">
          <cell r="B14">
            <v>7.0000000000000001E-3</v>
          </cell>
          <cell r="D14">
            <v>109500</v>
          </cell>
        </row>
      </sheetData>
      <sheetData sheetId="2">
        <row r="5">
          <cell r="B5">
            <v>8.3999999999999995E-3</v>
          </cell>
          <cell r="C5">
            <v>23000</v>
          </cell>
        </row>
        <row r="6">
          <cell r="B6">
            <v>7.3000000000000001E-3</v>
          </cell>
          <cell r="D6">
            <v>113000</v>
          </cell>
        </row>
        <row r="13">
          <cell r="B13">
            <v>8.3999999999999995E-3</v>
          </cell>
          <cell r="C13">
            <v>21000</v>
          </cell>
        </row>
        <row r="14">
          <cell r="B14">
            <v>7.0000000000000001E-3</v>
          </cell>
          <cell r="D14">
            <v>109500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1.098E-2</v>
          </cell>
          <cell r="C5">
            <v>14950</v>
          </cell>
        </row>
        <row r="6">
          <cell r="B6">
            <v>7.4500000000000009E-3</v>
          </cell>
          <cell r="D6">
            <v>186300</v>
          </cell>
        </row>
        <row r="13">
          <cell r="B13">
            <v>9.2499999999999995E-3</v>
          </cell>
          <cell r="C13">
            <v>14150</v>
          </cell>
        </row>
        <row r="14">
          <cell r="B14">
            <v>6.8900000000000003E-3</v>
          </cell>
          <cell r="D14">
            <v>172150</v>
          </cell>
        </row>
      </sheetData>
      <sheetData sheetId="2">
        <row r="5">
          <cell r="B5">
            <v>1.098E-2</v>
          </cell>
          <cell r="C5">
            <v>14950</v>
          </cell>
        </row>
        <row r="6">
          <cell r="B6">
            <v>7.4500000000000009E-3</v>
          </cell>
          <cell r="D6">
            <v>186300</v>
          </cell>
        </row>
        <row r="13">
          <cell r="B13">
            <v>9.2499999999999995E-3</v>
          </cell>
          <cell r="C13">
            <v>14150</v>
          </cell>
        </row>
        <row r="14">
          <cell r="B14">
            <v>6.8900000000000003E-3</v>
          </cell>
          <cell r="D14">
            <v>172150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9.4500000000000001E-3</v>
          </cell>
          <cell r="C5">
            <v>12000</v>
          </cell>
        </row>
        <row r="6">
          <cell r="B6">
            <v>9.1500000000000001E-3</v>
          </cell>
          <cell r="D6">
            <v>206000</v>
          </cell>
        </row>
        <row r="13">
          <cell r="B13">
            <v>8.6899999999999998E-3</v>
          </cell>
          <cell r="C13">
            <v>7700</v>
          </cell>
        </row>
        <row r="14">
          <cell r="B14">
            <v>8.6300000000000005E-3</v>
          </cell>
          <cell r="D14">
            <v>191200</v>
          </cell>
        </row>
      </sheetData>
      <sheetData sheetId="2">
        <row r="5">
          <cell r="B5">
            <v>9.4500000000000001E-3</v>
          </cell>
          <cell r="C5">
            <v>12000</v>
          </cell>
        </row>
        <row r="6">
          <cell r="B6">
            <v>9.1500000000000001E-3</v>
          </cell>
          <cell r="D6">
            <v>206000</v>
          </cell>
        </row>
        <row r="13">
          <cell r="B13">
            <v>8.6899999999999998E-3</v>
          </cell>
          <cell r="C13">
            <v>7700</v>
          </cell>
        </row>
        <row r="14">
          <cell r="B14">
            <v>8.6300000000000005E-3</v>
          </cell>
          <cell r="D14">
            <v>191200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9.7999999999999997E-3</v>
          </cell>
          <cell r="C5">
            <v>15725</v>
          </cell>
        </row>
        <row r="6">
          <cell r="B6">
            <v>8.5000000000000006E-3</v>
          </cell>
          <cell r="D6">
            <v>156250</v>
          </cell>
        </row>
        <row r="13">
          <cell r="B13">
            <v>9.1000000000000004E-3</v>
          </cell>
          <cell r="C13">
            <v>13325</v>
          </cell>
        </row>
        <row r="14">
          <cell r="B14">
            <v>8.0999999999999996E-3</v>
          </cell>
          <cell r="D14">
            <v>151450</v>
          </cell>
        </row>
      </sheetData>
      <sheetData sheetId="2">
        <row r="5">
          <cell r="B5">
            <v>1.06E-2</v>
          </cell>
          <cell r="C5">
            <v>16725</v>
          </cell>
        </row>
        <row r="6">
          <cell r="B6">
            <v>9.1000000000000004E-3</v>
          </cell>
          <cell r="D6">
            <v>161000</v>
          </cell>
        </row>
        <row r="13">
          <cell r="B13">
            <v>9.9000000000000008E-3</v>
          </cell>
          <cell r="C13">
            <v>14475</v>
          </cell>
        </row>
        <row r="14">
          <cell r="B14">
            <v>8.6999999999999994E-3</v>
          </cell>
          <cell r="D14">
            <v>157000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refreshError="1"/>
      <sheetData sheetId="1">
        <row r="5">
          <cell r="B5">
            <v>8.0000000000000002E-3</v>
          </cell>
          <cell r="C5">
            <v>15900</v>
          </cell>
        </row>
        <row r="6">
          <cell r="B6">
            <v>5.7999999999999996E-3</v>
          </cell>
          <cell r="D6">
            <v>127000</v>
          </cell>
        </row>
        <row r="13">
          <cell r="B13">
            <v>7.7999999999999996E-3</v>
          </cell>
          <cell r="C13">
            <v>15400</v>
          </cell>
        </row>
        <row r="14">
          <cell r="B14">
            <v>5.5999999999999999E-3</v>
          </cell>
          <cell r="D14">
            <v>125000</v>
          </cell>
        </row>
      </sheetData>
      <sheetData sheetId="2">
        <row r="5">
          <cell r="B5">
            <v>8.0000000000000002E-3</v>
          </cell>
          <cell r="C5">
            <v>15900</v>
          </cell>
        </row>
        <row r="6">
          <cell r="B6">
            <v>5.7999999999999996E-3</v>
          </cell>
          <cell r="D6">
            <v>127000</v>
          </cell>
        </row>
        <row r="13">
          <cell r="B13">
            <v>7.7999999999999996E-3</v>
          </cell>
          <cell r="C13">
            <v>15400</v>
          </cell>
        </row>
        <row r="14">
          <cell r="B14">
            <v>5.5999999999999999E-3</v>
          </cell>
          <cell r="D14">
            <v>125000</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8.3999999999999995E-3</v>
          </cell>
          <cell r="C5">
            <v>23000</v>
          </cell>
        </row>
        <row r="6">
          <cell r="B6">
            <v>7.3000000000000001E-3</v>
          </cell>
          <cell r="D6">
            <v>113000</v>
          </cell>
        </row>
        <row r="13">
          <cell r="B13">
            <v>8.3999999999999995E-3</v>
          </cell>
          <cell r="C13">
            <v>21000</v>
          </cell>
        </row>
        <row r="14">
          <cell r="B14">
            <v>7.0000000000000001E-3</v>
          </cell>
          <cell r="D14">
            <v>109500</v>
          </cell>
        </row>
      </sheetData>
      <sheetData sheetId="2">
        <row r="5">
          <cell r="B5">
            <v>8.3999999999999995E-3</v>
          </cell>
          <cell r="C5">
            <v>23000</v>
          </cell>
        </row>
        <row r="6">
          <cell r="B6">
            <v>7.3000000000000001E-3</v>
          </cell>
          <cell r="D6">
            <v>113000</v>
          </cell>
        </row>
        <row r="13">
          <cell r="B13">
            <v>8.3999999999999995E-3</v>
          </cell>
          <cell r="C13">
            <v>21000</v>
          </cell>
        </row>
        <row r="14">
          <cell r="B14">
            <v>7.0000000000000001E-3</v>
          </cell>
          <cell r="D14">
            <v>109500</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amp; PD notes on tender price"/>
      <sheetName val="C1b - Combined EA &amp; PD (West)"/>
      <sheetName val="C1b - Combined EA &amp; PD (East)"/>
    </sheetNames>
    <sheetDataSet>
      <sheetData sheetId="0"/>
      <sheetData sheetId="1">
        <row r="5">
          <cell r="B5">
            <v>1.03E-2</v>
          </cell>
          <cell r="C5">
            <v>18500</v>
          </cell>
        </row>
        <row r="6">
          <cell r="B6">
            <v>7.4999999999999997E-3</v>
          </cell>
          <cell r="D6">
            <v>127500</v>
          </cell>
        </row>
        <row r="13">
          <cell r="B13">
            <v>9.7000000000000003E-3</v>
          </cell>
          <cell r="C13">
            <v>17000</v>
          </cell>
        </row>
        <row r="14">
          <cell r="B14">
            <v>7.1999999999999998E-3</v>
          </cell>
          <cell r="D14">
            <v>124500</v>
          </cell>
        </row>
      </sheetData>
      <sheetData sheetId="2">
        <row r="5">
          <cell r="B5">
            <v>1.03E-2</v>
          </cell>
          <cell r="C5">
            <v>18500</v>
          </cell>
        </row>
        <row r="6">
          <cell r="B6">
            <v>7.4999999999999997E-3</v>
          </cell>
          <cell r="D6">
            <v>127500</v>
          </cell>
        </row>
        <row r="13">
          <cell r="B13">
            <v>9.7000000000000003E-3</v>
          </cell>
          <cell r="C13">
            <v>17000</v>
          </cell>
        </row>
        <row r="14">
          <cell r="B14">
            <v>7.1999999999999998E-3</v>
          </cell>
          <cell r="D14">
            <v>124500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8.0000000000000002E-3</v>
          </cell>
          <cell r="C5">
            <v>15000</v>
          </cell>
        </row>
        <row r="6">
          <cell r="B6">
            <v>6.0000000000000001E-3</v>
          </cell>
          <cell r="D6">
            <v>100000</v>
          </cell>
        </row>
      </sheetData>
      <sheetData sheetId="2">
        <row r="5">
          <cell r="B5">
            <v>8.0000000000000002E-3</v>
          </cell>
          <cell r="C5">
            <v>15000</v>
          </cell>
        </row>
        <row r="6">
          <cell r="B6">
            <v>6.0000000000000001E-3</v>
          </cell>
          <cell r="D6">
            <v>100000</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ngineer notes on tender price"/>
      <sheetName val="C2 - Engineer (West)"/>
      <sheetName val="C2 - Engineer (East)"/>
    </sheetNames>
    <sheetDataSet>
      <sheetData sheetId="0"/>
      <sheetData sheetId="1">
        <row r="5">
          <cell r="B5">
            <v>1.0500000000000001E-2</v>
          </cell>
          <cell r="C5">
            <v>10000</v>
          </cell>
        </row>
        <row r="6">
          <cell r="B6">
            <v>7.4999999999999997E-3</v>
          </cell>
          <cell r="D6">
            <v>187500</v>
          </cell>
        </row>
      </sheetData>
      <sheetData sheetId="2">
        <row r="5">
          <cell r="B5">
            <v>1.0500000000000001E-2</v>
          </cell>
          <cell r="C5">
            <v>10000</v>
          </cell>
        </row>
        <row r="6">
          <cell r="B6">
            <v>7.4999999999999997E-3</v>
          </cell>
          <cell r="D6">
            <v>187500</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ngineer notes on tender price"/>
      <sheetName val="C2 - Engineer (West)"/>
      <sheetName val="C2 - Engineer (East)"/>
    </sheetNames>
    <sheetDataSet>
      <sheetData sheetId="0"/>
      <sheetData sheetId="1">
        <row r="5">
          <cell r="B5">
            <v>7.2500000000000004E-3</v>
          </cell>
          <cell r="C5">
            <v>8000</v>
          </cell>
        </row>
        <row r="6">
          <cell r="B6">
            <v>6.4999999999999997E-3</v>
          </cell>
          <cell r="D6">
            <v>120000</v>
          </cell>
        </row>
      </sheetData>
      <sheetData sheetId="2">
        <row r="5">
          <cell r="B5">
            <v>8.8000000000000005E-3</v>
          </cell>
          <cell r="C5">
            <v>10000</v>
          </cell>
        </row>
        <row r="6">
          <cell r="B6">
            <v>8.0000000000000002E-3</v>
          </cell>
          <cell r="D6">
            <v>125000</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ngineer notes on tender price"/>
      <sheetName val="C2 - Engineer (West)"/>
      <sheetName val="C2 - Engineer (East)"/>
    </sheetNames>
    <sheetDataSet>
      <sheetData sheetId="0"/>
      <sheetData sheetId="1">
        <row r="5">
          <cell r="B5">
            <v>7.4999999999999997E-3</v>
          </cell>
          <cell r="C5">
            <v>350</v>
          </cell>
        </row>
        <row r="6">
          <cell r="B6">
            <v>5.0000000000000001E-3</v>
          </cell>
          <cell r="D6">
            <v>150000</v>
          </cell>
        </row>
      </sheetData>
      <sheetData sheetId="2">
        <row r="5">
          <cell r="B5">
            <v>7.4999999999999997E-3</v>
          </cell>
          <cell r="C5">
            <v>350</v>
          </cell>
        </row>
        <row r="6">
          <cell r="B6">
            <v>5.0000000000000001E-3</v>
          </cell>
          <cell r="D6">
            <v>150000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ngineer notes on tender price"/>
      <sheetName val="C2 - Engineer (West)"/>
      <sheetName val="C2 - Engineer (East)"/>
    </sheetNames>
    <sheetDataSet>
      <sheetData sheetId="0"/>
      <sheetData sheetId="1">
        <row r="5">
          <cell r="B5">
            <v>9.7000000000000003E-3</v>
          </cell>
          <cell r="C5">
            <v>7500</v>
          </cell>
        </row>
        <row r="6">
          <cell r="B6">
            <v>8.5000000000000006E-3</v>
          </cell>
          <cell r="D6">
            <v>212500</v>
          </cell>
        </row>
      </sheetData>
      <sheetData sheetId="2">
        <row r="5">
          <cell r="B5">
            <v>9.7000000000000003E-3</v>
          </cell>
          <cell r="C5">
            <v>7500</v>
          </cell>
        </row>
        <row r="6">
          <cell r="B6">
            <v>8.5000000000000006E-3</v>
          </cell>
          <cell r="D6">
            <v>212500</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ngineer notes on tender price"/>
      <sheetName val="C2 - Engineer (West)"/>
      <sheetName val="C2 - Engineer (East)"/>
    </sheetNames>
    <sheetDataSet>
      <sheetData sheetId="0"/>
      <sheetData sheetId="1">
        <row r="5">
          <cell r="B5">
            <v>5.2500000000000003E-3</v>
          </cell>
          <cell r="C5">
            <v>6000</v>
          </cell>
        </row>
        <row r="6">
          <cell r="B6">
            <v>4.2500000000000003E-3</v>
          </cell>
          <cell r="D6">
            <v>98000</v>
          </cell>
        </row>
      </sheetData>
      <sheetData sheetId="2">
        <row r="5">
          <cell r="B5">
            <v>5.2500000000000003E-3</v>
          </cell>
          <cell r="C5">
            <v>6000</v>
          </cell>
        </row>
        <row r="6">
          <cell r="B6">
            <v>4.2500000000000003E-3</v>
          </cell>
          <cell r="D6">
            <v>98000</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ngineer notes on tender price"/>
      <sheetName val="C2 - Engineer (West)"/>
      <sheetName val="C2 - Engineer (East)"/>
    </sheetNames>
    <sheetDataSet>
      <sheetData sheetId="0"/>
      <sheetData sheetId="1">
        <row r="5">
          <cell r="B5">
            <v>8.0000000000000002E-3</v>
          </cell>
          <cell r="C5">
            <v>10000</v>
          </cell>
        </row>
        <row r="6">
          <cell r="B6">
            <v>5.1999999999999998E-3</v>
          </cell>
          <cell r="D6">
            <v>94500</v>
          </cell>
        </row>
      </sheetData>
      <sheetData sheetId="2">
        <row r="5">
          <cell r="B5">
            <v>8.0000000000000002E-3</v>
          </cell>
          <cell r="C5">
            <v>10000</v>
          </cell>
        </row>
        <row r="6">
          <cell r="B6">
            <v>5.1999999999999998E-3</v>
          </cell>
          <cell r="D6">
            <v>94500</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ngineer notes on tender price"/>
      <sheetName val="C2 - Engineer (West)"/>
      <sheetName val="C2 - Engineer (East)"/>
    </sheetNames>
    <sheetDataSet>
      <sheetData sheetId="0" refreshError="1"/>
      <sheetData sheetId="1">
        <row r="5">
          <cell r="B5">
            <v>8.9999999999999993E-3</v>
          </cell>
          <cell r="C5">
            <v>5000</v>
          </cell>
        </row>
        <row r="6">
          <cell r="B6">
            <v>7.0000000000000001E-3</v>
          </cell>
          <cell r="D6">
            <v>200000</v>
          </cell>
        </row>
      </sheetData>
      <sheetData sheetId="2">
        <row r="5">
          <cell r="B5">
            <v>8.9999999999999993E-3</v>
          </cell>
          <cell r="C5">
            <v>5000</v>
          </cell>
        </row>
        <row r="6">
          <cell r="B6">
            <v>7.0000000000000001E-3</v>
          </cell>
          <cell r="D6">
            <v>200000</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ngineer notes on tender price"/>
      <sheetName val="C2 - Engineer (West)"/>
      <sheetName val="C2 - Engineer (East)"/>
    </sheetNames>
    <sheetDataSet>
      <sheetData sheetId="0"/>
      <sheetData sheetId="1">
        <row r="5">
          <cell r="B5">
            <v>5.1999999999999998E-3</v>
          </cell>
          <cell r="C5">
            <v>10000</v>
          </cell>
        </row>
        <row r="6">
          <cell r="B6">
            <v>4.8999999999999998E-3</v>
          </cell>
          <cell r="D6">
            <v>125000</v>
          </cell>
        </row>
      </sheetData>
      <sheetData sheetId="2">
        <row r="5">
          <cell r="B5">
            <v>5.4000000000000003E-3</v>
          </cell>
          <cell r="C5">
            <v>10000</v>
          </cell>
        </row>
        <row r="6">
          <cell r="B6">
            <v>5.0000000000000001E-3</v>
          </cell>
          <cell r="D6">
            <v>125000</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BS notes on tender price"/>
      <sheetName val="C3 - Building Surveyor (West)"/>
      <sheetName val="C3 - Building Surveyor (East)"/>
    </sheetNames>
    <sheetDataSet>
      <sheetData sheetId="0"/>
      <sheetData sheetId="1">
        <row r="5">
          <cell r="B5">
            <v>0.04</v>
          </cell>
          <cell r="C5">
            <v>25000</v>
          </cell>
        </row>
        <row r="6">
          <cell r="B6">
            <v>0.03</v>
          </cell>
          <cell r="D6">
            <v>150000</v>
          </cell>
        </row>
      </sheetData>
      <sheetData sheetId="2">
        <row r="5">
          <cell r="B5">
            <v>0.04</v>
          </cell>
          <cell r="C5">
            <v>25000</v>
          </cell>
        </row>
        <row r="6">
          <cell r="B6">
            <v>0.03</v>
          </cell>
          <cell r="D6">
            <v>150000</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S notes on tender price"/>
      <sheetName val="C3 - Building Surveyor (West)"/>
      <sheetName val="C3 - Building Surveyor (East)"/>
    </sheetNames>
    <sheetDataSet>
      <sheetData sheetId="0"/>
      <sheetData sheetId="1">
        <row r="5">
          <cell r="B5">
            <v>0.08</v>
          </cell>
          <cell r="C5">
            <v>1500</v>
          </cell>
        </row>
        <row r="6">
          <cell r="B6">
            <v>0.06</v>
          </cell>
          <cell r="D6">
            <v>60000</v>
          </cell>
        </row>
      </sheetData>
      <sheetData sheetId="2">
        <row r="5">
          <cell r="B5">
            <v>0.08</v>
          </cell>
          <cell r="C5">
            <v>1500</v>
          </cell>
        </row>
        <row r="6">
          <cell r="B6">
            <v>0.06</v>
          </cell>
          <cell r="D6">
            <v>60000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9.9000000000000008E-3</v>
          </cell>
          <cell r="C5">
            <v>29950</v>
          </cell>
        </row>
        <row r="6">
          <cell r="B6">
            <v>7.4999999999999997E-3</v>
          </cell>
          <cell r="D6">
            <v>168750</v>
          </cell>
        </row>
      </sheetData>
      <sheetData sheetId="2">
        <row r="5">
          <cell r="B5">
            <v>9.9000000000000008E-3</v>
          </cell>
          <cell r="C5">
            <v>29950</v>
          </cell>
        </row>
        <row r="6">
          <cell r="B6">
            <v>7.4999999999999997E-3</v>
          </cell>
          <cell r="D6">
            <v>168750</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BS notes on tender price"/>
      <sheetName val="C3 - Building Surveyor (West)"/>
      <sheetName val="C3 - Building Surveyor (East)"/>
    </sheetNames>
    <sheetDataSet>
      <sheetData sheetId="0"/>
      <sheetData sheetId="1">
        <row r="5">
          <cell r="B5">
            <v>0.02</v>
          </cell>
          <cell r="C5">
            <v>6250</v>
          </cell>
        </row>
        <row r="6">
          <cell r="B6">
            <v>1.4500000000000001E-2</v>
          </cell>
          <cell r="D6">
            <v>195000</v>
          </cell>
        </row>
      </sheetData>
      <sheetData sheetId="2">
        <row r="5">
          <cell r="B5">
            <v>0.02</v>
          </cell>
          <cell r="C5">
            <v>6250</v>
          </cell>
        </row>
        <row r="6">
          <cell r="B6">
            <v>1.4500000000000001E-2</v>
          </cell>
          <cell r="D6">
            <v>195000</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BS notes on tender price"/>
      <sheetName val="C3 - Building Surveyor (West)"/>
      <sheetName val="C3 - Building Surveyor (East)"/>
    </sheetNames>
    <sheetDataSet>
      <sheetData sheetId="0"/>
      <sheetData sheetId="1">
        <row r="5">
          <cell r="B5">
            <v>0.05</v>
          </cell>
          <cell r="C5">
            <v>25000</v>
          </cell>
        </row>
        <row r="6">
          <cell r="B6">
            <v>0.04</v>
          </cell>
          <cell r="D6">
            <v>175000</v>
          </cell>
        </row>
      </sheetData>
      <sheetData sheetId="2">
        <row r="5">
          <cell r="B5">
            <v>0.05</v>
          </cell>
          <cell r="C5">
            <v>25000</v>
          </cell>
        </row>
        <row r="6">
          <cell r="B6">
            <v>0.04</v>
          </cell>
          <cell r="D6">
            <v>175000</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BS notes on tender price"/>
      <sheetName val="C3 - Building Surveyor (West)"/>
      <sheetName val="C3 - Building Surveyor (East)"/>
    </sheetNames>
    <sheetDataSet>
      <sheetData sheetId="0"/>
      <sheetData sheetId="1">
        <row r="5">
          <cell r="B5">
            <v>2.5000000000000001E-2</v>
          </cell>
          <cell r="C5">
            <v>125000</v>
          </cell>
        </row>
        <row r="6">
          <cell r="B6">
            <v>0.02</v>
          </cell>
          <cell r="D6">
            <v>200000</v>
          </cell>
        </row>
      </sheetData>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BS notes on tender price"/>
      <sheetName val="C3 - Building Surveyor (West)"/>
      <sheetName val="C3 - Building Surveyor (East)"/>
    </sheetNames>
    <sheetDataSet>
      <sheetData sheetId="0" refreshError="1"/>
      <sheetData sheetId="1">
        <row r="5">
          <cell r="B5">
            <v>7.0000000000000007E-2</v>
          </cell>
          <cell r="C5">
            <v>12500</v>
          </cell>
        </row>
        <row r="6">
          <cell r="B6">
            <v>4.9000000000000002E-2</v>
          </cell>
          <cell r="D6">
            <v>250000</v>
          </cell>
        </row>
      </sheetData>
      <sheetData sheetId="2">
        <row r="5">
          <cell r="B5">
            <v>7.0000000000000007E-2</v>
          </cell>
          <cell r="C5">
            <v>12500</v>
          </cell>
        </row>
        <row r="6">
          <cell r="B6">
            <v>4.9000000000000002E-2</v>
          </cell>
          <cell r="D6">
            <v>250000</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BS notes on tender price"/>
      <sheetName val="C3 - Building Surveyor (West)"/>
      <sheetName val="C3 - Building Surveyor (East)"/>
    </sheetNames>
    <sheetDataSet>
      <sheetData sheetId="0"/>
      <sheetData sheetId="1">
        <row r="5">
          <cell r="B5">
            <v>1.2E-2</v>
          </cell>
          <cell r="C5">
            <v>6000</v>
          </cell>
        </row>
        <row r="6">
          <cell r="B6">
            <v>8.5000000000000006E-3</v>
          </cell>
          <cell r="D6">
            <v>85000</v>
          </cell>
        </row>
      </sheetData>
      <sheetData sheetId="2">
        <row r="5">
          <cell r="B5">
            <v>1.2E-2</v>
          </cell>
          <cell r="C5">
            <v>6000</v>
          </cell>
        </row>
        <row r="6">
          <cell r="B6">
            <v>8.5000000000000006E-3</v>
          </cell>
          <cell r="D6">
            <v>85000</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BS notes on tender price"/>
      <sheetName val="C3 - Building Surveyor (West)"/>
      <sheetName val="C3 - Building Surveyor (East)"/>
    </sheetNames>
    <sheetDataSet>
      <sheetData sheetId="0"/>
      <sheetData sheetId="1">
        <row r="5">
          <cell r="B5">
            <v>4.2999999999999997E-2</v>
          </cell>
          <cell r="C5">
            <v>10000</v>
          </cell>
        </row>
        <row r="6">
          <cell r="B6">
            <v>3.5000000000000003E-2</v>
          </cell>
          <cell r="D6">
            <v>80000</v>
          </cell>
        </row>
      </sheetData>
      <sheetData sheetId="2">
        <row r="5">
          <cell r="B5">
            <v>4.2999999999999997E-2</v>
          </cell>
          <cell r="C5">
            <v>10000</v>
          </cell>
        </row>
        <row r="6">
          <cell r="B6">
            <v>3.5000000000000003E-2</v>
          </cell>
          <cell r="D6">
            <v>80000</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BS notes on tender price"/>
      <sheetName val="C3 - Building Surveyor (West)"/>
      <sheetName val="C3 - Building Surveyor (East)"/>
    </sheetNames>
    <sheetDataSet>
      <sheetData sheetId="0"/>
      <sheetData sheetId="1"/>
      <sheetData sheetId="2">
        <row r="5">
          <cell r="B5">
            <v>4.4999999999999998E-2</v>
          </cell>
          <cell r="C5">
            <v>4375</v>
          </cell>
        </row>
        <row r="6">
          <cell r="B6">
            <v>3.7100000000000001E-2</v>
          </cell>
          <cell r="D6">
            <v>370500</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itect notes on tender price"/>
      <sheetName val="C4a - Architect (West)"/>
      <sheetName val="C4a - Architect (East)"/>
      <sheetName val="Qualifications as required"/>
    </sheetNames>
    <sheetDataSet>
      <sheetData sheetId="0"/>
      <sheetData sheetId="1">
        <row r="6">
          <cell r="B6">
            <v>8.5000000000000006E-3</v>
          </cell>
          <cell r="C6">
            <v>1500</v>
          </cell>
          <cell r="E6">
            <v>8.0000000000000002E-3</v>
          </cell>
          <cell r="F6">
            <v>1500</v>
          </cell>
          <cell r="H6">
            <v>9.4999999999999998E-3</v>
          </cell>
          <cell r="I6">
            <v>1600</v>
          </cell>
        </row>
        <row r="7">
          <cell r="B7">
            <v>8.0000000000000002E-3</v>
          </cell>
          <cell r="D7">
            <v>149000</v>
          </cell>
          <cell r="E7">
            <v>7.7000000000000002E-3</v>
          </cell>
          <cell r="G7">
            <v>139000</v>
          </cell>
          <cell r="H7">
            <v>8.8000000000000005E-3</v>
          </cell>
          <cell r="J7">
            <v>175000</v>
          </cell>
        </row>
      </sheetData>
      <sheetData sheetId="2"/>
      <sheetData sheetId="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itect notes on tender price"/>
      <sheetName val="C4a - Architect (West)"/>
      <sheetName val="C4a - Architect (East)"/>
      <sheetName val="Qualifications as required"/>
    </sheetNames>
    <sheetDataSet>
      <sheetData sheetId="0"/>
      <sheetData sheetId="1">
        <row r="6">
          <cell r="B6">
            <v>8.9999999999999993E-3</v>
          </cell>
          <cell r="C6">
            <v>1500</v>
          </cell>
          <cell r="E6">
            <v>8.0000000000000002E-3</v>
          </cell>
          <cell r="F6">
            <v>1500</v>
          </cell>
          <cell r="H6">
            <v>7.4999999999999997E-3</v>
          </cell>
          <cell r="I6">
            <v>1500</v>
          </cell>
        </row>
        <row r="7">
          <cell r="B7">
            <v>8.0000000000000002E-3</v>
          </cell>
          <cell r="D7">
            <v>273000</v>
          </cell>
          <cell r="E7">
            <v>7.0000000000000001E-3</v>
          </cell>
          <cell r="G7">
            <v>252000</v>
          </cell>
          <cell r="H7">
            <v>7.0000000000000001E-3</v>
          </cell>
          <cell r="J7">
            <v>273000</v>
          </cell>
        </row>
      </sheetData>
      <sheetData sheetId="2">
        <row r="6">
          <cell r="B6">
            <v>8.9999999999999993E-3</v>
          </cell>
          <cell r="C6">
            <v>1500</v>
          </cell>
          <cell r="E6">
            <v>8.0000000000000002E-3</v>
          </cell>
          <cell r="F6">
            <v>1500</v>
          </cell>
          <cell r="H6">
            <v>7.4999999999999997E-3</v>
          </cell>
          <cell r="I6">
            <v>1500</v>
          </cell>
        </row>
        <row r="7">
          <cell r="B7">
            <v>8.0000000000000002E-3</v>
          </cell>
          <cell r="D7">
            <v>273000</v>
          </cell>
          <cell r="E7">
            <v>7.0000000000000001E-3</v>
          </cell>
          <cell r="G7">
            <v>252000</v>
          </cell>
          <cell r="H7">
            <v>7.0000000000000001E-3</v>
          </cell>
          <cell r="J7">
            <v>273000</v>
          </cell>
        </row>
      </sheetData>
      <sheetData sheetId="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itect notes on tender price"/>
      <sheetName val="C4a - Architect (West)"/>
      <sheetName val="C4a - Architect (East)"/>
      <sheetName val="Qualifications as required"/>
    </sheetNames>
    <sheetDataSet>
      <sheetData sheetId="0"/>
      <sheetData sheetId="1">
        <row r="6">
          <cell r="B6">
            <v>6.1999999999999998E-3</v>
          </cell>
          <cell r="C6">
            <v>3720</v>
          </cell>
          <cell r="E6">
            <v>5.4999999999999997E-3</v>
          </cell>
          <cell r="F6">
            <v>3300</v>
          </cell>
          <cell r="H6">
            <v>1.15E-2</v>
          </cell>
          <cell r="I6">
            <v>6900</v>
          </cell>
        </row>
        <row r="7">
          <cell r="B7">
            <v>5.1999999999999998E-3</v>
          </cell>
          <cell r="D7">
            <v>78000</v>
          </cell>
          <cell r="E7">
            <v>4.8999999999999998E-3</v>
          </cell>
          <cell r="G7">
            <v>73500</v>
          </cell>
          <cell r="H7">
            <v>9.7000000000000003E-3</v>
          </cell>
          <cell r="J7">
            <v>145500</v>
          </cell>
        </row>
      </sheetData>
      <sheetData sheetId="2">
        <row r="6">
          <cell r="B6">
            <v>7.7000000000000002E-3</v>
          </cell>
          <cell r="C6">
            <v>4620</v>
          </cell>
          <cell r="E6">
            <v>7.0000000000000001E-3</v>
          </cell>
          <cell r="F6">
            <v>4200</v>
          </cell>
          <cell r="H6">
            <v>1.4200000000000001E-2</v>
          </cell>
          <cell r="I6">
            <v>8520</v>
          </cell>
        </row>
        <row r="7">
          <cell r="B7">
            <v>5.7999999999999996E-3</v>
          </cell>
          <cell r="D7">
            <v>87000</v>
          </cell>
          <cell r="E7">
            <v>5.4999999999999997E-3</v>
          </cell>
          <cell r="G7">
            <v>82500</v>
          </cell>
          <cell r="H7">
            <v>1.0800000000000001E-2</v>
          </cell>
          <cell r="J7">
            <v>162000</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7.2500000000000004E-3</v>
          </cell>
          <cell r="C5">
            <v>45000</v>
          </cell>
        </row>
        <row r="6">
          <cell r="B6">
            <v>6.7499999999999999E-3</v>
          </cell>
          <cell r="D6">
            <v>120000</v>
          </cell>
        </row>
      </sheetData>
      <sheetData sheetId="2">
        <row r="5">
          <cell r="B5">
            <v>7.2500000000000004E-3</v>
          </cell>
          <cell r="C5">
            <v>45000</v>
          </cell>
        </row>
        <row r="6">
          <cell r="B6">
            <v>6.7499999999999999E-3</v>
          </cell>
          <cell r="D6">
            <v>120000</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itect notes on tender price"/>
      <sheetName val="C4a - Architect (West)"/>
      <sheetName val="C4a - Architect (East)"/>
      <sheetName val="Qualifications as required"/>
    </sheetNames>
    <sheetDataSet>
      <sheetData sheetId="0"/>
      <sheetData sheetId="1">
        <row r="6">
          <cell r="B6">
            <v>5.6600000000000001E-3</v>
          </cell>
          <cell r="C6">
            <v>3500</v>
          </cell>
          <cell r="E6">
            <v>5.3800000000000002E-3</v>
          </cell>
          <cell r="F6">
            <v>3500</v>
          </cell>
          <cell r="H6">
            <v>1.051E-2</v>
          </cell>
          <cell r="I6">
            <v>6000</v>
          </cell>
        </row>
        <row r="7">
          <cell r="B7">
            <v>5.1200000000000004E-3</v>
          </cell>
          <cell r="D7">
            <v>105000</v>
          </cell>
          <cell r="E7">
            <v>4.8599999999999997E-3</v>
          </cell>
          <cell r="H7">
            <v>9.5099999999999994E-3</v>
          </cell>
          <cell r="J7">
            <v>210000</v>
          </cell>
        </row>
      </sheetData>
      <sheetData sheetId="2">
        <row r="6">
          <cell r="B6">
            <v>5.8599999999999998E-3</v>
          </cell>
          <cell r="C6">
            <v>3500</v>
          </cell>
          <cell r="E6">
            <v>5.4999999999999997E-3</v>
          </cell>
          <cell r="F6">
            <v>3500</v>
          </cell>
          <cell r="H6">
            <v>1.061E-2</v>
          </cell>
          <cell r="I6">
            <v>6000</v>
          </cell>
        </row>
        <row r="7">
          <cell r="B7">
            <v>5.1999999999999998E-3</v>
          </cell>
          <cell r="D7">
            <v>105000</v>
          </cell>
          <cell r="E7">
            <v>4.9500000000000004E-3</v>
          </cell>
          <cell r="G7">
            <v>100000</v>
          </cell>
          <cell r="H7">
            <v>9.6100000000000005E-3</v>
          </cell>
          <cell r="J7">
            <v>210000</v>
          </cell>
        </row>
      </sheetData>
      <sheetData sheetId="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itect notes on tender price"/>
      <sheetName val="C4a - Architect (West)"/>
      <sheetName val="C4a - Architect (East)"/>
      <sheetName val="Qualifications as required"/>
    </sheetNames>
    <sheetDataSet>
      <sheetData sheetId="0"/>
      <sheetData sheetId="1">
        <row r="6">
          <cell r="B6">
            <v>5.9199999999999999E-3</v>
          </cell>
          <cell r="C6">
            <v>985</v>
          </cell>
          <cell r="E6">
            <v>5.1599999999999997E-3</v>
          </cell>
          <cell r="F6">
            <v>985</v>
          </cell>
          <cell r="H6">
            <v>8.1799999999999998E-3</v>
          </cell>
          <cell r="I6">
            <v>985</v>
          </cell>
        </row>
        <row r="7">
          <cell r="B7">
            <v>5.1500000000000001E-3</v>
          </cell>
          <cell r="D7">
            <v>82500</v>
          </cell>
          <cell r="E7">
            <v>4.5900000000000003E-3</v>
          </cell>
          <cell r="G7">
            <v>82500</v>
          </cell>
          <cell r="H7">
            <v>7.11E-3</v>
          </cell>
          <cell r="J7">
            <v>94500</v>
          </cell>
        </row>
      </sheetData>
      <sheetData sheetId="2">
        <row r="6">
          <cell r="B6">
            <v>5.9199999999999999E-3</v>
          </cell>
          <cell r="C6">
            <v>985</v>
          </cell>
          <cell r="E6">
            <v>5.1599999999999997E-3</v>
          </cell>
          <cell r="F6">
            <v>985</v>
          </cell>
          <cell r="H6">
            <v>8.1799999999999998E-3</v>
          </cell>
          <cell r="I6">
            <v>985</v>
          </cell>
        </row>
        <row r="7">
          <cell r="B7">
            <v>5.1500000000000001E-3</v>
          </cell>
          <cell r="D7">
            <v>82500</v>
          </cell>
          <cell r="E7">
            <v>4.5900000000000003E-3</v>
          </cell>
          <cell r="G7">
            <v>82500</v>
          </cell>
          <cell r="H7">
            <v>7.11E-3</v>
          </cell>
          <cell r="J7">
            <v>94500</v>
          </cell>
        </row>
      </sheetData>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itect notes on tender price"/>
      <sheetName val="C4a - Architect (West)"/>
      <sheetName val="C4a - Architect (East)"/>
    </sheetNames>
    <sheetDataSet>
      <sheetData sheetId="0"/>
      <sheetData sheetId="1">
        <row r="6">
          <cell r="B6">
            <v>8.9999999999999993E-3</v>
          </cell>
          <cell r="C6">
            <v>5525</v>
          </cell>
          <cell r="E6">
            <v>8.5000000000000006E-3</v>
          </cell>
          <cell r="F6">
            <v>5000</v>
          </cell>
          <cell r="H6">
            <v>8.8999999999999999E-3</v>
          </cell>
          <cell r="I6">
            <v>5625</v>
          </cell>
        </row>
        <row r="7">
          <cell r="B7">
            <v>7.4999999999999997E-3</v>
          </cell>
          <cell r="D7">
            <v>150000</v>
          </cell>
          <cell r="E7">
            <v>7.0000000000000001E-3</v>
          </cell>
          <cell r="G7">
            <v>140000</v>
          </cell>
          <cell r="H7">
            <v>7.4000000000000003E-3</v>
          </cell>
          <cell r="J7">
            <v>148000</v>
          </cell>
        </row>
      </sheetData>
      <sheetData sheetId="2">
        <row r="6">
          <cell r="B6">
            <v>9.1000000000000004E-3</v>
          </cell>
          <cell r="C6">
            <v>5625</v>
          </cell>
          <cell r="E6">
            <v>8.6E-3</v>
          </cell>
          <cell r="F6">
            <v>5000</v>
          </cell>
          <cell r="H6">
            <v>9.1000000000000004E-3</v>
          </cell>
          <cell r="I6">
            <v>5625</v>
          </cell>
        </row>
        <row r="7">
          <cell r="B7">
            <v>7.6E-3</v>
          </cell>
          <cell r="D7">
            <v>152000</v>
          </cell>
          <cell r="E7">
            <v>7.1000000000000004E-3</v>
          </cell>
          <cell r="G7">
            <v>142000</v>
          </cell>
          <cell r="H7">
            <v>7.4999999999999997E-3</v>
          </cell>
          <cell r="J7">
            <v>150000</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itect notes on tender price"/>
      <sheetName val="C4a - Architect (West)"/>
      <sheetName val="C4a - Architect (East)"/>
    </sheetNames>
    <sheetDataSet>
      <sheetData sheetId="0"/>
      <sheetData sheetId="1">
        <row r="6">
          <cell r="B6">
            <v>7.1999999999999998E-3</v>
          </cell>
          <cell r="C6">
            <v>1550</v>
          </cell>
          <cell r="E6">
            <v>6.3E-3</v>
          </cell>
          <cell r="F6">
            <v>1150</v>
          </cell>
          <cell r="H6">
            <v>7.1999999999999998E-3</v>
          </cell>
          <cell r="I6">
            <v>1950</v>
          </cell>
        </row>
        <row r="7">
          <cell r="B7">
            <v>6.0000000000000001E-3</v>
          </cell>
          <cell r="D7">
            <v>99000</v>
          </cell>
          <cell r="E7">
            <v>5.1999999999999998E-3</v>
          </cell>
          <cell r="G7">
            <v>77625</v>
          </cell>
          <cell r="H7">
            <v>6.0000000000000001E-3</v>
          </cell>
          <cell r="J7">
            <v>99500</v>
          </cell>
        </row>
      </sheetData>
      <sheetData sheetId="2">
        <row r="6">
          <cell r="B6">
            <v>7.1999999999999998E-3</v>
          </cell>
          <cell r="C6">
            <v>1550</v>
          </cell>
          <cell r="E6">
            <v>6.3E-3</v>
          </cell>
          <cell r="F6">
            <v>1150</v>
          </cell>
          <cell r="H6">
            <v>7.1999999999999998E-3</v>
          </cell>
        </row>
        <row r="7">
          <cell r="B7">
            <v>6.0000000000000001E-3</v>
          </cell>
          <cell r="D7">
            <v>99000</v>
          </cell>
          <cell r="E7">
            <v>5.1999999999999998E-3</v>
          </cell>
          <cell r="G7">
            <v>77625</v>
          </cell>
          <cell r="H7">
            <v>6.0000000000000001E-3</v>
          </cell>
          <cell r="J7">
            <v>99500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itect notes on tender price"/>
      <sheetName val="C4a - Architect (West)"/>
      <sheetName val="C4a - Architect (East)"/>
      <sheetName val="Qualifications as required"/>
    </sheetNames>
    <sheetDataSet>
      <sheetData sheetId="0"/>
      <sheetData sheetId="1">
        <row r="6">
          <cell r="B6">
            <v>5.8999999999999999E-3</v>
          </cell>
          <cell r="C6">
            <v>9440</v>
          </cell>
          <cell r="E6">
            <v>5.4000000000000003E-3</v>
          </cell>
          <cell r="F6">
            <v>8640</v>
          </cell>
          <cell r="H6">
            <v>1.1299999999999999E-2</v>
          </cell>
          <cell r="I6">
            <v>18080</v>
          </cell>
        </row>
        <row r="7">
          <cell r="B7">
            <v>4.4999999999999997E-3</v>
          </cell>
          <cell r="D7">
            <v>112500</v>
          </cell>
          <cell r="E7">
            <v>4.0000000000000001E-3</v>
          </cell>
          <cell r="G7">
            <v>100000</v>
          </cell>
          <cell r="H7">
            <v>8.5000000000000006E-3</v>
          </cell>
          <cell r="J7">
            <v>212500</v>
          </cell>
        </row>
      </sheetData>
      <sheetData sheetId="2">
        <row r="6">
          <cell r="B6">
            <v>5.8999999999999999E-3</v>
          </cell>
          <cell r="C6">
            <v>9440</v>
          </cell>
          <cell r="E6">
            <v>5.4000000000000003E-3</v>
          </cell>
          <cell r="F6">
            <v>8640</v>
          </cell>
          <cell r="H6">
            <v>1.1299999999999999E-2</v>
          </cell>
          <cell r="I6">
            <v>18080</v>
          </cell>
        </row>
        <row r="7">
          <cell r="B7">
            <v>4.4000000000000003E-3</v>
          </cell>
          <cell r="D7">
            <v>110000</v>
          </cell>
          <cell r="E7">
            <v>3.8999999999999998E-3</v>
          </cell>
          <cell r="G7">
            <v>97500</v>
          </cell>
          <cell r="H7">
            <v>8.3999999999999995E-3</v>
          </cell>
          <cell r="J7">
            <v>210000</v>
          </cell>
        </row>
      </sheetData>
      <sheetData sheetId="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itect notes on tender price"/>
      <sheetName val="C4a - Architect (West)"/>
      <sheetName val="C4a - Architect (East)"/>
      <sheetName val="Qualifications as required"/>
    </sheetNames>
    <sheetDataSet>
      <sheetData sheetId="0"/>
      <sheetData sheetId="1">
        <row r="6">
          <cell r="B6">
            <v>5.7999999999999996E-3</v>
          </cell>
          <cell r="C6">
            <v>580</v>
          </cell>
          <cell r="E6">
            <v>5.7000000000000002E-3</v>
          </cell>
          <cell r="F6">
            <v>580</v>
          </cell>
          <cell r="H6">
            <v>1.4500000000000001E-2</v>
          </cell>
          <cell r="I6">
            <v>1450</v>
          </cell>
        </row>
        <row r="7">
          <cell r="B7">
            <v>4.8999999999999998E-3</v>
          </cell>
          <cell r="D7">
            <v>70000</v>
          </cell>
          <cell r="E7">
            <v>4.7999999999999996E-3</v>
          </cell>
          <cell r="G7">
            <v>65500</v>
          </cell>
          <cell r="H7">
            <v>1.32E-2</v>
          </cell>
          <cell r="J7">
            <v>198000</v>
          </cell>
        </row>
      </sheetData>
      <sheetData sheetId="2">
        <row r="6">
          <cell r="B6">
            <v>6.4999999999999997E-3</v>
          </cell>
          <cell r="C6">
            <v>650</v>
          </cell>
          <cell r="E6">
            <v>6.4000000000000003E-3</v>
          </cell>
          <cell r="F6">
            <v>650</v>
          </cell>
          <cell r="H6">
            <v>1.55E-2</v>
          </cell>
          <cell r="I6">
            <v>1550</v>
          </cell>
        </row>
        <row r="7">
          <cell r="B7">
            <v>5.1999999999999998E-3</v>
          </cell>
          <cell r="D7">
            <v>75000</v>
          </cell>
          <cell r="E7">
            <v>5.1000000000000004E-3</v>
          </cell>
          <cell r="G7">
            <v>70000</v>
          </cell>
          <cell r="H7">
            <v>1.4200000000000001E-2</v>
          </cell>
          <cell r="J7">
            <v>213000</v>
          </cell>
        </row>
      </sheetData>
      <sheetData sheetId="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itect notes on tender price"/>
      <sheetName val="C4a - Architect (West)"/>
      <sheetName val="C4a - Architect (East)"/>
      <sheetName val="Qualifications as required"/>
    </sheetNames>
    <sheetDataSet>
      <sheetData sheetId="0"/>
      <sheetData sheetId="1">
        <row r="6">
          <cell r="B6">
            <v>8.2000000000000007E-3</v>
          </cell>
          <cell r="C6">
            <v>6900</v>
          </cell>
          <cell r="E6">
            <v>7.4000000000000003E-3</v>
          </cell>
          <cell r="F6">
            <v>6250</v>
          </cell>
          <cell r="H6">
            <v>1.4E-2</v>
          </cell>
          <cell r="I6">
            <v>11780</v>
          </cell>
        </row>
        <row r="7">
          <cell r="B7">
            <v>7.3000000000000001E-3</v>
          </cell>
          <cell r="D7">
            <v>98550</v>
          </cell>
          <cell r="E7">
            <v>6.6E-3</v>
          </cell>
          <cell r="G7">
            <v>89100</v>
          </cell>
          <cell r="H7">
            <v>1.2500000000000001E-2</v>
          </cell>
          <cell r="J7">
            <v>168750</v>
          </cell>
        </row>
      </sheetData>
      <sheetData sheetId="2">
        <row r="6">
          <cell r="B6">
            <v>8.0000000000000002E-3</v>
          </cell>
          <cell r="C6">
            <v>6900</v>
          </cell>
          <cell r="E6">
            <v>7.3000000000000001E-3</v>
          </cell>
          <cell r="F6">
            <v>6300</v>
          </cell>
          <cell r="H6">
            <v>1.4200000000000001E-2</v>
          </cell>
          <cell r="I6">
            <v>12250</v>
          </cell>
        </row>
        <row r="7">
          <cell r="B7">
            <v>7.1000000000000004E-3</v>
          </cell>
          <cell r="D7">
            <v>95850</v>
          </cell>
          <cell r="E7">
            <v>6.4999999999999997E-3</v>
          </cell>
          <cell r="G7">
            <v>87750</v>
          </cell>
          <cell r="H7">
            <v>1.2699999999999999E-2</v>
          </cell>
          <cell r="J7">
            <v>171450</v>
          </cell>
        </row>
      </sheetData>
      <sheetData sheetId="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itect notes on tender price"/>
      <sheetName val="C4a - Architect (West)"/>
      <sheetName val="C4a - Architect (East)"/>
    </sheetNames>
    <sheetDataSet>
      <sheetData sheetId="0" refreshError="1"/>
      <sheetData sheetId="1" refreshError="1"/>
      <sheetData sheetId="2">
        <row r="6">
          <cell r="I6">
            <v>1950</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 &amp; PD notes on tender price"/>
      <sheetName val="C4b - Architect (West)"/>
      <sheetName val="C4b - Architect (East)"/>
      <sheetName val="Qualifications as required"/>
    </sheetNames>
    <sheetDataSet>
      <sheetData sheetId="0"/>
      <sheetData sheetId="1">
        <row r="6">
          <cell r="B6">
            <v>9.5999999999999992E-3</v>
          </cell>
          <cell r="C6">
            <v>2900</v>
          </cell>
          <cell r="E6">
            <v>9.1000000000000004E-3</v>
          </cell>
          <cell r="F6">
            <v>2900</v>
          </cell>
          <cell r="H6">
            <v>9.7999999999999997E-3</v>
          </cell>
          <cell r="I6">
            <v>2900</v>
          </cell>
        </row>
        <row r="7">
          <cell r="B7">
            <v>8.9999999999999993E-3</v>
          </cell>
          <cell r="D7">
            <v>169000</v>
          </cell>
          <cell r="E7">
            <v>8.6999999999999994E-3</v>
          </cell>
          <cell r="G7">
            <v>159000</v>
          </cell>
          <cell r="H7">
            <v>8.8999999999999999E-3</v>
          </cell>
          <cell r="J7">
            <v>178000</v>
          </cell>
        </row>
      </sheetData>
      <sheetData sheetId="2">
        <row r="6">
          <cell r="B6">
            <v>9.5999999999999992E-3</v>
          </cell>
          <cell r="C6">
            <v>2900</v>
          </cell>
          <cell r="E6">
            <v>9.1000000000000004E-3</v>
          </cell>
          <cell r="F6">
            <v>2900</v>
          </cell>
          <cell r="H6">
            <v>9.5999999999999992E-3</v>
          </cell>
          <cell r="I6">
            <v>2900</v>
          </cell>
        </row>
        <row r="7">
          <cell r="B7">
            <v>8.9999999999999993E-3</v>
          </cell>
          <cell r="D7">
            <v>169000</v>
          </cell>
          <cell r="E7">
            <v>8.6999999999999994E-3</v>
          </cell>
          <cell r="G7">
            <v>159000</v>
          </cell>
          <cell r="H7">
            <v>8.8999999999999999E-3</v>
          </cell>
          <cell r="J7">
            <v>178000</v>
          </cell>
        </row>
      </sheetData>
      <sheetData sheetId="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 &amp; PD notes on tender price"/>
      <sheetName val="C4b - Architect (West)"/>
      <sheetName val="C4b - Architect (East)"/>
      <sheetName val="Qualifications as required"/>
    </sheetNames>
    <sheetDataSet>
      <sheetData sheetId="0"/>
      <sheetData sheetId="1">
        <row r="6">
          <cell r="B6">
            <v>1.2E-2</v>
          </cell>
          <cell r="C6">
            <v>4500</v>
          </cell>
          <cell r="E6">
            <v>1.15E-2</v>
          </cell>
          <cell r="F6">
            <v>1500</v>
          </cell>
          <cell r="H6">
            <v>1.0999999999999999E-2</v>
          </cell>
          <cell r="I6">
            <v>4500</v>
          </cell>
        </row>
        <row r="7">
          <cell r="B7">
            <v>0.01</v>
          </cell>
          <cell r="D7">
            <v>357000</v>
          </cell>
          <cell r="E7">
            <v>9.4999999999999998E-3</v>
          </cell>
          <cell r="G7">
            <v>336000</v>
          </cell>
          <cell r="H7">
            <v>8.9999999999999993E-3</v>
          </cell>
          <cell r="J7">
            <v>336000</v>
          </cell>
        </row>
      </sheetData>
      <sheetData sheetId="2">
        <row r="6">
          <cell r="B6">
            <v>1.2E-2</v>
          </cell>
          <cell r="C6">
            <v>4500</v>
          </cell>
          <cell r="E6">
            <v>1.15E-2</v>
          </cell>
          <cell r="F6">
            <v>1500</v>
          </cell>
          <cell r="H6">
            <v>1.0999999999999999E-2</v>
          </cell>
          <cell r="I6">
            <v>4500</v>
          </cell>
        </row>
        <row r="7">
          <cell r="B7">
            <v>0.01</v>
          </cell>
          <cell r="D7">
            <v>357000</v>
          </cell>
          <cell r="E7">
            <v>9.4999999999999998E-3</v>
          </cell>
          <cell r="G7">
            <v>336000</v>
          </cell>
          <cell r="H7">
            <v>8.9999999999999993E-3</v>
          </cell>
          <cell r="J7">
            <v>336000</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0.01</v>
          </cell>
          <cell r="C5">
            <v>20000</v>
          </cell>
        </row>
        <row r="6">
          <cell r="B6">
            <v>7.0000000000000001E-3</v>
          </cell>
          <cell r="D6">
            <v>100000</v>
          </cell>
        </row>
      </sheetData>
      <sheetData sheetId="2">
        <row r="5">
          <cell r="B5">
            <v>0.01</v>
          </cell>
          <cell r="C5">
            <v>20000</v>
          </cell>
        </row>
        <row r="6">
          <cell r="B6">
            <v>7.0000000000000001E-3</v>
          </cell>
          <cell r="D6">
            <v>100000</v>
          </cell>
        </row>
      </sheetData>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 &amp; PD notes on tender price"/>
      <sheetName val="C4b - Architect (West)"/>
      <sheetName val="C4b - Architect (East)"/>
      <sheetName val="Qualifications as required"/>
    </sheetNames>
    <sheetDataSet>
      <sheetData sheetId="0"/>
      <sheetData sheetId="1">
        <row r="6">
          <cell r="B6">
            <v>6.6E-3</v>
          </cell>
          <cell r="C6">
            <v>5220</v>
          </cell>
          <cell r="E6">
            <v>5.8999999999999999E-3</v>
          </cell>
          <cell r="F6">
            <v>4800</v>
          </cell>
          <cell r="H6">
            <v>1.23E-2</v>
          </cell>
          <cell r="I6">
            <v>9400</v>
          </cell>
        </row>
        <row r="7">
          <cell r="B7">
            <v>5.4000000000000003E-3</v>
          </cell>
          <cell r="D7">
            <v>81000</v>
          </cell>
          <cell r="E7">
            <v>5.1000000000000004E-3</v>
          </cell>
          <cell r="G7">
            <v>76500</v>
          </cell>
          <cell r="H7">
            <v>9.9000000000000008E-3</v>
          </cell>
          <cell r="J7">
            <v>148500</v>
          </cell>
        </row>
      </sheetData>
      <sheetData sheetId="2">
        <row r="6">
          <cell r="B6">
            <v>8.0000000000000002E-3</v>
          </cell>
          <cell r="C6">
            <v>6300</v>
          </cell>
          <cell r="E6">
            <v>7.3000000000000001E-3</v>
          </cell>
          <cell r="F6">
            <v>5880</v>
          </cell>
          <cell r="H6">
            <v>1.5100000000000001E-2</v>
          </cell>
          <cell r="I6">
            <v>11560</v>
          </cell>
        </row>
        <row r="7">
          <cell r="B7">
            <v>6.1000000000000004E-3</v>
          </cell>
          <cell r="D7">
            <v>91500</v>
          </cell>
          <cell r="E7">
            <v>5.7999999999999996E-3</v>
          </cell>
          <cell r="G7">
            <v>87000</v>
          </cell>
          <cell r="H7">
            <v>1.14E-2</v>
          </cell>
          <cell r="J7">
            <v>171000</v>
          </cell>
        </row>
      </sheetData>
      <sheetData sheetId="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 &amp; PD notes on tender price"/>
      <sheetName val="C4b - Architect (West)"/>
      <sheetName val="C4b - Architect (East)"/>
    </sheetNames>
    <sheetDataSet>
      <sheetData sheetId="0"/>
      <sheetData sheetId="1">
        <row r="6">
          <cell r="B6">
            <v>1.0999999999999999E-2</v>
          </cell>
          <cell r="C6">
            <v>10000</v>
          </cell>
        </row>
      </sheetData>
      <sheetData sheetId="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 &amp; PD notes on tender price"/>
      <sheetName val="C4b - Architect (West)"/>
      <sheetName val="C4b - Architect (East)"/>
      <sheetName val="Qualifications as required"/>
    </sheetNames>
    <sheetDataSet>
      <sheetData sheetId="0"/>
      <sheetData sheetId="1">
        <row r="6">
          <cell r="B6">
            <v>1.21E-2</v>
          </cell>
          <cell r="C6">
            <v>12735.45</v>
          </cell>
          <cell r="E6">
            <v>1.1299999999999999E-2</v>
          </cell>
          <cell r="F6">
            <v>11935.45</v>
          </cell>
          <cell r="H6">
            <v>1.09E-2</v>
          </cell>
          <cell r="I6">
            <v>11290.3</v>
          </cell>
        </row>
        <row r="7">
          <cell r="B7">
            <v>8.8000000000000005E-3</v>
          </cell>
          <cell r="D7">
            <v>60265.71</v>
          </cell>
          <cell r="E7">
            <v>8.2000000000000007E-3</v>
          </cell>
          <cell r="G7">
            <v>56485.71</v>
          </cell>
          <cell r="H7">
            <v>7.3000000000000001E-3</v>
          </cell>
          <cell r="J7">
            <v>49207.14</v>
          </cell>
        </row>
      </sheetData>
      <sheetData sheetId="2">
        <row r="6">
          <cell r="B6">
            <v>1.21E-2</v>
          </cell>
          <cell r="C6">
            <v>12735.45</v>
          </cell>
          <cell r="E6">
            <v>1.1299999999999999E-2</v>
          </cell>
          <cell r="F6">
            <v>11935.45</v>
          </cell>
          <cell r="H6">
            <v>1.09E-2</v>
          </cell>
          <cell r="I6">
            <v>11290.3</v>
          </cell>
        </row>
        <row r="7">
          <cell r="B7">
            <v>8.8000000000000005E-3</v>
          </cell>
          <cell r="D7">
            <v>66857.13</v>
          </cell>
          <cell r="E7">
            <v>8.2000000000000007E-3</v>
          </cell>
          <cell r="G7">
            <v>62134.28</v>
          </cell>
          <cell r="H7">
            <v>7.3000000000000001E-3</v>
          </cell>
          <cell r="J7">
            <v>54127.85</v>
          </cell>
        </row>
      </sheetData>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 &amp; PD notes on tender price"/>
      <sheetName val="C4b - Architect (West)"/>
      <sheetName val="C4b - Architect (East)"/>
      <sheetName val="Qualifications as required"/>
    </sheetNames>
    <sheetDataSet>
      <sheetData sheetId="0"/>
      <sheetData sheetId="1">
        <row r="6">
          <cell r="B6">
            <v>1.2E-2</v>
          </cell>
          <cell r="C6">
            <v>10500</v>
          </cell>
          <cell r="E6">
            <v>1.2E-2</v>
          </cell>
          <cell r="F6">
            <v>10500</v>
          </cell>
          <cell r="H6">
            <v>5.1000000000000004E-3</v>
          </cell>
          <cell r="I6">
            <v>9500</v>
          </cell>
        </row>
        <row r="7">
          <cell r="B7">
            <v>1.0999999999999999E-2</v>
          </cell>
          <cell r="D7">
            <v>219000</v>
          </cell>
          <cell r="E7">
            <v>1.0999999999999999E-2</v>
          </cell>
          <cell r="G7">
            <v>217000</v>
          </cell>
          <cell r="H7">
            <v>4.7000000000000002E-3</v>
          </cell>
          <cell r="J7">
            <v>94000</v>
          </cell>
        </row>
      </sheetData>
      <sheetData sheetId="2">
        <row r="6">
          <cell r="B6">
            <v>1.34E-2</v>
          </cell>
          <cell r="C6">
            <v>11500</v>
          </cell>
          <cell r="E6">
            <v>1.34E-2</v>
          </cell>
          <cell r="F6">
            <v>11500</v>
          </cell>
          <cell r="H6">
            <v>5.7000000000000002E-3</v>
          </cell>
          <cell r="I6">
            <v>11500</v>
          </cell>
        </row>
        <row r="7">
          <cell r="B7">
            <v>1.23E-2</v>
          </cell>
          <cell r="D7">
            <v>246000</v>
          </cell>
          <cell r="E7">
            <v>1.23E-2</v>
          </cell>
          <cell r="G7">
            <v>244000</v>
          </cell>
          <cell r="H7">
            <v>5.3E-3</v>
          </cell>
        </row>
      </sheetData>
      <sheetData sheetId="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 &amp; PD notes on tender price"/>
      <sheetName val="C4b - Architect (West)"/>
      <sheetName val="C4b - Architect (East)"/>
      <sheetName val="Qualifications as required"/>
    </sheetNames>
    <sheetDataSet>
      <sheetData sheetId="0"/>
      <sheetData sheetId="1">
        <row r="6">
          <cell r="B6">
            <v>6.4000000000000003E-3</v>
          </cell>
          <cell r="C6">
            <v>10240</v>
          </cell>
          <cell r="E6">
            <v>5.8999999999999999E-3</v>
          </cell>
          <cell r="F6">
            <v>9440</v>
          </cell>
          <cell r="H6">
            <v>1.18E-2</v>
          </cell>
          <cell r="I6">
            <v>18880</v>
          </cell>
        </row>
        <row r="7">
          <cell r="B7">
            <v>4.8999999999999998E-3</v>
          </cell>
          <cell r="D7">
            <v>122500</v>
          </cell>
          <cell r="E7">
            <v>4.4000000000000003E-3</v>
          </cell>
          <cell r="G7">
            <v>110000</v>
          </cell>
          <cell r="H7">
            <v>8.8999999999999999E-3</v>
          </cell>
          <cell r="J7">
            <v>222500</v>
          </cell>
        </row>
      </sheetData>
      <sheetData sheetId="2">
        <row r="6">
          <cell r="B6">
            <v>6.4000000000000003E-3</v>
          </cell>
          <cell r="C6">
            <v>10240</v>
          </cell>
          <cell r="E6">
            <v>5.8999999999999999E-3</v>
          </cell>
          <cell r="F6">
            <v>9440</v>
          </cell>
          <cell r="H6">
            <v>1.18E-2</v>
          </cell>
          <cell r="I6">
            <v>18880</v>
          </cell>
        </row>
        <row r="7">
          <cell r="B7">
            <v>4.7999999999999996E-3</v>
          </cell>
          <cell r="D7">
            <v>120000</v>
          </cell>
          <cell r="E7">
            <v>4.3E-3</v>
          </cell>
          <cell r="G7">
            <v>107500</v>
          </cell>
          <cell r="H7">
            <v>8.8000000000000005E-3</v>
          </cell>
          <cell r="J7">
            <v>220000</v>
          </cell>
        </row>
      </sheetData>
      <sheetData sheetId="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 &amp; PD notes on tender price"/>
      <sheetName val="C4b - Architect (West)"/>
      <sheetName val="C4b - Architect (East)"/>
      <sheetName val="Qualifications as required"/>
    </sheetNames>
    <sheetDataSet>
      <sheetData sheetId="0"/>
      <sheetData sheetId="1">
        <row r="6">
          <cell r="B6">
            <v>5.7999999999999996E-3</v>
          </cell>
          <cell r="C6">
            <v>580</v>
          </cell>
          <cell r="E6">
            <v>5.7000000000000002E-3</v>
          </cell>
          <cell r="F6">
            <v>610</v>
          </cell>
          <cell r="H6">
            <v>1.55E-2</v>
          </cell>
          <cell r="I6">
            <v>1790</v>
          </cell>
        </row>
        <row r="7">
          <cell r="B7">
            <v>4.8999999999999998E-3</v>
          </cell>
          <cell r="D7">
            <v>70000</v>
          </cell>
          <cell r="E7">
            <v>4.7999999999999996E-3</v>
          </cell>
          <cell r="G7">
            <v>65500</v>
          </cell>
          <cell r="H7">
            <v>1.4E-2</v>
          </cell>
          <cell r="J7">
            <v>210000</v>
          </cell>
        </row>
      </sheetData>
      <sheetData sheetId="2">
        <row r="6">
          <cell r="B6">
            <v>6.4999999999999997E-3</v>
          </cell>
          <cell r="C6">
            <v>690</v>
          </cell>
          <cell r="E6">
            <v>6.4000000000000003E-3</v>
          </cell>
          <cell r="F6">
            <v>690</v>
          </cell>
          <cell r="H6">
            <v>1.61E-2</v>
          </cell>
          <cell r="I6">
            <v>1710</v>
          </cell>
        </row>
        <row r="7">
          <cell r="B7">
            <v>5.1999999999999998E-3</v>
          </cell>
          <cell r="D7">
            <v>75000</v>
          </cell>
          <cell r="E7">
            <v>5.1000000000000004E-3</v>
          </cell>
          <cell r="G7">
            <v>70000</v>
          </cell>
          <cell r="H7">
            <v>1.4500000000000001E-2</v>
          </cell>
          <cell r="J7">
            <v>220000</v>
          </cell>
        </row>
      </sheetData>
      <sheetData sheetId="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 &amp; PD notes on tender price"/>
      <sheetName val="C4b - Architect (West)"/>
      <sheetName val="C4b - Architect (East)"/>
      <sheetName val="Qualifications as required"/>
    </sheetNames>
    <sheetDataSet>
      <sheetData sheetId="0"/>
      <sheetData sheetId="1">
        <row r="6">
          <cell r="B6">
            <v>8.6800000000000002E-3</v>
          </cell>
          <cell r="C6">
            <v>14100</v>
          </cell>
          <cell r="E6">
            <v>7.5799999999999999E-3</v>
          </cell>
          <cell r="F6">
            <v>14100</v>
          </cell>
          <cell r="H6">
            <v>9.2200000000000008E-3</v>
          </cell>
          <cell r="I6">
            <v>14400</v>
          </cell>
        </row>
        <row r="7">
          <cell r="B7">
            <v>7.4999999999999997E-3</v>
          </cell>
          <cell r="D7">
            <v>87500</v>
          </cell>
          <cell r="E7">
            <v>6.6E-3</v>
          </cell>
          <cell r="G7">
            <v>87500</v>
          </cell>
          <cell r="H7">
            <v>7.9000000000000008E-3</v>
          </cell>
          <cell r="J7">
            <v>95000</v>
          </cell>
        </row>
      </sheetData>
      <sheetData sheetId="2">
        <row r="6">
          <cell r="B6">
            <v>8.6800000000000002E-3</v>
          </cell>
          <cell r="C6">
            <v>14100</v>
          </cell>
          <cell r="E6">
            <v>6.4999999999999997E-3</v>
          </cell>
          <cell r="F6">
            <v>14100</v>
          </cell>
          <cell r="H6">
            <v>9.2200000000000008E-3</v>
          </cell>
          <cell r="I6">
            <v>14400</v>
          </cell>
        </row>
        <row r="7">
          <cell r="B7">
            <v>7.4999999999999997E-3</v>
          </cell>
          <cell r="D7">
            <v>87500</v>
          </cell>
          <cell r="E7">
            <v>6.0000000000000001E-3</v>
          </cell>
          <cell r="G7">
            <v>87500</v>
          </cell>
          <cell r="H7">
            <v>7.9000000000000008E-3</v>
          </cell>
          <cell r="J7">
            <v>95000</v>
          </cell>
        </row>
      </sheetData>
      <sheetData sheetId="3"/>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rch &amp; PD notes on tender price"/>
      <sheetName val="C4b - Architect (West)"/>
      <sheetName val="C4b - Architect (East)"/>
      <sheetName val="Qualifications as required"/>
    </sheetNames>
    <sheetDataSet>
      <sheetData sheetId="0"/>
      <sheetData sheetId="1">
        <row r="6">
          <cell r="B6">
            <v>1.38E-2</v>
          </cell>
          <cell r="C6">
            <v>25650</v>
          </cell>
          <cell r="E6">
            <v>1.2800000000000001E-2</v>
          </cell>
          <cell r="F6">
            <v>24130</v>
          </cell>
          <cell r="H6">
            <v>7.4999999999999997E-3</v>
          </cell>
          <cell r="I6">
            <v>19500</v>
          </cell>
        </row>
        <row r="7">
          <cell r="B7">
            <v>1.23E-2</v>
          </cell>
          <cell r="D7">
            <v>125575</v>
          </cell>
          <cell r="E7">
            <v>1.0500000000000001E-2</v>
          </cell>
          <cell r="G7">
            <v>119200</v>
          </cell>
          <cell r="H7">
            <v>6.7000000000000002E-3</v>
          </cell>
          <cell r="J7">
            <v>68425</v>
          </cell>
        </row>
      </sheetData>
      <sheetData sheetId="2">
        <row r="6">
          <cell r="B6">
            <v>1.38E-2</v>
          </cell>
          <cell r="C6">
            <v>25650</v>
          </cell>
          <cell r="E6">
            <v>1.2800000000000001E-2</v>
          </cell>
          <cell r="F6">
            <v>24130</v>
          </cell>
          <cell r="H6">
            <v>7.4999999999999997E-3</v>
          </cell>
          <cell r="I6">
            <v>19500</v>
          </cell>
        </row>
        <row r="7">
          <cell r="B7">
            <v>1.23E-2</v>
          </cell>
          <cell r="D7">
            <v>125575</v>
          </cell>
          <cell r="E7">
            <v>1.0500000000000001E-2</v>
          </cell>
          <cell r="G7">
            <v>119200</v>
          </cell>
          <cell r="H7">
            <v>6.7000000000000002E-3</v>
          </cell>
          <cell r="J7">
            <v>68425</v>
          </cell>
        </row>
      </sheetData>
      <sheetData sheetId="3"/>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W notes on tender price"/>
      <sheetName val="C5 - Clerk of Works (West)"/>
      <sheetName val="C5 - Clerk of Works (East)"/>
      <sheetName val="Sheet1"/>
    </sheetNames>
    <sheetDataSet>
      <sheetData sheetId="0"/>
      <sheetData sheetId="1">
        <row r="5">
          <cell r="B5">
            <v>5.8999999999999999E-3</v>
          </cell>
          <cell r="C5">
            <v>16800</v>
          </cell>
        </row>
        <row r="6">
          <cell r="B6">
            <v>3.2000000000000002E-3</v>
          </cell>
          <cell r="D6">
            <v>65000</v>
          </cell>
        </row>
        <row r="7">
          <cell r="B7">
            <v>3.2000000000000002E-3</v>
          </cell>
          <cell r="D7">
            <v>65000</v>
          </cell>
        </row>
        <row r="8">
          <cell r="B8">
            <v>300</v>
          </cell>
        </row>
      </sheetData>
      <sheetData sheetId="2">
        <row r="5">
          <cell r="B5">
            <v>5.8999999999999999E-3</v>
          </cell>
          <cell r="C5">
            <v>16800</v>
          </cell>
        </row>
        <row r="6">
          <cell r="B6">
            <v>3.2000000000000002E-3</v>
          </cell>
          <cell r="D6">
            <v>65000</v>
          </cell>
        </row>
        <row r="7">
          <cell r="B7">
            <v>3.2000000000000002E-3</v>
          </cell>
          <cell r="D7">
            <v>65000</v>
          </cell>
        </row>
        <row r="8">
          <cell r="B8">
            <v>300</v>
          </cell>
        </row>
      </sheetData>
      <sheetData sheetId="3"/>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W notes on tender price"/>
      <sheetName val="C5 - Clerk of Works (West)"/>
      <sheetName val="C5 - Clerk of Works (East)"/>
    </sheetNames>
    <sheetDataSet>
      <sheetData sheetId="0"/>
      <sheetData sheetId="1">
        <row r="5">
          <cell r="B5">
            <v>4.4999999999999997E-3</v>
          </cell>
          <cell r="C5">
            <v>8500</v>
          </cell>
        </row>
        <row r="6">
          <cell r="B6">
            <v>3.5000000000000001E-3</v>
          </cell>
          <cell r="D6">
            <v>87500</v>
          </cell>
        </row>
        <row r="7">
          <cell r="B7">
            <v>3.0000000000000001E-3</v>
          </cell>
          <cell r="D7">
            <v>105000</v>
          </cell>
        </row>
        <row r="8">
          <cell r="B8">
            <v>295</v>
          </cell>
        </row>
      </sheetData>
      <sheetData sheetId="2">
        <row r="5">
          <cell r="B5">
            <v>4.4999999999999997E-3</v>
          </cell>
          <cell r="C5">
            <v>8500</v>
          </cell>
        </row>
        <row r="6">
          <cell r="B6">
            <v>3.5000000000000001E-3</v>
          </cell>
          <cell r="D6">
            <v>87500</v>
          </cell>
        </row>
        <row r="7">
          <cell r="B7">
            <v>3.0000000000000001E-3</v>
          </cell>
          <cell r="D7">
            <v>105000</v>
          </cell>
        </row>
        <row r="8">
          <cell r="B8">
            <v>295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7.0000000000000001E-3</v>
          </cell>
          <cell r="C5">
            <v>15000</v>
          </cell>
        </row>
        <row r="6">
          <cell r="B6">
            <v>5.4999999999999997E-3</v>
          </cell>
          <cell r="D6">
            <v>97500</v>
          </cell>
        </row>
      </sheetData>
      <sheetData sheetId="2">
        <row r="5">
          <cell r="B5">
            <v>7.0000000000000001E-3</v>
          </cell>
          <cell r="C5">
            <v>15000</v>
          </cell>
        </row>
        <row r="6">
          <cell r="B6">
            <v>5.4999999999999997E-3</v>
          </cell>
          <cell r="D6">
            <v>97500</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W notes on tender price"/>
      <sheetName val="C5 - Clerk of Works (West)"/>
      <sheetName val="C5 - Clerk of Works (East)"/>
      <sheetName val="Sheet1"/>
    </sheetNames>
    <sheetDataSet>
      <sheetData sheetId="0"/>
      <sheetData sheetId="1">
        <row r="5">
          <cell r="B5">
            <v>1.2E-2</v>
          </cell>
          <cell r="C5">
            <v>20000</v>
          </cell>
        </row>
        <row r="6">
          <cell r="B6">
            <v>9.4999999999999998E-3</v>
          </cell>
          <cell r="D6">
            <v>160000</v>
          </cell>
        </row>
        <row r="7">
          <cell r="B7">
            <v>8.9999999999999993E-3</v>
          </cell>
          <cell r="D7">
            <v>170000</v>
          </cell>
        </row>
        <row r="8">
          <cell r="B8">
            <v>450</v>
          </cell>
        </row>
      </sheetData>
      <sheetData sheetId="2">
        <row r="5">
          <cell r="B5">
            <v>1.2E-2</v>
          </cell>
          <cell r="C5">
            <v>20000</v>
          </cell>
        </row>
        <row r="6">
          <cell r="B6">
            <v>9.4999999999999998E-3</v>
          </cell>
          <cell r="D6">
            <v>160000</v>
          </cell>
        </row>
        <row r="7">
          <cell r="B7">
            <v>8.9999999999999993E-3</v>
          </cell>
          <cell r="D7">
            <v>170000</v>
          </cell>
        </row>
        <row r="8">
          <cell r="B8">
            <v>450</v>
          </cell>
        </row>
      </sheetData>
      <sheetData sheetId="3"/>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W notes on tender price"/>
      <sheetName val="C5 - Clerk of Works (West)"/>
      <sheetName val="C5 - Clerk of Works (East)"/>
    </sheetNames>
    <sheetDataSet>
      <sheetData sheetId="0"/>
      <sheetData sheetId="1">
        <row r="5">
          <cell r="B5">
            <v>1.66E-3</v>
          </cell>
          <cell r="C5">
            <v>25025</v>
          </cell>
        </row>
        <row r="6">
          <cell r="B6">
            <v>3.9129999999999998E-3</v>
          </cell>
          <cell r="D6">
            <v>97825</v>
          </cell>
        </row>
        <row r="7">
          <cell r="B7">
            <v>6.0000000000000001E-3</v>
          </cell>
          <cell r="D7">
            <v>210000</v>
          </cell>
        </row>
        <row r="8">
          <cell r="B8">
            <v>455</v>
          </cell>
        </row>
      </sheetData>
      <sheetData sheetId="2">
        <row r="5">
          <cell r="B5">
            <v>1.66E-3</v>
          </cell>
          <cell r="C5">
            <v>25025</v>
          </cell>
        </row>
        <row r="6">
          <cell r="B6">
            <v>3.9129999999999998E-3</v>
          </cell>
          <cell r="D6">
            <v>97825</v>
          </cell>
        </row>
        <row r="7">
          <cell r="B7">
            <v>6.0000000000000001E-3</v>
          </cell>
          <cell r="D7">
            <v>210000</v>
          </cell>
        </row>
        <row r="8">
          <cell r="B8">
            <v>455</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W notes on tender price"/>
      <sheetName val="C5 - Clerk of Works (West)"/>
      <sheetName val="C5 - Clerk of Works (East)"/>
    </sheetNames>
    <sheetDataSet>
      <sheetData sheetId="0"/>
      <sheetData sheetId="1">
        <row r="5">
          <cell r="B5">
            <v>4.4999999999999997E-3</v>
          </cell>
          <cell r="C5">
            <v>17500</v>
          </cell>
        </row>
        <row r="6">
          <cell r="B6">
            <v>3.5999999999999999E-3</v>
          </cell>
          <cell r="D6">
            <v>80000</v>
          </cell>
        </row>
        <row r="7">
          <cell r="B7">
            <v>4.0000000000000001E-3</v>
          </cell>
          <cell r="D7">
            <v>90000</v>
          </cell>
        </row>
        <row r="8">
          <cell r="B8">
            <v>280</v>
          </cell>
        </row>
      </sheetData>
      <sheetData sheetId="2">
        <row r="5">
          <cell r="B5">
            <v>4.4999999999999997E-3</v>
          </cell>
          <cell r="C5">
            <v>17500</v>
          </cell>
        </row>
        <row r="6">
          <cell r="B6">
            <v>3.5999999999999999E-3</v>
          </cell>
          <cell r="D6">
            <v>80000</v>
          </cell>
        </row>
        <row r="7">
          <cell r="B7">
            <v>4.0000000000000001E-3</v>
          </cell>
          <cell r="D7">
            <v>90000</v>
          </cell>
        </row>
        <row r="8">
          <cell r="B8">
            <v>280</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W notes on tender price"/>
      <sheetName val="C5 - Clerk of Works (West)"/>
      <sheetName val="C5 - Clerk of Works (East)"/>
    </sheetNames>
    <sheetDataSet>
      <sheetData sheetId="0"/>
      <sheetData sheetId="1">
        <row r="5">
          <cell r="B5">
            <v>1.2E-2</v>
          </cell>
          <cell r="C5">
            <v>15000</v>
          </cell>
        </row>
        <row r="6">
          <cell r="B6">
            <v>5.4000000000000003E-3</v>
          </cell>
          <cell r="D6">
            <v>118750</v>
          </cell>
        </row>
        <row r="7">
          <cell r="B7">
            <v>5.8999999999999999E-3</v>
          </cell>
          <cell r="D7">
            <v>166250</v>
          </cell>
        </row>
        <row r="8">
          <cell r="B8">
            <v>392</v>
          </cell>
        </row>
      </sheetData>
      <sheetData sheetId="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W notes on tender price"/>
      <sheetName val="C5 - Clerk of Works (West)"/>
      <sheetName val="C5 - Clerk of Works (East)"/>
    </sheetNames>
    <sheetDataSet>
      <sheetData sheetId="0"/>
      <sheetData sheetId="1">
        <row r="5">
          <cell r="B5">
            <v>3.5000000000000001E-3</v>
          </cell>
          <cell r="C5">
            <v>6000</v>
          </cell>
        </row>
        <row r="6">
          <cell r="B6">
            <v>2.5500000000000002E-3</v>
          </cell>
          <cell r="D6">
            <v>95000</v>
          </cell>
        </row>
        <row r="7">
          <cell r="B7">
            <v>3.5000000000000001E-3</v>
          </cell>
          <cell r="D7">
            <v>95000</v>
          </cell>
        </row>
        <row r="8">
          <cell r="B8">
            <v>550</v>
          </cell>
        </row>
      </sheetData>
      <sheetData sheetId="2">
        <row r="5">
          <cell r="B5">
            <v>3.5000000000000001E-3</v>
          </cell>
          <cell r="C5">
            <v>6000</v>
          </cell>
        </row>
        <row r="6">
          <cell r="B6">
            <v>2.5500000000000002E-3</v>
          </cell>
          <cell r="D6">
            <v>95000</v>
          </cell>
        </row>
        <row r="7">
          <cell r="B7">
            <v>3.5000000000000001E-3</v>
          </cell>
          <cell r="D7">
            <v>95000</v>
          </cell>
        </row>
        <row r="8">
          <cell r="B8">
            <v>550</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W notes on tender price"/>
      <sheetName val="C5 - Clerk of Works (West)"/>
      <sheetName val="C5 - Clerk of Works (East)"/>
    </sheetNames>
    <sheetDataSet>
      <sheetData sheetId="0"/>
      <sheetData sheetId="1">
        <row r="5">
          <cell r="B5">
            <v>5.4000000000000003E-3</v>
          </cell>
          <cell r="C5">
            <v>7500</v>
          </cell>
        </row>
        <row r="6">
          <cell r="B6">
            <v>4.0000000000000001E-3</v>
          </cell>
          <cell r="D6">
            <v>80000</v>
          </cell>
        </row>
        <row r="7">
          <cell r="B7">
            <v>4.0000000000000001E-3</v>
          </cell>
          <cell r="D7">
            <v>110000</v>
          </cell>
        </row>
        <row r="8">
          <cell r="B8">
            <v>350</v>
          </cell>
        </row>
      </sheetData>
      <sheetData sheetId="2">
        <row r="5">
          <cell r="B5">
            <v>5.4000000000000003E-3</v>
          </cell>
          <cell r="C5">
            <v>7500</v>
          </cell>
        </row>
        <row r="6">
          <cell r="B6">
            <v>4.0000000000000001E-3</v>
          </cell>
          <cell r="D6">
            <v>80000</v>
          </cell>
        </row>
        <row r="7">
          <cell r="B7">
            <v>4.0000000000000001E-3</v>
          </cell>
          <cell r="D7">
            <v>110000</v>
          </cell>
        </row>
        <row r="8">
          <cell r="B8">
            <v>350</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W notes on tender price"/>
      <sheetName val="C5 - Clerk of Works (West)"/>
      <sheetName val="C5 - Clerk of Works (East)"/>
    </sheetNames>
    <sheetDataSet>
      <sheetData sheetId="0"/>
      <sheetData sheetId="1"/>
      <sheetData sheetId="2">
        <row r="5">
          <cell r="B5">
            <v>1.38E-2</v>
          </cell>
          <cell r="C5">
            <v>25000</v>
          </cell>
        </row>
        <row r="6">
          <cell r="B6">
            <v>1.0699999999999999E-2</v>
          </cell>
          <cell r="D6">
            <v>95000</v>
          </cell>
        </row>
        <row r="7">
          <cell r="B7">
            <v>1.35E-2</v>
          </cell>
          <cell r="D7">
            <v>145000</v>
          </cell>
        </row>
        <row r="8">
          <cell r="B8">
            <v>615</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A notes on tender price"/>
      <sheetName val="C6 - Purchaser's Agent (West)"/>
      <sheetName val="C6 Purchaser's Agent (East)"/>
    </sheetNames>
    <sheetDataSet>
      <sheetData sheetId="0"/>
      <sheetData sheetId="1">
        <row r="5">
          <cell r="B5">
            <v>6.0000000000000001E-3</v>
          </cell>
          <cell r="C5">
            <v>20000</v>
          </cell>
        </row>
        <row r="6">
          <cell r="B6">
            <v>4.0000000000000001E-3</v>
          </cell>
          <cell r="D6">
            <v>75000</v>
          </cell>
        </row>
      </sheetData>
      <sheetData sheetId="2">
        <row r="5">
          <cell r="B5">
            <v>6.0000000000000001E-3</v>
          </cell>
          <cell r="C5">
            <v>20000</v>
          </cell>
        </row>
        <row r="6">
          <cell r="B6">
            <v>4.0000000000000001E-3</v>
          </cell>
          <cell r="D6">
            <v>75000</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A notes on tender price"/>
      <sheetName val="C6 - Purchaser's Agent (West)"/>
      <sheetName val="C6 Purchaser's Agent (East)"/>
    </sheetNames>
    <sheetDataSet>
      <sheetData sheetId="0"/>
      <sheetData sheetId="1">
        <row r="5">
          <cell r="B5">
            <v>5.4999999999999997E-3</v>
          </cell>
          <cell r="C5">
            <v>7500</v>
          </cell>
        </row>
        <row r="6">
          <cell r="B6">
            <v>4.4999999999999997E-3</v>
          </cell>
          <cell r="D6">
            <v>45000</v>
          </cell>
        </row>
      </sheetData>
      <sheetData sheetId="2">
        <row r="5">
          <cell r="B5">
            <v>5.4999999999999997E-3</v>
          </cell>
          <cell r="C5">
            <v>7500</v>
          </cell>
        </row>
        <row r="6">
          <cell r="B6">
            <v>4.4999999999999997E-3</v>
          </cell>
          <cell r="D6">
            <v>45000</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A notes on tender price"/>
      <sheetName val="C6 - Purchaser's Agent (West)"/>
      <sheetName val="C6 Purchaser's Agent (East)"/>
    </sheetNames>
    <sheetDataSet>
      <sheetData sheetId="0"/>
      <sheetData sheetId="1">
        <row r="5">
          <cell r="B5">
            <v>5.0000000000000001E-3</v>
          </cell>
          <cell r="C5">
            <v>9000</v>
          </cell>
        </row>
        <row r="6">
          <cell r="B6">
            <v>3.5000000000000001E-3</v>
          </cell>
          <cell r="D6">
            <v>52500</v>
          </cell>
        </row>
      </sheetData>
      <sheetData sheetId="2">
        <row r="5">
          <cell r="B5">
            <v>5.0000000000000001E-3</v>
          </cell>
          <cell r="C5">
            <v>9000</v>
          </cell>
        </row>
        <row r="6">
          <cell r="B6">
            <v>3.5000000000000001E-3</v>
          </cell>
          <cell r="D6">
            <v>52500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9.7000000000000003E-3</v>
          </cell>
          <cell r="C5">
            <v>19808.88</v>
          </cell>
        </row>
        <row r="6">
          <cell r="B6">
            <v>6.7999999999999996E-3</v>
          </cell>
          <cell r="D6">
            <v>135230.54999999999</v>
          </cell>
        </row>
      </sheetData>
      <sheetData sheetId="2">
        <row r="5">
          <cell r="B5">
            <v>9.7000000000000003E-3</v>
          </cell>
          <cell r="C5">
            <v>19808.88</v>
          </cell>
        </row>
        <row r="6">
          <cell r="B6">
            <v>6.7999999999999996E-3</v>
          </cell>
          <cell r="D6">
            <v>135230.54999999999</v>
          </cell>
        </row>
      </sheetData>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A notes on tender price"/>
      <sheetName val="C6 - Purchaser's Agent (West)"/>
      <sheetName val="C6 Purchaser's Agent (East)"/>
    </sheetNames>
    <sheetDataSet>
      <sheetData sheetId="0"/>
      <sheetData sheetId="1">
        <row r="5">
          <cell r="B5">
            <v>5.0000000000000001E-3</v>
          </cell>
          <cell r="C5">
            <v>15000</v>
          </cell>
        </row>
        <row r="6">
          <cell r="B6">
            <v>3.8E-3</v>
          </cell>
          <cell r="D6">
            <v>65000</v>
          </cell>
        </row>
      </sheetData>
      <sheetData sheetId="2">
        <row r="5">
          <cell r="B5">
            <v>5.0000000000000001E-3</v>
          </cell>
          <cell r="C5">
            <v>15000</v>
          </cell>
        </row>
        <row r="6">
          <cell r="B6">
            <v>3.8E-3</v>
          </cell>
          <cell r="D6">
            <v>65000</v>
          </cell>
        </row>
      </sheetData>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A notes on tender price"/>
      <sheetName val="C6 - Purchaser's Agent (West)"/>
      <sheetName val="C6 Purchaser's Agent (East)"/>
    </sheetNames>
    <sheetDataSet>
      <sheetData sheetId="0"/>
      <sheetData sheetId="1">
        <row r="5">
          <cell r="B5">
            <v>4.8999999999999998E-3</v>
          </cell>
          <cell r="C5">
            <v>8500</v>
          </cell>
        </row>
        <row r="6">
          <cell r="B6">
            <v>3.49E-3</v>
          </cell>
          <cell r="D6">
            <v>32500</v>
          </cell>
        </row>
      </sheetData>
      <sheetData sheetId="2">
        <row r="5">
          <cell r="B5">
            <v>4.8999999999999998E-3</v>
          </cell>
          <cell r="C5">
            <v>8500</v>
          </cell>
        </row>
        <row r="6">
          <cell r="B6">
            <v>3.49E-3</v>
          </cell>
          <cell r="D6">
            <v>32500</v>
          </cell>
        </row>
      </sheetData>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A notes on tender price"/>
      <sheetName val="C6 - Purchaser's Agent (West)"/>
      <sheetName val="C6 Purchaser's Agent (East)"/>
    </sheetNames>
    <sheetDataSet>
      <sheetData sheetId="0"/>
      <sheetData sheetId="1">
        <row r="5">
          <cell r="B5">
            <v>6.1000000000000004E-3</v>
          </cell>
          <cell r="C5">
            <v>6250</v>
          </cell>
        </row>
        <row r="6">
          <cell r="B6">
            <v>4.8999999999999998E-3</v>
          </cell>
          <cell r="D6">
            <v>76750</v>
          </cell>
        </row>
      </sheetData>
      <sheetData sheetId="2">
        <row r="5">
          <cell r="B5">
            <v>6.6E-3</v>
          </cell>
          <cell r="C5">
            <v>7250</v>
          </cell>
        </row>
        <row r="6">
          <cell r="B6">
            <v>5.1999999999999998E-3</v>
          </cell>
          <cell r="D6">
            <v>79000</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A notes on tender price"/>
      <sheetName val="C6 - Purchaser's Agent (West)"/>
      <sheetName val="C6 Purchaser's Agent (East)"/>
    </sheetNames>
    <sheetDataSet>
      <sheetData sheetId="0"/>
      <sheetData sheetId="1">
        <row r="5">
          <cell r="B5">
            <v>8.0000000000000002E-3</v>
          </cell>
          <cell r="C5">
            <v>20000</v>
          </cell>
        </row>
        <row r="6">
          <cell r="B6">
            <v>6.0000000000000001E-3</v>
          </cell>
          <cell r="D6">
            <v>400000</v>
          </cell>
        </row>
      </sheetData>
      <sheetData sheetId="2">
        <row r="5">
          <cell r="B5">
            <v>8.0000000000000002E-3</v>
          </cell>
          <cell r="C5">
            <v>20000</v>
          </cell>
        </row>
        <row r="6">
          <cell r="B6">
            <v>6.0000000000000001E-3</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A notes on tender price"/>
      <sheetName val="C6 - Purchaser's Agent (West)"/>
      <sheetName val="C6 Purchaser's Agent (East)"/>
    </sheetNames>
    <sheetDataSet>
      <sheetData sheetId="0"/>
      <sheetData sheetId="1">
        <row r="5">
          <cell r="B5">
            <v>3.7499999999999999E-3</v>
          </cell>
          <cell r="C5">
            <v>1875</v>
          </cell>
        </row>
        <row r="6">
          <cell r="D6">
            <v>27500</v>
          </cell>
        </row>
      </sheetData>
      <sheetData sheetId="2">
        <row r="5">
          <cell r="B5">
            <v>3.7499999999999999E-3</v>
          </cell>
          <cell r="C5">
            <v>1875</v>
          </cell>
        </row>
        <row r="6">
          <cell r="B6">
            <v>2.7499999999999998E-3</v>
          </cell>
          <cell r="D6">
            <v>27500</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D notes on tender price"/>
      <sheetName val="C7 - PD &amp; H&amp;S (West)"/>
      <sheetName val="C7 - PD &amp; H&amp;S (East)"/>
      <sheetName val="Sheet1"/>
    </sheetNames>
    <sheetDataSet>
      <sheetData sheetId="0"/>
      <sheetData sheetId="1">
        <row r="5">
          <cell r="B5">
            <v>3.0000000000000001E-3</v>
          </cell>
          <cell r="C5">
            <v>3000</v>
          </cell>
          <cell r="E5">
            <v>1E-3</v>
          </cell>
          <cell r="F5">
            <v>3000</v>
          </cell>
        </row>
        <row r="6">
          <cell r="B6">
            <v>2E-3</v>
          </cell>
          <cell r="D6">
            <v>84000</v>
          </cell>
          <cell r="E6">
            <v>1E-3</v>
          </cell>
          <cell r="G6">
            <v>42000</v>
          </cell>
        </row>
      </sheetData>
      <sheetData sheetId="2">
        <row r="5">
          <cell r="B5">
            <v>3.0000000000000001E-3</v>
          </cell>
          <cell r="C5">
            <v>3000</v>
          </cell>
          <cell r="E5">
            <v>1E-3</v>
          </cell>
          <cell r="F5">
            <v>3000</v>
          </cell>
        </row>
        <row r="6">
          <cell r="B6">
            <v>2E-3</v>
          </cell>
          <cell r="D6">
            <v>84000</v>
          </cell>
          <cell r="E6">
            <v>1E-3</v>
          </cell>
          <cell r="G6">
            <v>42000</v>
          </cell>
        </row>
      </sheetData>
      <sheetData sheetId="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D notes on tender price"/>
      <sheetName val="C7 - PD &amp; H&amp;S (West)"/>
      <sheetName val="C7 - PD &amp; H&amp;S (East)"/>
    </sheetNames>
    <sheetDataSet>
      <sheetData sheetId="0"/>
      <sheetData sheetId="1">
        <row r="5">
          <cell r="B5">
            <v>1.8799999999999999E-3</v>
          </cell>
          <cell r="C5">
            <v>3500</v>
          </cell>
          <cell r="E5">
            <v>1E-3</v>
          </cell>
          <cell r="F5">
            <v>1650</v>
          </cell>
        </row>
        <row r="6">
          <cell r="B6">
            <v>1.3799999999999999E-3</v>
          </cell>
          <cell r="D6">
            <v>28500</v>
          </cell>
          <cell r="E6">
            <v>8.0000000000000004E-4</v>
          </cell>
          <cell r="G6">
            <v>12000</v>
          </cell>
        </row>
      </sheetData>
      <sheetData sheetId="2">
        <row r="5">
          <cell r="B5">
            <v>1.8799999999999999E-3</v>
          </cell>
          <cell r="C5">
            <v>3500</v>
          </cell>
          <cell r="E5">
            <v>1E-3</v>
          </cell>
          <cell r="F5">
            <v>1650</v>
          </cell>
        </row>
        <row r="6">
          <cell r="B6">
            <v>1.3799999999999999E-3</v>
          </cell>
          <cell r="D6">
            <v>28500</v>
          </cell>
          <cell r="E6">
            <v>8.0000000000000004E-4</v>
          </cell>
          <cell r="G6">
            <v>12000</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D notes on tender price"/>
      <sheetName val="C7 - PD &amp; H&amp;S (West)"/>
      <sheetName val="C7 - PD &amp; H&amp;S (East)"/>
    </sheetNames>
    <sheetDataSet>
      <sheetData sheetId="0"/>
      <sheetData sheetId="1">
        <row r="5">
          <cell r="B5">
            <v>1.8E-3</v>
          </cell>
          <cell r="C5">
            <v>3500</v>
          </cell>
          <cell r="E5">
            <v>5.0000000000000001E-4</v>
          </cell>
          <cell r="F5">
            <v>450</v>
          </cell>
        </row>
        <row r="6">
          <cell r="B6">
            <v>1E-3</v>
          </cell>
          <cell r="D6">
            <v>18495</v>
          </cell>
          <cell r="E6">
            <v>2.9999999999999997E-4</v>
          </cell>
          <cell r="G6">
            <v>3495</v>
          </cell>
        </row>
      </sheetData>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D notes on tender price"/>
      <sheetName val="C7 - PD &amp; H&amp;S (West)"/>
      <sheetName val="C7 - PD &amp; H&amp;S (East)"/>
    </sheetNames>
    <sheetDataSet>
      <sheetData sheetId="0"/>
      <sheetData sheetId="1">
        <row r="5">
          <cell r="B5">
            <v>1.5E-3</v>
          </cell>
          <cell r="C5">
            <v>5500</v>
          </cell>
          <cell r="E5">
            <v>1.5E-3</v>
          </cell>
          <cell r="F5">
            <v>3500</v>
          </cell>
        </row>
        <row r="6">
          <cell r="B6">
            <v>1.2999999999999999E-3</v>
          </cell>
          <cell r="D6">
            <v>8000</v>
          </cell>
          <cell r="E6">
            <v>6.9999999999999999E-4</v>
          </cell>
          <cell r="G6">
            <v>4500</v>
          </cell>
        </row>
      </sheetData>
      <sheetData sheetId="2">
        <row r="5">
          <cell r="B5">
            <v>1.5E-3</v>
          </cell>
          <cell r="C5">
            <v>5500</v>
          </cell>
          <cell r="E5">
            <v>1.5E-3</v>
          </cell>
          <cell r="F5">
            <v>3500</v>
          </cell>
        </row>
        <row r="6">
          <cell r="B6">
            <v>1.2999999999999999E-3</v>
          </cell>
          <cell r="D6">
            <v>8000</v>
          </cell>
          <cell r="E6">
            <v>6.9999999999999999E-4</v>
          </cell>
          <cell r="G6">
            <v>4500</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D notes on tender price"/>
      <sheetName val="C7 - PD &amp; H&amp;S (West)"/>
      <sheetName val="C7 - PD &amp; H&amp;S (East)"/>
    </sheetNames>
    <sheetDataSet>
      <sheetData sheetId="0"/>
      <sheetData sheetId="1">
        <row r="5">
          <cell r="B5">
            <v>1.5E-3</v>
          </cell>
          <cell r="C5">
            <v>4000</v>
          </cell>
          <cell r="E5">
            <v>6.9999999999999999E-4</v>
          </cell>
          <cell r="F5">
            <v>2340</v>
          </cell>
        </row>
        <row r="6">
          <cell r="B6">
            <v>1.1999999999999999E-3</v>
          </cell>
          <cell r="D6">
            <v>12000</v>
          </cell>
          <cell r="E6">
            <v>5.0000000000000001E-4</v>
          </cell>
          <cell r="G6">
            <v>5000</v>
          </cell>
        </row>
      </sheetData>
      <sheetData sheetId="2">
        <row r="5">
          <cell r="B5">
            <v>1.5E-3</v>
          </cell>
          <cell r="C5">
            <v>4000</v>
          </cell>
          <cell r="E5">
            <v>6.9999999999999999E-4</v>
          </cell>
          <cell r="F5">
            <v>2340</v>
          </cell>
        </row>
        <row r="6">
          <cell r="B6">
            <v>1.1999999999999999E-3</v>
          </cell>
          <cell r="D6">
            <v>12000</v>
          </cell>
          <cell r="E6">
            <v>5.0000000000000001E-4</v>
          </cell>
          <cell r="G6">
            <v>5000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EA notes on tender price"/>
      <sheetName val="C1a - Employers Agent (West)"/>
      <sheetName val="C1a - Employers Agent (East)"/>
    </sheetNames>
    <sheetDataSet>
      <sheetData sheetId="0"/>
      <sheetData sheetId="1">
        <row r="5">
          <cell r="B5">
            <v>9.4999999999999998E-3</v>
          </cell>
          <cell r="C5">
            <v>10000</v>
          </cell>
        </row>
        <row r="6">
          <cell r="B6">
            <v>6.8999999999999999E-3</v>
          </cell>
          <cell r="D6">
            <v>125000</v>
          </cell>
        </row>
      </sheetData>
      <sheetData sheetId="2">
        <row r="5">
          <cell r="B5">
            <v>9.4999999999999998E-3</v>
          </cell>
          <cell r="C5">
            <v>10000</v>
          </cell>
        </row>
        <row r="6">
          <cell r="B6">
            <v>6.8999999999999999E-3</v>
          </cell>
          <cell r="D6">
            <v>125000</v>
          </cell>
        </row>
      </sheetData>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D notes on tender price"/>
      <sheetName val="C7 - PD &amp; H&amp;S (West)"/>
      <sheetName val="C7 - PD &amp; H&amp;S (East)"/>
    </sheetNames>
    <sheetDataSet>
      <sheetData sheetId="0"/>
      <sheetData sheetId="1">
        <row r="5">
          <cell r="B5">
            <v>2.98E-3</v>
          </cell>
          <cell r="C5">
            <v>2950</v>
          </cell>
          <cell r="E5">
            <v>1.25E-3</v>
          </cell>
          <cell r="F5">
            <v>2150</v>
          </cell>
        </row>
        <row r="6">
          <cell r="B6">
            <v>9.5E-4</v>
          </cell>
          <cell r="D6">
            <v>23800</v>
          </cell>
          <cell r="E6">
            <v>3.8999999999999999E-4</v>
          </cell>
          <cell r="G6">
            <v>9650</v>
          </cell>
        </row>
      </sheetData>
      <sheetData sheetId="2">
        <row r="5">
          <cell r="B5">
            <v>2.98E-3</v>
          </cell>
          <cell r="C5">
            <v>2950</v>
          </cell>
          <cell r="E5">
            <v>1.25E-3</v>
          </cell>
          <cell r="F5">
            <v>2150</v>
          </cell>
        </row>
        <row r="6">
          <cell r="B6">
            <v>9.5E-4</v>
          </cell>
          <cell r="D6">
            <v>23800</v>
          </cell>
          <cell r="E6">
            <v>3.8999999999999999E-4</v>
          </cell>
          <cell r="G6">
            <v>9650</v>
          </cell>
        </row>
      </sheetData>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D notes on tender price"/>
      <sheetName val="C7 - PD &amp; H&amp;S (West)"/>
      <sheetName val="C7 - PD &amp; H&amp;S (East)"/>
    </sheetNames>
    <sheetDataSet>
      <sheetData sheetId="0"/>
      <sheetData sheetId="1">
        <row r="5">
          <cell r="B5">
            <v>2E-3</v>
          </cell>
          <cell r="C5">
            <v>5000</v>
          </cell>
          <cell r="E5">
            <v>1.2999999999999999E-3</v>
          </cell>
          <cell r="F5">
            <v>5000</v>
          </cell>
        </row>
        <row r="6">
          <cell r="B6">
            <v>1E-3</v>
          </cell>
          <cell r="D6">
            <v>25000</v>
          </cell>
          <cell r="E6">
            <v>6.9999999999999999E-4</v>
          </cell>
          <cell r="G6">
            <v>17500</v>
          </cell>
        </row>
      </sheetData>
      <sheetData sheetId="2">
        <row r="5">
          <cell r="B5">
            <v>2.2000000000000001E-3</v>
          </cell>
          <cell r="C5">
            <v>5000</v>
          </cell>
          <cell r="E5">
            <v>1.2999999999999999E-3</v>
          </cell>
          <cell r="F5">
            <v>5000</v>
          </cell>
        </row>
        <row r="6">
          <cell r="B6">
            <v>1.1999999999999999E-3</v>
          </cell>
          <cell r="D6">
            <v>25000</v>
          </cell>
          <cell r="E6">
            <v>6.9999999999999999E-4</v>
          </cell>
          <cell r="G6">
            <v>17500</v>
          </cell>
        </row>
      </sheetData>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D notes on tender price"/>
      <sheetName val="C7 - PD &amp; H&amp;S (West)"/>
      <sheetName val="C7 - PD &amp; H&amp;S (East)"/>
    </sheetNames>
    <sheetDataSet>
      <sheetData sheetId="0"/>
      <sheetData sheetId="1">
        <row r="5">
          <cell r="B5">
            <v>1.8E-3</v>
          </cell>
          <cell r="C5">
            <v>3500</v>
          </cell>
          <cell r="E5">
            <v>1.1999999999999999E-3</v>
          </cell>
          <cell r="F5">
            <v>2000</v>
          </cell>
        </row>
        <row r="6">
          <cell r="B6">
            <v>1E-3</v>
          </cell>
          <cell r="D6">
            <v>12500</v>
          </cell>
          <cell r="E6">
            <v>6.9999999999999999E-4</v>
          </cell>
          <cell r="G6">
            <v>7500</v>
          </cell>
        </row>
      </sheetData>
      <sheetData sheetId="2">
        <row r="5">
          <cell r="B5">
            <v>1.8E-3</v>
          </cell>
          <cell r="C5">
            <v>3500</v>
          </cell>
          <cell r="E5">
            <v>1.1999999999999999E-3</v>
          </cell>
          <cell r="F5">
            <v>2000</v>
          </cell>
        </row>
        <row r="6">
          <cell r="B6">
            <v>1E-3</v>
          </cell>
          <cell r="D6">
            <v>12500</v>
          </cell>
          <cell r="E6">
            <v>6.9999999999999999E-4</v>
          </cell>
          <cell r="G6">
            <v>7500</v>
          </cell>
        </row>
      </sheetData>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D notes on tender price"/>
      <sheetName val="C7 - PD &amp; H&amp;S (West)"/>
      <sheetName val="C7 - PD &amp; H&amp;S (East)"/>
    </sheetNames>
    <sheetDataSet>
      <sheetData sheetId="0"/>
      <sheetData sheetId="1"/>
      <sheetData sheetId="2">
        <row r="5">
          <cell r="B5">
            <v>1.99E-3</v>
          </cell>
          <cell r="C5">
            <v>4950</v>
          </cell>
          <cell r="E5">
            <v>1.15E-3</v>
          </cell>
          <cell r="F5">
            <v>3500</v>
          </cell>
        </row>
        <row r="6">
          <cell r="B6">
            <v>1.47E-3</v>
          </cell>
          <cell r="D6">
            <v>25000</v>
          </cell>
          <cell r="E6">
            <v>8.4000000000000003E-4</v>
          </cell>
          <cell r="G6">
            <v>18000</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lanning notes on tender price"/>
      <sheetName val="C8 - Planning (West)"/>
      <sheetName val="C8 - Planning (East)"/>
    </sheetNames>
    <sheetDataSet>
      <sheetData sheetId="0"/>
      <sheetData sheetId="1">
        <row r="5">
          <cell r="B5">
            <v>250</v>
          </cell>
        </row>
        <row r="6">
          <cell r="B6">
            <v>155</v>
          </cell>
        </row>
        <row r="7">
          <cell r="B7">
            <v>135</v>
          </cell>
        </row>
        <row r="8">
          <cell r="B8">
            <v>45</v>
          </cell>
        </row>
      </sheetData>
      <sheetData sheetId="2"/>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lanning notes on tender price"/>
      <sheetName val="C8 - Planning (West)"/>
      <sheetName val="C8 - Planning (East)"/>
    </sheetNames>
    <sheetDataSet>
      <sheetData sheetId="0"/>
      <sheetData sheetId="1">
        <row r="5">
          <cell r="B5">
            <v>260</v>
          </cell>
        </row>
        <row r="6">
          <cell r="B6">
            <v>180</v>
          </cell>
        </row>
        <row r="7">
          <cell r="B7">
            <v>160</v>
          </cell>
        </row>
        <row r="8">
          <cell r="B8">
            <v>140</v>
          </cell>
        </row>
      </sheetData>
      <sheetData sheetId="2">
        <row r="5">
          <cell r="B5">
            <v>260</v>
          </cell>
        </row>
        <row r="6">
          <cell r="B6">
            <v>180</v>
          </cell>
        </row>
        <row r="7">
          <cell r="B7">
            <v>160</v>
          </cell>
        </row>
        <row r="8">
          <cell r="B8">
            <v>140</v>
          </cell>
        </row>
      </sheetData>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lanning notes on tender price"/>
      <sheetName val="C8 - Planning (West)"/>
      <sheetName val="C8 - Planning (East)"/>
    </sheetNames>
    <sheetDataSet>
      <sheetData sheetId="0" refreshError="1"/>
      <sheetData sheetId="1">
        <row r="5">
          <cell r="B5">
            <v>300</v>
          </cell>
        </row>
        <row r="6">
          <cell r="B6">
            <v>240</v>
          </cell>
        </row>
        <row r="7">
          <cell r="B7">
            <v>200</v>
          </cell>
        </row>
        <row r="8">
          <cell r="B8">
            <v>125</v>
          </cell>
        </row>
      </sheetData>
      <sheetData sheetId="2">
        <row r="5">
          <cell r="B5">
            <v>300</v>
          </cell>
        </row>
        <row r="6">
          <cell r="B6">
            <v>240</v>
          </cell>
        </row>
        <row r="7">
          <cell r="B7">
            <v>200</v>
          </cell>
        </row>
        <row r="8">
          <cell r="B8">
            <v>125</v>
          </cell>
        </row>
      </sheetData>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lanning notes on tender price"/>
      <sheetName val="C8 - Planning (West)"/>
      <sheetName val="C8 - Planning (East)"/>
    </sheetNames>
    <sheetDataSet>
      <sheetData sheetId="0"/>
      <sheetData sheetId="1">
        <row r="5">
          <cell r="B5">
            <v>537</v>
          </cell>
        </row>
        <row r="6">
          <cell r="B6">
            <v>231</v>
          </cell>
        </row>
        <row r="7">
          <cell r="B7">
            <v>231</v>
          </cell>
        </row>
        <row r="8">
          <cell r="B8">
            <v>187</v>
          </cell>
        </row>
      </sheetData>
      <sheetData sheetId="2">
        <row r="5">
          <cell r="B5">
            <v>537</v>
          </cell>
        </row>
        <row r="6">
          <cell r="B6">
            <v>231</v>
          </cell>
        </row>
        <row r="7">
          <cell r="B7">
            <v>231</v>
          </cell>
        </row>
        <row r="8">
          <cell r="B8">
            <v>187</v>
          </cell>
        </row>
      </sheetData>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lanning notes on tender price"/>
      <sheetName val="C8 - Planning (West)"/>
      <sheetName val="C8 - Planning (East)"/>
    </sheetNames>
    <sheetDataSet>
      <sheetData sheetId="0"/>
      <sheetData sheetId="1"/>
      <sheetData sheetId="2">
        <row r="5">
          <cell r="B5">
            <v>374</v>
          </cell>
        </row>
        <row r="6">
          <cell r="B6">
            <v>198</v>
          </cell>
        </row>
        <row r="7">
          <cell r="B7">
            <v>164</v>
          </cell>
        </row>
        <row r="8">
          <cell r="B8">
            <v>136</v>
          </cell>
        </row>
      </sheetData>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I notes on tender price"/>
      <sheetName val="C9 - Site Investigation (West)"/>
      <sheetName val="C9 - Site Investigation (East)"/>
      <sheetName val="Appendix 1"/>
    </sheetNames>
    <sheetDataSet>
      <sheetData sheetId="0"/>
      <sheetData sheetId="1">
        <row r="5">
          <cell r="B5">
            <v>1050</v>
          </cell>
        </row>
        <row r="6">
          <cell r="B6">
            <v>14117.8</v>
          </cell>
        </row>
        <row r="7">
          <cell r="B7">
            <v>3125</v>
          </cell>
        </row>
      </sheetData>
      <sheetData sheetId="2">
        <row r="5">
          <cell r="B5">
            <v>1050</v>
          </cell>
        </row>
        <row r="6">
          <cell r="B6">
            <v>14117.8</v>
          </cell>
        </row>
        <row r="7">
          <cell r="B7">
            <v>3125</v>
          </cell>
        </row>
      </sheetData>
      <sheetData sheetId="3"/>
    </sheetDataSet>
  </externalBook>
</externalLink>
</file>

<file path=xl/persons/person.xml><?xml version="1.0" encoding="utf-8"?>
<personList xmlns="http://schemas.microsoft.com/office/spreadsheetml/2018/threadedcomments" xmlns:x="http://schemas.openxmlformats.org/spreadsheetml/2006/main">
  <person displayName="Bryan Simmons" id="{DDEE70DB-420F-4DD5-A535-6B69762B637A}" userId="S::Bryan.Simmons@greatplaces.org.uk::616e827c-e5cc-42e2-90cc-f01f02e73771" providerId="AD"/>
  <person displayName="Charles Tarling" id="{12EE3E72-8DB8-4DDA-9F4B-7C0E5A4FF701}" userId="S::Charles.Tarling@greatplaces.org.uk::05e2f054-63e4-4f27-a194-1e98bba60444" providerId="AD"/>
  <person displayName="Joanne Whitehead" id="{2DE96A4A-5EB3-4921-9922-62EDA7BDCF37}" userId="S::joanne.whitehead@greatplaces.org.uk::f5b4f24b-517e-4e1e-927d-fb892655d225"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 dT="2024-07-30T13:14:19.35" personId="{2DE96A4A-5EB3-4921-9922-62EDA7BDCF37}" id="{1424C397-9DAE-4D52-AC86-0B1BCD0A7D32}">
    <text>See notes on pricing schedule</text>
  </threadedComment>
  <threadedComment ref="F16" dT="2024-07-30T13:14:19.35" personId="{2DE96A4A-5EB3-4921-9922-62EDA7BDCF37}" id="{6FF81B3A-DD43-4C4B-AE01-5E217B37D80F}">
    <text>See notes on pricing schedule</text>
  </threadedComment>
</ThreadedComments>
</file>

<file path=xl/threadedComments/threadedComment2.xml><?xml version="1.0" encoding="utf-8"?>
<ThreadedComments xmlns="http://schemas.microsoft.com/office/spreadsheetml/2018/threadedcomments" xmlns:x="http://schemas.openxmlformats.org/spreadsheetml/2006/main">
  <threadedComment ref="Y17" dT="2024-02-01T13:47:46.48" personId="{12EE3E72-8DB8-4DDA-9F4B-7C0E5A4FF701}" id="{CDDA7A3A-860C-4C45-A2A6-9301C44BB4E1}">
    <text>Not considered above £75k</text>
  </threadedComment>
</ThreadedComments>
</file>

<file path=xl/threadedComments/threadedComment3.xml><?xml version="1.0" encoding="utf-8"?>
<ThreadedComments xmlns="http://schemas.microsoft.com/office/spreadsheetml/2018/threadedcomments" xmlns:x="http://schemas.openxmlformats.org/spreadsheetml/2006/main">
  <threadedComment ref="O7" dT="2024-01-03T07:16:23.81" personId="{12EE3E72-8DB8-4DDA-9F4B-7C0E5A4FF701}" id="{1551B1CD-044A-4E16-BF60-A2C6A11AA40A}">
    <text>Supplier advises Minimum Price based on £1.5m works cost (10 houses)</text>
  </threadedComment>
  <threadedComment ref="O9" dT="2024-01-03T07:16:30.59" personId="{12EE3E72-8DB8-4DDA-9F4B-7C0E5A4FF701}" id="{B336AAAF-148B-4951-A0C6-079EBE907CD8}">
    <text>Supplier advises Minimum Price based on £1.5m works cost (10 houses)</text>
  </threadedComment>
  <threadedComment ref="O11" dT="2024-01-03T07:17:10.50" personId="{12EE3E72-8DB8-4DDA-9F4B-7C0E5A4FF701}" id="{303BF31E-67E9-4F8B-8393-55748A697CDC}">
    <text>Supplier advises Max Price based on £25m works cost as per PD notes on Tender Price</text>
  </threadedComment>
  <threadedComment ref="N13" dT="2024-01-03T07:17:17.12" personId="{12EE3E72-8DB8-4DDA-9F4B-7C0E5A4FF701}" id="{8AD2654D-75B4-4CDE-81F7-3AD5FAE50B80}">
    <text>Supplier advises Max Price based on £25m works cost as per PD notes on Tender Price</text>
  </threadedComment>
  <threadedComment ref="O19" dT="2024-01-03T07:16:23.81" personId="{12EE3E72-8DB8-4DDA-9F4B-7C0E5A4FF701}" id="{07A92AD5-02A3-4EC6-9793-D60B115B0865}">
    <text>Supplier advises Minimum Price based on £1.5m works cost (10 houses)</text>
  </threadedComment>
  <threadedComment ref="O21" dT="2024-01-03T07:16:30.59" personId="{12EE3E72-8DB8-4DDA-9F4B-7C0E5A4FF701}" id="{72CBA6F8-F598-4AB4-9E73-600C329F987B}">
    <text>Supplier advises Minimum Price based on £1.5m works cost (10 houses)</text>
  </threadedComment>
  <threadedComment ref="O23" dT="2024-01-03T07:17:10.50" personId="{12EE3E72-8DB8-4DDA-9F4B-7C0E5A4FF701}" id="{C541F507-B558-4DE0-9285-F2D70487F7D7}">
    <text>Supplier advises Max Price based on £25m works cost as per PD notes on Tender Price</text>
  </threadedComment>
  <threadedComment ref="O25" dT="2024-01-03T07:17:17.12" personId="{12EE3E72-8DB8-4DDA-9F4B-7C0E5A4FF701}" id="{4C9BC54B-E973-4304-B453-7740ABA6B55D}">
    <text>Supplier advises Max Price based on £25m works cost as per PD notes on Tender Price</text>
  </threadedComment>
</ThreadedComments>
</file>

<file path=xl/threadedComments/threadedComment4.xml><?xml version="1.0" encoding="utf-8"?>
<ThreadedComments xmlns="http://schemas.microsoft.com/office/spreadsheetml/2018/threadedcomments" xmlns:x="http://schemas.openxmlformats.org/spreadsheetml/2006/main">
  <threadedComment ref="F5" dT="2024-04-24T09:37:16.56" personId="{DDEE70DB-420F-4DD5-A535-6B69762B637A}" id="{16D30093-2463-492C-9CD2-5F9D59E514D7}">
    <text>Amended day rates (24/04/2024 - BS)</text>
  </threadedComment>
  <threadedComment ref="D12" dT="2024-04-09T05:59:35.16" personId="{12EE3E72-8DB8-4DDA-9F4B-7C0E5A4FF701}" id="{6D8225BA-245F-45E8-B86B-6D22AE870CC8}">
    <text>Updated Day Rate pricing following Abnormally Low Bidder Letter</text>
  </threadedComment>
  <threadedComment ref="F17" dT="2024-04-24T09:37:57.82" personId="{DDEE70DB-420F-4DD5-A535-6B69762B637A}" id="{5242E8AB-37C2-40D1-B8B5-345753552DF6}">
    <text>Amended day rates (24/04/2024 - BS)</text>
  </threadedComment>
</ThreadedComments>
</file>

<file path=xl/threadedComments/threadedComment5.xml><?xml version="1.0" encoding="utf-8"?>
<ThreadedComments xmlns="http://schemas.microsoft.com/office/spreadsheetml/2018/threadedcomments" xmlns:x="http://schemas.openxmlformats.org/spreadsheetml/2006/main">
  <threadedComment ref="M4" dT="2024-04-08T12:36:04.30" personId="{12EE3E72-8DB8-4DDA-9F4B-7C0E5A4FF701}" id="{970DD078-2DE8-41D2-B493-C10B19B39C6C}">
    <text>CT added updated TWC pricing following Abnormally Low Bid letter</text>
  </threadedComment>
  <threadedComment ref="M12" dT="2024-04-08T12:36:15.44" personId="{12EE3E72-8DB8-4DDA-9F4B-7C0E5A4FF701}" id="{A1F989BE-578F-4898-A123-9FE38660E4F8}">
    <text>CT added updated TWC pricing following Abnormally Low Bid letter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34125-5CF2-4F25-94D8-FE8858253A7A}">
  <sheetPr>
    <tabColor rgb="FFFFC000"/>
  </sheetPr>
  <dimension ref="B2:BC36"/>
  <sheetViews>
    <sheetView topLeftCell="AQ3" zoomScale="95" zoomScaleNormal="95" workbookViewId="0">
      <selection activeCell="AZ3" sqref="AZ3:BA20"/>
    </sheetView>
  </sheetViews>
  <sheetFormatPr defaultRowHeight="15" customHeight="1" x14ac:dyDescent="0.35"/>
  <cols>
    <col min="2" max="2" width="54.1796875" customWidth="1"/>
    <col min="3" max="17" width="20.54296875" customWidth="1"/>
    <col min="18" max="18" width="20.54296875" style="13" customWidth="1"/>
    <col min="19" max="64" width="20.54296875" customWidth="1"/>
  </cols>
  <sheetData>
    <row r="2" spans="2:55" ht="14.5" x14ac:dyDescent="0.35"/>
    <row r="3" spans="2:55" s="6" customFormat="1" ht="54" customHeight="1" x14ac:dyDescent="0.35">
      <c r="C3" s="16" t="s">
        <v>0</v>
      </c>
      <c r="D3" s="16" t="s">
        <v>1</v>
      </c>
      <c r="E3" s="16" t="s">
        <v>2</v>
      </c>
      <c r="F3" s="16" t="s">
        <v>3</v>
      </c>
      <c r="G3" s="16" t="s">
        <v>4</v>
      </c>
      <c r="H3" s="16" t="s">
        <v>5</v>
      </c>
      <c r="I3" s="16" t="s">
        <v>6</v>
      </c>
      <c r="J3" s="16" t="s">
        <v>7</v>
      </c>
      <c r="K3" s="16" t="s">
        <v>8</v>
      </c>
      <c r="L3" s="16" t="s">
        <v>9</v>
      </c>
      <c r="M3" s="16" t="s">
        <v>10</v>
      </c>
      <c r="N3" s="16" t="s">
        <v>11</v>
      </c>
      <c r="O3" s="16" t="s">
        <v>12</v>
      </c>
      <c r="P3" s="16" t="s">
        <v>13</v>
      </c>
      <c r="Q3" s="16" t="s">
        <v>14</v>
      </c>
      <c r="R3" s="63" t="s">
        <v>15</v>
      </c>
      <c r="S3" s="11"/>
      <c r="T3"/>
      <c r="U3"/>
      <c r="V3"/>
      <c r="W3"/>
      <c r="X3"/>
      <c r="Y3"/>
      <c r="Z3"/>
      <c r="AA3"/>
      <c r="AB3"/>
      <c r="AC3"/>
      <c r="AD3"/>
      <c r="AE3"/>
      <c r="AF3"/>
      <c r="AG3"/>
      <c r="AH3"/>
      <c r="AI3"/>
      <c r="AJ3"/>
      <c r="AK3"/>
      <c r="AL3"/>
      <c r="AM3"/>
      <c r="AN3"/>
      <c r="AO3"/>
      <c r="AP3"/>
      <c r="AQ3"/>
      <c r="AR3"/>
      <c r="AS3"/>
      <c r="AT3"/>
      <c r="AU3"/>
      <c r="AV3"/>
      <c r="AW3"/>
      <c r="AX3"/>
      <c r="AY3"/>
      <c r="AZ3"/>
      <c r="BA3"/>
      <c r="BB3"/>
      <c r="BC3"/>
    </row>
    <row r="4" spans="2:55" ht="15" customHeight="1" x14ac:dyDescent="0.35">
      <c r="B4" s="25" t="s">
        <v>16</v>
      </c>
      <c r="C4" s="52"/>
      <c r="D4" s="52"/>
      <c r="E4" s="52"/>
      <c r="F4" s="52"/>
      <c r="G4" s="52"/>
      <c r="H4" s="52"/>
      <c r="I4" s="52"/>
      <c r="J4" s="52"/>
      <c r="K4" s="52"/>
      <c r="L4" s="52"/>
      <c r="M4" s="52"/>
      <c r="N4" s="52"/>
      <c r="O4" s="52"/>
      <c r="P4" s="52"/>
      <c r="Q4" s="52"/>
      <c r="R4" s="62"/>
    </row>
    <row r="5" spans="2:55" ht="13" customHeight="1" x14ac:dyDescent="0.35">
      <c r="B5" s="26" t="s">
        <v>17</v>
      </c>
      <c r="C5" s="18">
        <f>'[1]C1a - Employers Agent (West)'!$B$5</f>
        <v>9.5999999999999992E-3</v>
      </c>
      <c r="D5" s="19">
        <f>'[2]C1a - Employers Agent (West)'!$B$5</f>
        <v>0.01</v>
      </c>
      <c r="E5" s="19">
        <f>'[3]C1a - Employers Agent (West)'!$B$5</f>
        <v>8.0000000000000002E-3</v>
      </c>
      <c r="F5" s="18">
        <f>'[4]C1a - Employers Agent (West)'!$B$5</f>
        <v>9.9000000000000008E-3</v>
      </c>
      <c r="G5" s="18">
        <f>'[5]C1a - Employers Agent (West)'!$B$5</f>
        <v>7.2500000000000004E-3</v>
      </c>
      <c r="H5" s="19">
        <f>'[6]C1a - Employers Agent (West)'!$B$5</f>
        <v>0.01</v>
      </c>
      <c r="I5" s="19">
        <f>'[7]C1a - Employers Agent (West)'!$B$5</f>
        <v>7.0000000000000001E-3</v>
      </c>
      <c r="J5" s="19">
        <f>'[8]C1a - Employers Agent (West)'!$B$5</f>
        <v>9.7000000000000003E-3</v>
      </c>
      <c r="K5" s="19">
        <f>'[9]C1a - Employers Agent (West)'!$B$5</f>
        <v>9.4999999999999998E-3</v>
      </c>
      <c r="L5" s="19">
        <f>'[10]C1a - Employers Agent (West)'!$B$5</f>
        <v>6.8999999999999999E-3</v>
      </c>
      <c r="M5" s="18">
        <f>'[11]C1a - Employers Agent (West)'!$B$5</f>
        <v>8.0000000000000002E-3</v>
      </c>
      <c r="N5" s="18">
        <f>'[12]C1a - Employers Agent (West)'!$B$5</f>
        <v>8.3000000000000001E-3</v>
      </c>
      <c r="O5" s="18">
        <f>'[13]C1a - Employers Agent (West)'!$B$5</f>
        <v>6.7000000000000002E-3</v>
      </c>
      <c r="P5" s="18">
        <f>'[14]C1a - Employers Agent (West)'!$B$5</f>
        <v>6.7499999999999999E-3</v>
      </c>
      <c r="Q5" s="18">
        <f>'[15]C1a - Employers Agent (West)'!$B$5</f>
        <v>8.5000000000000006E-3</v>
      </c>
      <c r="R5" s="64">
        <f>AVERAGE(C5:Q5)</f>
        <v>8.4066666666666665E-3</v>
      </c>
    </row>
    <row r="6" spans="2:55" ht="14.5" x14ac:dyDescent="0.35">
      <c r="B6" s="26" t="s">
        <v>18</v>
      </c>
      <c r="C6" s="20">
        <f>'[1]C1a - Employers Agent (West)'!$C$5</f>
        <v>20000</v>
      </c>
      <c r="D6" s="20">
        <f>'[2]C1a - Employers Agent (West)'!$C$5</f>
        <v>30000</v>
      </c>
      <c r="E6" s="20">
        <f>'[3]C1a - Employers Agent (West)'!$C$5</f>
        <v>15000</v>
      </c>
      <c r="F6" s="20">
        <f>'[4]C1a - Employers Agent (West)'!$C$5</f>
        <v>29950</v>
      </c>
      <c r="G6" s="20">
        <f>'[5]C1a - Employers Agent (West)'!$C$5</f>
        <v>45000</v>
      </c>
      <c r="H6" s="20">
        <f>'[6]C1a - Employers Agent (West)'!$C$5</f>
        <v>20000</v>
      </c>
      <c r="I6" s="20">
        <f>'[7]C1a - Employers Agent (West)'!$C$5</f>
        <v>15000</v>
      </c>
      <c r="J6" s="20">
        <f>'[8]C1a - Employers Agent (West)'!$C$5</f>
        <v>19808.88</v>
      </c>
      <c r="K6" s="20">
        <f>'[9]C1a - Employers Agent (West)'!$C$5</f>
        <v>10000</v>
      </c>
      <c r="L6" s="20">
        <f>'[10]C1a - Employers Agent (West)'!$C$5</f>
        <v>17500</v>
      </c>
      <c r="M6" s="20">
        <f>'[11]C1a - Employers Agent (West)'!$C$5</f>
        <v>12000</v>
      </c>
      <c r="N6" s="20">
        <f>'[12]C1a - Employers Agent (West)'!$C$5</f>
        <v>11750</v>
      </c>
      <c r="O6" s="20">
        <f>'[13]C1a - Employers Agent (West)'!$C$5</f>
        <v>12400</v>
      </c>
      <c r="P6" s="20">
        <f>'[14]C1a - Employers Agent (West)'!$C$5</f>
        <v>3375</v>
      </c>
      <c r="Q6" s="20">
        <f>'[15]C1a - Employers Agent (West)'!$C$5</f>
        <v>15000</v>
      </c>
      <c r="R6" s="64"/>
    </row>
    <row r="7" spans="2:55" ht="14.5" x14ac:dyDescent="0.35">
      <c r="B7" s="26" t="s">
        <v>19</v>
      </c>
      <c r="C7" s="18">
        <f>'[1]C1a - Employers Agent (West)'!$B$6</f>
        <v>5.3E-3</v>
      </c>
      <c r="D7" s="19">
        <f>'[2]C1a - Employers Agent (West)'!$B$6</f>
        <v>8.0000000000000002E-3</v>
      </c>
      <c r="E7" s="19">
        <f>'[3]C1a - Employers Agent (West)'!$B$6</f>
        <v>6.0000000000000001E-3</v>
      </c>
      <c r="F7" s="18">
        <f>'[4]C1a - Employers Agent (West)'!$B$6</f>
        <v>7.4999999999999997E-3</v>
      </c>
      <c r="G7" s="18">
        <f>'[5]C1a - Employers Agent (West)'!$B$6</f>
        <v>6.7499999999999999E-3</v>
      </c>
      <c r="H7" s="19">
        <f>'[6]C1a - Employers Agent (West)'!$B$6</f>
        <v>7.0000000000000001E-3</v>
      </c>
      <c r="I7" s="19">
        <f>'[7]C1a - Employers Agent (West)'!$B$6</f>
        <v>5.4999999999999997E-3</v>
      </c>
      <c r="J7" s="18">
        <f>'[8]C1a - Employers Agent (West)'!$B$6</f>
        <v>6.7999999999999996E-3</v>
      </c>
      <c r="K7" s="18">
        <f>'[9]C1a - Employers Agent (West)'!$B$6</f>
        <v>6.8999999999999999E-3</v>
      </c>
      <c r="L7" s="18">
        <f>'[10]C1a - Employers Agent (West)'!$B$6</f>
        <v>6.3E-3</v>
      </c>
      <c r="M7" s="18">
        <f>'[11]C1a - Employers Agent (West)'!$B$6</f>
        <v>6.4999999999999997E-3</v>
      </c>
      <c r="N7" s="18">
        <f>'[12]C1a - Employers Agent (West)'!$B$6</f>
        <v>7.6E-3</v>
      </c>
      <c r="O7" s="18">
        <f>'[13]C1a - Employers Agent (West)'!$B$6</f>
        <v>4.7999999999999996E-3</v>
      </c>
      <c r="P7" s="18">
        <f>'[14]C1a - Employers Agent (West)'!$B$6</f>
        <v>5.4999999999999997E-3</v>
      </c>
      <c r="Q7" s="18">
        <f>'[15]C1a - Employers Agent (West)'!$B$6</f>
        <v>6.4999999999999997E-3</v>
      </c>
      <c r="R7" s="64">
        <f>AVERAGE(C7:Q7)</f>
        <v>6.463333333333334E-3</v>
      </c>
    </row>
    <row r="8" spans="2:55" ht="14.5" x14ac:dyDescent="0.35">
      <c r="B8" s="26" t="s">
        <v>20</v>
      </c>
      <c r="C8" s="20">
        <f>'[1]C1a - Employers Agent (West)'!$D$6</f>
        <v>150000</v>
      </c>
      <c r="D8" s="20">
        <f>'[2]C1a - Employers Agent (West)'!$D$6</f>
        <v>200000</v>
      </c>
      <c r="E8" s="20">
        <f>'[3]C1a - Employers Agent (West)'!$D$6</f>
        <v>100000</v>
      </c>
      <c r="F8" s="20">
        <f>'[4]C1a - Employers Agent (West)'!$D$6</f>
        <v>168750</v>
      </c>
      <c r="G8" s="20">
        <f>'[5]C1a - Employers Agent (West)'!$D$6</f>
        <v>120000</v>
      </c>
      <c r="H8" s="20">
        <f>'[6]C1a - Employers Agent (West)'!$D$6</f>
        <v>100000</v>
      </c>
      <c r="I8" s="20">
        <f>'[7]C1a - Employers Agent (West)'!$D$6</f>
        <v>97500</v>
      </c>
      <c r="J8" s="20">
        <f>'[8]C1a - Employers Agent (West)'!$D$6</f>
        <v>135230.54999999999</v>
      </c>
      <c r="K8" s="20">
        <f>'[9]C1a - Employers Agent (West)'!$D$6</f>
        <v>125000</v>
      </c>
      <c r="L8" s="20">
        <f>'[10]C1a - Employers Agent (West)'!$D$6</f>
        <v>105000</v>
      </c>
      <c r="M8" s="20">
        <f>'[11]C1a - Employers Agent (West)'!$D$6</f>
        <v>162500</v>
      </c>
      <c r="N8" s="20">
        <f>'[12]C1a - Employers Agent (West)'!$D$6</f>
        <v>144000</v>
      </c>
      <c r="O8" s="20">
        <f>'[13]C1a - Employers Agent (West)'!$D$6</f>
        <v>118000</v>
      </c>
      <c r="P8" s="20">
        <f>'[14]C1a - Employers Agent (West)'!$D$6</f>
        <v>55000</v>
      </c>
      <c r="Q8" s="20">
        <f>'[15]C1a - Employers Agent (West)'!$D$6</f>
        <v>120000</v>
      </c>
      <c r="R8" s="64"/>
    </row>
    <row r="9" spans="2:55" ht="15" customHeight="1" x14ac:dyDescent="0.35">
      <c r="R9" s="27"/>
    </row>
    <row r="10" spans="2:55" ht="14.5" x14ac:dyDescent="0.35">
      <c r="C10" s="1"/>
      <c r="D10" s="1"/>
      <c r="E10" s="1"/>
      <c r="G10" s="1"/>
      <c r="H10" s="1"/>
      <c r="I10" s="1"/>
      <c r="J10" s="1"/>
      <c r="R10" s="27"/>
    </row>
    <row r="11" spans="2:55" s="6" customFormat="1" ht="58" customHeight="1" x14ac:dyDescent="0.35">
      <c r="C11" s="16" t="s">
        <v>0</v>
      </c>
      <c r="D11" s="16" t="s">
        <v>1</v>
      </c>
      <c r="E11" s="16" t="s">
        <v>2</v>
      </c>
      <c r="F11" s="16" t="s">
        <v>3</v>
      </c>
      <c r="G11" s="16" t="s">
        <v>4</v>
      </c>
      <c r="H11" s="16" t="s">
        <v>5</v>
      </c>
      <c r="I11" s="16" t="s">
        <v>6</v>
      </c>
      <c r="J11" s="16" t="s">
        <v>21</v>
      </c>
      <c r="K11" s="16" t="s">
        <v>8</v>
      </c>
      <c r="L11" s="16" t="s">
        <v>9</v>
      </c>
      <c r="M11" s="16" t="s">
        <v>10</v>
      </c>
      <c r="N11" s="16" t="s">
        <v>11</v>
      </c>
      <c r="O11" s="16" t="s">
        <v>12</v>
      </c>
      <c r="P11" s="16" t="s">
        <v>13</v>
      </c>
      <c r="Q11" s="16" t="s">
        <v>14</v>
      </c>
      <c r="R11" s="63" t="s">
        <v>15</v>
      </c>
      <c r="S11"/>
      <c r="T11"/>
      <c r="U11"/>
      <c r="V11"/>
      <c r="W11"/>
      <c r="X11"/>
      <c r="Y11"/>
      <c r="Z11"/>
      <c r="AA11"/>
      <c r="AB11"/>
      <c r="AC11"/>
      <c r="AD11"/>
      <c r="AE11"/>
      <c r="AF11"/>
      <c r="AG11"/>
      <c r="AH11"/>
      <c r="AI11"/>
      <c r="AJ11"/>
      <c r="AK11"/>
      <c r="AL11"/>
      <c r="AM11"/>
      <c r="AN11"/>
      <c r="AO11"/>
      <c r="AP11"/>
      <c r="AQ11"/>
      <c r="AR11"/>
      <c r="AS11"/>
      <c r="AT11"/>
      <c r="AU11"/>
      <c r="AV11"/>
      <c r="AW11"/>
      <c r="AX11"/>
      <c r="AY11"/>
      <c r="AZ11"/>
      <c r="BA11"/>
    </row>
    <row r="12" spans="2:55" ht="18.5" x14ac:dyDescent="0.35">
      <c r="B12" s="23" t="s">
        <v>22</v>
      </c>
      <c r="C12" s="65"/>
      <c r="D12" s="37"/>
      <c r="E12" s="37"/>
      <c r="F12" s="37"/>
      <c r="G12" s="37"/>
      <c r="H12" s="37"/>
      <c r="I12" s="37"/>
      <c r="J12" s="37"/>
      <c r="K12" s="37"/>
      <c r="L12" s="37"/>
      <c r="M12" s="37"/>
      <c r="N12" s="37"/>
      <c r="O12" s="37"/>
      <c r="P12" s="37"/>
      <c r="Q12" s="37"/>
      <c r="R12" s="62"/>
    </row>
    <row r="13" spans="2:55" ht="14.5" x14ac:dyDescent="0.35">
      <c r="B13" s="24" t="s">
        <v>17</v>
      </c>
      <c r="C13" s="21">
        <f>'[1]C1a - Employers Agent (East)'!$B$5</f>
        <v>9.7999999999999997E-3</v>
      </c>
      <c r="D13" s="19">
        <f>'[2]C1a - Employers Agent (East)'!$B$5</f>
        <v>0.01</v>
      </c>
      <c r="E13" s="19">
        <f>'[3]C1a - Employers Agent (East)'!$B$5</f>
        <v>8.0000000000000002E-3</v>
      </c>
      <c r="F13" s="18">
        <f>'[4]C1a - Employers Agent (East)'!$B$5</f>
        <v>9.9000000000000008E-3</v>
      </c>
      <c r="G13" s="18">
        <f>'[5]C1a - Employers Agent (East)'!$B$5</f>
        <v>7.2500000000000004E-3</v>
      </c>
      <c r="H13" s="19">
        <f>'[6]C1a - Employers Agent (East)'!$B$5</f>
        <v>0.01</v>
      </c>
      <c r="I13" s="19">
        <f>'[7]C1a - Employers Agent (East)'!$B$5</f>
        <v>7.0000000000000001E-3</v>
      </c>
      <c r="J13" s="18">
        <f>'[8]C1a - Employers Agent (East)'!$B$5</f>
        <v>9.7000000000000003E-3</v>
      </c>
      <c r="K13" s="18">
        <f>'[9]C1a - Employers Agent (East)'!$B$5</f>
        <v>9.4999999999999998E-3</v>
      </c>
      <c r="L13" s="18">
        <f>'[10]C1a - Employers Agent (East)'!$B$5</f>
        <v>6.8999999999999999E-3</v>
      </c>
      <c r="M13" s="18">
        <f>'[11]C1a - Employers Agent (East)'!$B$5</f>
        <v>8.0000000000000002E-3</v>
      </c>
      <c r="N13" s="19">
        <f>'[12]C1a - Employers Agent (East)'!$B$5</f>
        <v>9.1000000000000004E-3</v>
      </c>
      <c r="O13" s="18">
        <f>'[13]C1a - Employers Agent (East)'!$B$5</f>
        <v>6.7000000000000002E-3</v>
      </c>
      <c r="P13" s="18">
        <f>'[14]C1a - Employers Agent (East)'!$B$5</f>
        <v>6.7499999999999999E-3</v>
      </c>
      <c r="Q13" s="18">
        <f>'[15]C1a - Employers Agent (East)'!$B$5</f>
        <v>8.5000000000000006E-3</v>
      </c>
      <c r="R13" s="64">
        <f>AVERAGE(C13:Q13)</f>
        <v>8.4733333333333327E-3</v>
      </c>
    </row>
    <row r="14" spans="2:55" ht="14.5" x14ac:dyDescent="0.35">
      <c r="B14" s="24" t="s">
        <v>18</v>
      </c>
      <c r="C14" s="22">
        <f>'[1]C1a - Employers Agent (East)'!$C$5</f>
        <v>21000</v>
      </c>
      <c r="D14" s="20">
        <f>'[2]C1a - Employers Agent (East)'!$C$5</f>
        <v>30000</v>
      </c>
      <c r="E14" s="20">
        <f>'[3]C1a - Employers Agent (East)'!$C$5</f>
        <v>15000</v>
      </c>
      <c r="F14" s="20">
        <f>'[4]C1a - Employers Agent (East)'!$C$5</f>
        <v>29950</v>
      </c>
      <c r="G14" s="20">
        <f>'[5]C1a - Employers Agent (East)'!$C$5</f>
        <v>45000</v>
      </c>
      <c r="H14" s="20">
        <f>'[6]C1a - Employers Agent (East)'!$C$5</f>
        <v>20000</v>
      </c>
      <c r="I14" s="20">
        <f>'[7]C1a - Employers Agent (East)'!$C$5</f>
        <v>15000</v>
      </c>
      <c r="J14" s="20">
        <f>'[8]C1a - Employers Agent (East)'!$C$5</f>
        <v>19808.88</v>
      </c>
      <c r="K14" s="20">
        <f>'[9]C1a - Employers Agent (East)'!$C$5</f>
        <v>10000</v>
      </c>
      <c r="L14" s="20">
        <f>'[10]C1a - Employers Agent (East)'!$C$5</f>
        <v>17500</v>
      </c>
      <c r="M14" s="20">
        <f>'[11]C1a - Employers Agent (East)'!$C$5</f>
        <v>12000</v>
      </c>
      <c r="N14" s="20">
        <f>'[12]C1a - Employers Agent (East)'!$C$5</f>
        <v>13725</v>
      </c>
      <c r="O14" s="20">
        <f>'[13]C1a - Employers Agent (East)'!$C$5</f>
        <v>12400</v>
      </c>
      <c r="P14" s="20">
        <f>'[14]C1a - Employers Agent (East)'!$C$5</f>
        <v>3375</v>
      </c>
      <c r="Q14" s="20">
        <f>'[15]C1a - Employers Agent (East)'!$C$5</f>
        <v>15000</v>
      </c>
      <c r="R14" s="64"/>
    </row>
    <row r="15" spans="2:55" ht="14.5" x14ac:dyDescent="0.35">
      <c r="B15" s="24" t="s">
        <v>19</v>
      </c>
      <c r="C15" s="21">
        <f>'[1]C1a - Employers Agent (East)'!$B$6</f>
        <v>5.4999999999999997E-3</v>
      </c>
      <c r="D15" s="19">
        <f>'[2]C1a - Employers Agent (East)'!$B$6</f>
        <v>8.0000000000000002E-3</v>
      </c>
      <c r="E15" s="19">
        <f>'[3]C1a - Employers Agent (East)'!$B$6</f>
        <v>6.0000000000000001E-3</v>
      </c>
      <c r="F15" s="18">
        <f>'[4]C1a - Employers Agent (East)'!$B$6</f>
        <v>7.4999999999999997E-3</v>
      </c>
      <c r="G15" s="18">
        <f>'[5]C1a - Employers Agent (East)'!$B$6</f>
        <v>6.7499999999999999E-3</v>
      </c>
      <c r="H15" s="19">
        <f>'[6]C1a - Employers Agent (East)'!$B$6</f>
        <v>7.0000000000000001E-3</v>
      </c>
      <c r="I15" s="19">
        <f>'[7]C1a - Employers Agent (East)'!$B$6</f>
        <v>5.4999999999999997E-3</v>
      </c>
      <c r="J15" s="18">
        <f>'[8]C1a - Employers Agent (East)'!$B$6</f>
        <v>6.7999999999999996E-3</v>
      </c>
      <c r="K15" s="18">
        <f>'[9]C1a - Employers Agent (East)'!$B$6</f>
        <v>6.8999999999999999E-3</v>
      </c>
      <c r="L15" s="18">
        <f>'[10]C1a - Employers Agent (East)'!$B$6</f>
        <v>6.3E-3</v>
      </c>
      <c r="M15" s="18">
        <f>'[11]C1a - Employers Agent (East)'!$B$6</f>
        <v>6.4999999999999997E-3</v>
      </c>
      <c r="N15" s="18">
        <f>'[12]C1a - Employers Agent (East)'!$B$6</f>
        <v>8.2000000000000007E-3</v>
      </c>
      <c r="O15" s="18">
        <f>'[13]C1a - Employers Agent (East)'!$B$6</f>
        <v>4.7999999999999996E-3</v>
      </c>
      <c r="P15" s="18">
        <f>'[14]C1a - Employers Agent (East)'!$B$6</f>
        <v>5.4999999999999997E-3</v>
      </c>
      <c r="Q15" s="18">
        <f>'[15]C1a - Employers Agent (East)'!$B$6</f>
        <v>6.4999999999999997E-3</v>
      </c>
      <c r="R15" s="64">
        <f>AVERAGE(C15:Q15)</f>
        <v>6.516666666666668E-3</v>
      </c>
    </row>
    <row r="16" spans="2:55" ht="14.5" x14ac:dyDescent="0.35">
      <c r="B16" s="24" t="s">
        <v>20</v>
      </c>
      <c r="C16" s="22">
        <f>'[1]C1a - Employers Agent (East)'!$D$6</f>
        <v>150000</v>
      </c>
      <c r="D16" s="20">
        <f>'[2]C1a - Employers Agent (East)'!$D$6</f>
        <v>200000</v>
      </c>
      <c r="E16" s="20">
        <f>'[3]C1a - Employers Agent (East)'!$D$6</f>
        <v>100000</v>
      </c>
      <c r="F16" s="20">
        <f>'[4]C1a - Employers Agent (East)'!$D$6</f>
        <v>168750</v>
      </c>
      <c r="G16" s="20">
        <f>'[5]C1a - Employers Agent (East)'!$D$6</f>
        <v>120000</v>
      </c>
      <c r="H16" s="20">
        <f>'[6]C1a - Employers Agent (East)'!$D$6</f>
        <v>100000</v>
      </c>
      <c r="I16" s="20">
        <f>'[7]C1a - Employers Agent (East)'!$D$6</f>
        <v>97500</v>
      </c>
      <c r="J16" s="20">
        <f>'[8]C1a - Employers Agent (East)'!$D$6</f>
        <v>135230.54999999999</v>
      </c>
      <c r="K16" s="20">
        <f>'[9]C1a - Employers Agent (East)'!$D$6</f>
        <v>125000</v>
      </c>
      <c r="L16" s="20">
        <f>'[10]C1a - Employers Agent (East)'!$D$6</f>
        <v>105000</v>
      </c>
      <c r="M16" s="20">
        <f>'[11]C1a - Employers Agent (East)'!$D$6</f>
        <v>162500</v>
      </c>
      <c r="N16" s="20">
        <f>'[12]C1a - Employers Agent (East)'!$D$6</f>
        <v>161000</v>
      </c>
      <c r="O16" s="20">
        <f>'[13]C1a - Employers Agent (East)'!$D$6</f>
        <v>118000</v>
      </c>
      <c r="P16" s="20">
        <f>'[14]C1a - Employers Agent (East)'!$D$6</f>
        <v>55000</v>
      </c>
      <c r="Q16" s="20">
        <f>'[15]C1a - Employers Agent (East)'!$D$6</f>
        <v>120000</v>
      </c>
      <c r="R16" s="64"/>
    </row>
    <row r="17" spans="2:18" ht="14.5" x14ac:dyDescent="0.35">
      <c r="R17" s="27"/>
    </row>
    <row r="18" spans="2:18" ht="15" customHeight="1" x14ac:dyDescent="0.35">
      <c r="B18" s="72" t="s">
        <v>23</v>
      </c>
    </row>
    <row r="19" spans="2:18" ht="15" customHeight="1" x14ac:dyDescent="0.35">
      <c r="B19" s="73" t="s">
        <v>24</v>
      </c>
    </row>
    <row r="20" spans="2:18" ht="15" customHeight="1" x14ac:dyDescent="0.35">
      <c r="B20" s="73" t="s">
        <v>25</v>
      </c>
    </row>
    <row r="21" spans="2:18" ht="15" customHeight="1" x14ac:dyDescent="0.35">
      <c r="B21" s="73" t="s">
        <v>26</v>
      </c>
    </row>
    <row r="22" spans="2:18" ht="15" customHeight="1" x14ac:dyDescent="0.35">
      <c r="B22" s="73" t="s">
        <v>27</v>
      </c>
    </row>
    <row r="23" spans="2:18" ht="15" customHeight="1" x14ac:dyDescent="0.35">
      <c r="B23" s="73" t="s">
        <v>28</v>
      </c>
    </row>
    <row r="24" spans="2:18" ht="15" customHeight="1" x14ac:dyDescent="0.35">
      <c r="B24" s="74" t="s">
        <v>29</v>
      </c>
    </row>
    <row r="25" spans="2:18" ht="15" customHeight="1" x14ac:dyDescent="0.35">
      <c r="B25" s="75" t="s">
        <v>30</v>
      </c>
    </row>
    <row r="26" spans="2:18" ht="15" customHeight="1" x14ac:dyDescent="0.35">
      <c r="B26" s="75" t="s">
        <v>31</v>
      </c>
    </row>
    <row r="27" spans="2:18" ht="15" customHeight="1" x14ac:dyDescent="0.35">
      <c r="B27" s="75" t="s">
        <v>32</v>
      </c>
    </row>
    <row r="28" spans="2:18" ht="47.25" customHeight="1" x14ac:dyDescent="0.35">
      <c r="B28" s="96" t="s">
        <v>33</v>
      </c>
      <c r="C28" s="96"/>
      <c r="D28" s="96"/>
      <c r="E28" s="96"/>
      <c r="F28" s="96"/>
      <c r="G28" s="96"/>
    </row>
    <row r="29" spans="2:18" ht="47.25" customHeight="1" x14ac:dyDescent="0.35">
      <c r="B29" s="97" t="s">
        <v>34</v>
      </c>
      <c r="C29" s="97"/>
      <c r="D29" s="97"/>
      <c r="E29" s="97"/>
      <c r="F29" s="97"/>
      <c r="G29" s="97"/>
    </row>
    <row r="30" spans="2:18" ht="14.5" x14ac:dyDescent="0.35">
      <c r="B30" s="80" t="s">
        <v>35</v>
      </c>
    </row>
    <row r="31" spans="2:18" ht="29.25" customHeight="1" x14ac:dyDescent="0.35">
      <c r="B31" s="98" t="s">
        <v>36</v>
      </c>
      <c r="C31" s="98"/>
      <c r="D31" s="98"/>
      <c r="E31" s="98"/>
      <c r="F31" s="98"/>
      <c r="G31" s="98"/>
    </row>
    <row r="32" spans="2:18" ht="15" customHeight="1" x14ac:dyDescent="0.35">
      <c r="B32" s="73" t="s">
        <v>37</v>
      </c>
    </row>
    <row r="33" spans="2:7" ht="30" customHeight="1" x14ac:dyDescent="0.35">
      <c r="B33" s="98" t="s">
        <v>38</v>
      </c>
      <c r="C33" s="98"/>
      <c r="D33" s="98"/>
      <c r="E33" s="98"/>
      <c r="F33" s="98"/>
      <c r="G33" s="98"/>
    </row>
    <row r="34" spans="2:7" ht="15" customHeight="1" x14ac:dyDescent="0.35">
      <c r="B34" s="2"/>
    </row>
    <row r="35" spans="2:7" ht="15" customHeight="1" x14ac:dyDescent="0.35">
      <c r="B35" s="2"/>
    </row>
    <row r="36" spans="2:7" ht="15" customHeight="1" x14ac:dyDescent="0.35">
      <c r="B36" s="2"/>
    </row>
  </sheetData>
  <mergeCells count="4">
    <mergeCell ref="B28:G28"/>
    <mergeCell ref="B29:G29"/>
    <mergeCell ref="B31:G31"/>
    <mergeCell ref="B33:G33"/>
  </mergeCells>
  <phoneticPr fontId="5"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BE079-3B76-4475-95F2-1FFAA5A5B40B}">
  <sheetPr>
    <tabColor rgb="FFFFC000"/>
  </sheetPr>
  <dimension ref="A3:W94"/>
  <sheetViews>
    <sheetView topLeftCell="M59" zoomScale="96" zoomScaleNormal="96" workbookViewId="0">
      <selection activeCell="U92" sqref="U92"/>
    </sheetView>
  </sheetViews>
  <sheetFormatPr defaultRowHeight="15" customHeight="1" x14ac:dyDescent="0.35"/>
  <cols>
    <col min="2" max="2" width="67.81640625" bestFit="1" customWidth="1"/>
    <col min="3" max="19" width="20.54296875" style="2" customWidth="1"/>
    <col min="20" max="27" width="20.54296875" customWidth="1"/>
  </cols>
  <sheetData>
    <row r="3" spans="1:23" ht="14.5" x14ac:dyDescent="0.35"/>
    <row r="4" spans="1:23" ht="55.5" customHeight="1" x14ac:dyDescent="0.35">
      <c r="B4" s="24"/>
      <c r="C4" s="16" t="s">
        <v>238</v>
      </c>
      <c r="D4" s="16" t="s">
        <v>239</v>
      </c>
      <c r="E4" s="16" t="s">
        <v>40</v>
      </c>
      <c r="F4" s="16" t="s">
        <v>240</v>
      </c>
      <c r="G4" s="34" t="s">
        <v>15</v>
      </c>
      <c r="H4" s="11"/>
      <c r="T4" s="2"/>
      <c r="U4" s="2"/>
      <c r="V4" s="2"/>
      <c r="W4" s="2"/>
    </row>
    <row r="5" spans="1:23" ht="18.5" x14ac:dyDescent="0.35">
      <c r="B5" s="23" t="s">
        <v>241</v>
      </c>
      <c r="C5" s="37"/>
      <c r="D5" s="37"/>
      <c r="E5" s="37"/>
      <c r="F5" s="37"/>
      <c r="G5" s="37"/>
      <c r="T5" s="2"/>
      <c r="U5" s="2"/>
      <c r="V5" s="2"/>
      <c r="W5" s="2"/>
    </row>
    <row r="6" spans="1:23" ht="31" x14ac:dyDescent="0.35">
      <c r="B6" s="66" t="s">
        <v>242</v>
      </c>
      <c r="C6" s="37"/>
      <c r="D6" s="37"/>
      <c r="E6" s="37"/>
      <c r="F6" s="37"/>
      <c r="G6" s="37"/>
      <c r="T6" s="2"/>
      <c r="U6" s="2"/>
      <c r="V6" s="2"/>
      <c r="W6" s="2"/>
    </row>
    <row r="7" spans="1:23" s="4" customFormat="1" ht="14.5" x14ac:dyDescent="0.35">
      <c r="B7" s="54" t="s">
        <v>243</v>
      </c>
      <c r="C7" s="33">
        <f>'[94]C8 - Planning (West)'!$B$5</f>
        <v>250</v>
      </c>
      <c r="D7" s="33">
        <f>'[95]C8 - Planning (West)'!$B$5</f>
        <v>260</v>
      </c>
      <c r="E7" s="33">
        <f>'[96]C8 - Planning (West)'!$B$5</f>
        <v>300</v>
      </c>
      <c r="F7" s="33">
        <f>'[97]C8 - Planning (West)'!$B$5</f>
        <v>537</v>
      </c>
      <c r="G7" s="54">
        <f>AVERAGE(C7:F7)</f>
        <v>336.75</v>
      </c>
    </row>
    <row r="8" spans="1:23" s="4" customFormat="1" ht="14.5" x14ac:dyDescent="0.35">
      <c r="A8" s="4" t="s">
        <v>244</v>
      </c>
      <c r="B8" s="54" t="s">
        <v>245</v>
      </c>
      <c r="C8" s="33">
        <f>'[94]C8 - Planning (West)'!$B$6</f>
        <v>155</v>
      </c>
      <c r="D8" s="33">
        <f>'[95]C8 - Planning (West)'!$B$6</f>
        <v>180</v>
      </c>
      <c r="E8" s="33">
        <f>'[96]C8 - Planning (West)'!$B$6</f>
        <v>240</v>
      </c>
      <c r="F8" s="33">
        <f>'[97]C8 - Planning (West)'!$B$6</f>
        <v>231</v>
      </c>
      <c r="G8" s="54">
        <f t="shared" ref="G8:G10" si="0">AVERAGE(C8:F8)</f>
        <v>201.5</v>
      </c>
    </row>
    <row r="9" spans="1:23" s="4" customFormat="1" ht="14.5" x14ac:dyDescent="0.35">
      <c r="B9" s="54" t="s">
        <v>246</v>
      </c>
      <c r="C9" s="33">
        <f>'[94]C8 - Planning (West)'!$B$7</f>
        <v>135</v>
      </c>
      <c r="D9" s="33">
        <f>'[95]C8 - Planning (West)'!$B$7</f>
        <v>160</v>
      </c>
      <c r="E9" s="33">
        <f>'[96]C8 - Planning (West)'!$B$7</f>
        <v>200</v>
      </c>
      <c r="F9" s="33">
        <f>'[97]C8 - Planning (West)'!$B$7</f>
        <v>231</v>
      </c>
      <c r="G9" s="54">
        <f t="shared" si="0"/>
        <v>181.5</v>
      </c>
    </row>
    <row r="10" spans="1:23" s="4" customFormat="1" ht="14.5" x14ac:dyDescent="0.35">
      <c r="B10" s="54" t="s">
        <v>247</v>
      </c>
      <c r="C10" s="33">
        <f>'[94]C8 - Planning (West)'!$B$8</f>
        <v>45</v>
      </c>
      <c r="D10" s="33">
        <f>'[95]C8 - Planning (West)'!$B$8</f>
        <v>140</v>
      </c>
      <c r="E10" s="33">
        <f>'[96]C8 - Planning (West)'!$B$8</f>
        <v>125</v>
      </c>
      <c r="F10" s="33">
        <f>'[97]C8 - Planning (West)'!$B$8</f>
        <v>187</v>
      </c>
      <c r="G10" s="54">
        <f t="shared" si="0"/>
        <v>124.25</v>
      </c>
    </row>
    <row r="11" spans="1:23" ht="14.5" x14ac:dyDescent="0.35">
      <c r="R11"/>
      <c r="S11"/>
      <c r="U11" s="1"/>
      <c r="V11" s="1"/>
    </row>
    <row r="12" spans="1:23" ht="14.5" x14ac:dyDescent="0.35">
      <c r="R12"/>
      <c r="S12"/>
      <c r="U12" s="1"/>
      <c r="V12" s="1"/>
    </row>
    <row r="13" spans="1:23" ht="14.5" x14ac:dyDescent="0.35">
      <c r="R13"/>
      <c r="S13"/>
      <c r="U13" s="1"/>
      <c r="V13" s="1"/>
    </row>
    <row r="14" spans="1:23" ht="61" customHeight="1" x14ac:dyDescent="0.35">
      <c r="B14" s="24"/>
      <c r="C14" s="16" t="s">
        <v>248</v>
      </c>
      <c r="D14" s="16" t="s">
        <v>239</v>
      </c>
      <c r="E14" s="16" t="s">
        <v>40</v>
      </c>
      <c r="F14" s="16" t="s">
        <v>240</v>
      </c>
      <c r="G14" s="34" t="s">
        <v>15</v>
      </c>
      <c r="S14"/>
      <c r="T14" s="11"/>
      <c r="U14" s="11"/>
    </row>
    <row r="15" spans="1:23" ht="18.5" x14ac:dyDescent="0.35">
      <c r="B15" s="23" t="s">
        <v>249</v>
      </c>
      <c r="C15" s="37"/>
      <c r="D15" s="37"/>
      <c r="E15" s="37"/>
      <c r="F15" s="37"/>
      <c r="G15" s="37"/>
      <c r="S15"/>
      <c r="T15" s="1"/>
      <c r="U15" s="1"/>
    </row>
    <row r="16" spans="1:23" ht="31" x14ac:dyDescent="0.35">
      <c r="B16" s="66" t="s">
        <v>242</v>
      </c>
      <c r="C16" s="37"/>
      <c r="D16" s="37"/>
      <c r="E16" s="37"/>
      <c r="F16" s="37"/>
      <c r="G16" s="37"/>
      <c r="S16"/>
      <c r="T16" s="1"/>
      <c r="U16" s="1"/>
    </row>
    <row r="17" spans="2:21" s="4" customFormat="1" ht="14.5" x14ac:dyDescent="0.35">
      <c r="B17" s="54" t="s">
        <v>243</v>
      </c>
      <c r="C17" s="33">
        <f>'[98]C8 - Planning (East)'!$B$5</f>
        <v>374</v>
      </c>
      <c r="D17" s="33">
        <f>'[95]C8 - Planning (East)'!$B$5</f>
        <v>260</v>
      </c>
      <c r="E17" s="33">
        <f>'[96]C8 - Planning (East)'!$B$5</f>
        <v>300</v>
      </c>
      <c r="F17" s="33">
        <f>'[97]C8 - Planning (East)'!$B$5</f>
        <v>537</v>
      </c>
      <c r="G17" s="54">
        <f t="shared" ref="G17:G20" si="1">AVERAGE(C17:F17)</f>
        <v>367.75</v>
      </c>
      <c r="N17" s="7"/>
      <c r="O17" s="7"/>
      <c r="P17" s="7"/>
      <c r="Q17" s="7"/>
      <c r="R17" s="7"/>
      <c r="T17" s="8"/>
      <c r="U17" s="8"/>
    </row>
    <row r="18" spans="2:21" s="4" customFormat="1" ht="14.5" x14ac:dyDescent="0.35">
      <c r="B18" s="54" t="s">
        <v>245</v>
      </c>
      <c r="C18" s="33">
        <f>'[98]C8 - Planning (East)'!$B$6</f>
        <v>198</v>
      </c>
      <c r="D18" s="33">
        <f>'[95]C8 - Planning (East)'!$B$6</f>
        <v>180</v>
      </c>
      <c r="E18" s="33">
        <f>'[96]C8 - Planning (East)'!$B$6</f>
        <v>240</v>
      </c>
      <c r="F18" s="33">
        <f>'[97]C8 - Planning (East)'!$B$6</f>
        <v>231</v>
      </c>
      <c r="G18" s="54">
        <f t="shared" si="1"/>
        <v>212.25</v>
      </c>
      <c r="N18" s="7"/>
      <c r="O18" s="7"/>
      <c r="P18" s="7"/>
      <c r="Q18" s="7"/>
      <c r="R18" s="7"/>
      <c r="T18" s="8"/>
      <c r="U18" s="8"/>
    </row>
    <row r="19" spans="2:21" s="4" customFormat="1" ht="14.5" x14ac:dyDescent="0.35">
      <c r="B19" s="54" t="s">
        <v>246</v>
      </c>
      <c r="C19" s="33">
        <f>'[98]C8 - Planning (East)'!$B$7</f>
        <v>164</v>
      </c>
      <c r="D19" s="33">
        <f>'[95]C8 - Planning (East)'!$B$7</f>
        <v>160</v>
      </c>
      <c r="E19" s="33">
        <f>'[96]C8 - Planning (East)'!$B$7</f>
        <v>200</v>
      </c>
      <c r="F19" s="33">
        <f>'[97]C8 - Planning (East)'!$B$7</f>
        <v>231</v>
      </c>
      <c r="G19" s="54">
        <f t="shared" si="1"/>
        <v>188.75</v>
      </c>
      <c r="N19" s="7"/>
      <c r="O19" s="7"/>
      <c r="P19" s="7"/>
      <c r="Q19" s="7"/>
      <c r="R19" s="7"/>
      <c r="T19" s="8"/>
      <c r="U19" s="8"/>
    </row>
    <row r="20" spans="2:21" s="4" customFormat="1" ht="14.5" x14ac:dyDescent="0.35">
      <c r="B20" s="54" t="s">
        <v>247</v>
      </c>
      <c r="C20" s="33">
        <f>'[98]C8 - Planning (East)'!$B$8</f>
        <v>136</v>
      </c>
      <c r="D20" s="33">
        <f>'[95]C8 - Planning (East)'!$B$8</f>
        <v>140</v>
      </c>
      <c r="E20" s="33">
        <f>'[96]C8 - Planning (East)'!$B$8</f>
        <v>125</v>
      </c>
      <c r="F20" s="33">
        <f>'[97]C8 - Planning (East)'!$B$8</f>
        <v>187</v>
      </c>
      <c r="G20" s="54">
        <f t="shared" si="1"/>
        <v>147</v>
      </c>
      <c r="N20" s="7"/>
      <c r="O20" s="7"/>
      <c r="P20" s="7"/>
      <c r="Q20" s="7"/>
      <c r="R20" s="7"/>
      <c r="T20" s="8"/>
      <c r="U20" s="8"/>
    </row>
    <row r="21" spans="2:21" ht="14.5" x14ac:dyDescent="0.35"/>
    <row r="23" spans="2:21" ht="15" customHeight="1" x14ac:dyDescent="0.35">
      <c r="B23" s="116" t="s">
        <v>250</v>
      </c>
      <c r="C23" s="116"/>
      <c r="D23" s="116"/>
      <c r="E23" s="116"/>
      <c r="F23" s="116"/>
      <c r="G23" s="116"/>
    </row>
    <row r="24" spans="2:21" ht="15" customHeight="1" x14ac:dyDescent="0.35">
      <c r="B24" s="117" t="s">
        <v>78</v>
      </c>
      <c r="C24" s="117"/>
      <c r="D24" s="117"/>
      <c r="E24" s="117"/>
      <c r="F24" s="117"/>
      <c r="G24" s="117"/>
    </row>
    <row r="25" spans="2:21" ht="29.25" customHeight="1" x14ac:dyDescent="0.35">
      <c r="B25" s="101" t="s">
        <v>251</v>
      </c>
      <c r="C25" s="101"/>
      <c r="D25" s="101"/>
      <c r="E25" s="101"/>
      <c r="F25" s="101"/>
      <c r="G25" s="101"/>
    </row>
    <row r="26" spans="2:21" ht="15" customHeight="1" x14ac:dyDescent="0.35">
      <c r="B26" s="117" t="s">
        <v>79</v>
      </c>
      <c r="C26" s="117"/>
      <c r="D26" s="117"/>
      <c r="E26" s="117"/>
      <c r="F26" s="117"/>
      <c r="G26" s="117"/>
    </row>
    <row r="27" spans="2:21" ht="15" customHeight="1" x14ac:dyDescent="0.35">
      <c r="B27" s="117" t="s">
        <v>27</v>
      </c>
      <c r="C27" s="117"/>
      <c r="D27" s="117"/>
      <c r="E27" s="117"/>
      <c r="F27" s="117"/>
      <c r="G27" s="117"/>
    </row>
    <row r="28" spans="2:21" ht="15" customHeight="1" x14ac:dyDescent="0.35">
      <c r="B28" s="117" t="s">
        <v>252</v>
      </c>
      <c r="C28" s="117"/>
      <c r="D28" s="117"/>
      <c r="E28" s="117"/>
      <c r="F28" s="117"/>
      <c r="G28" s="117"/>
    </row>
    <row r="29" spans="2:21" ht="15" customHeight="1" x14ac:dyDescent="0.35">
      <c r="B29" s="125" t="s">
        <v>253</v>
      </c>
      <c r="C29" s="125"/>
      <c r="D29" s="125"/>
      <c r="E29" s="125"/>
      <c r="F29" s="125"/>
      <c r="G29" s="125"/>
    </row>
    <row r="30" spans="2:21" ht="15" customHeight="1" x14ac:dyDescent="0.35">
      <c r="B30" s="125" t="s">
        <v>254</v>
      </c>
      <c r="C30" s="125"/>
      <c r="D30" s="125"/>
      <c r="E30" s="125"/>
      <c r="F30" s="125"/>
      <c r="G30" s="125"/>
    </row>
    <row r="31" spans="2:21" ht="15" customHeight="1" x14ac:dyDescent="0.35">
      <c r="B31" s="125" t="s">
        <v>255</v>
      </c>
      <c r="C31" s="125"/>
      <c r="D31" s="125"/>
      <c r="E31" s="125"/>
      <c r="F31" s="125"/>
      <c r="G31" s="125"/>
    </row>
    <row r="32" spans="2:21" ht="15" customHeight="1" x14ac:dyDescent="0.35">
      <c r="B32" s="120" t="s">
        <v>256</v>
      </c>
      <c r="C32" s="120"/>
      <c r="D32" s="120"/>
      <c r="E32" s="120"/>
      <c r="F32" s="120"/>
      <c r="G32" s="120"/>
    </row>
    <row r="33" spans="2:7" ht="15" customHeight="1" x14ac:dyDescent="0.35">
      <c r="B33" s="120" t="s">
        <v>257</v>
      </c>
      <c r="C33" s="120"/>
      <c r="D33" s="120"/>
      <c r="E33" s="120"/>
      <c r="F33" s="120"/>
      <c r="G33" s="120"/>
    </row>
    <row r="38" spans="2:7" ht="31.5" customHeight="1" x14ac:dyDescent="0.35">
      <c r="B38" s="144" t="s">
        <v>258</v>
      </c>
      <c r="C38" s="145"/>
      <c r="D38" s="145"/>
      <c r="E38" s="145"/>
      <c r="F38" s="146"/>
    </row>
    <row r="39" spans="2:7" ht="15" customHeight="1" x14ac:dyDescent="0.35">
      <c r="B39" s="85"/>
      <c r="C39" s="85"/>
      <c r="D39" s="85"/>
      <c r="E39" s="85"/>
      <c r="F39" s="85"/>
    </row>
    <row r="40" spans="2:7" ht="15" customHeight="1" x14ac:dyDescent="0.35">
      <c r="B40" s="86"/>
      <c r="C40" s="87"/>
      <c r="D40" s="87"/>
      <c r="E40" s="87"/>
      <c r="F40" s="88"/>
    </row>
    <row r="41" spans="2:7" ht="15" customHeight="1" x14ac:dyDescent="0.4">
      <c r="B41" s="89" t="s">
        <v>259</v>
      </c>
      <c r="C41" s="85"/>
      <c r="D41" s="85"/>
      <c r="E41" s="85"/>
      <c r="F41" s="90"/>
    </row>
    <row r="42" spans="2:7" ht="15" customHeight="1" x14ac:dyDescent="0.35">
      <c r="B42" s="91"/>
      <c r="C42" s="85"/>
      <c r="D42" s="85"/>
      <c r="E42" s="85"/>
      <c r="F42" s="90"/>
    </row>
    <row r="43" spans="2:7" ht="15" customHeight="1" x14ac:dyDescent="0.35">
      <c r="B43" s="135" t="s">
        <v>260</v>
      </c>
      <c r="C43" s="136"/>
      <c r="D43" s="136"/>
      <c r="E43" s="136"/>
      <c r="F43" s="137"/>
    </row>
    <row r="44" spans="2:7" ht="15" customHeight="1" x14ac:dyDescent="0.35">
      <c r="B44" s="126" t="s">
        <v>261</v>
      </c>
      <c r="C44" s="127"/>
      <c r="D44" s="127"/>
      <c r="E44" s="127"/>
      <c r="F44" s="128"/>
    </row>
    <row r="45" spans="2:7" ht="15" customHeight="1" x14ac:dyDescent="0.35">
      <c r="B45" s="126" t="s">
        <v>262</v>
      </c>
      <c r="C45" s="127"/>
      <c r="D45" s="127"/>
      <c r="E45" s="127"/>
      <c r="F45" s="128"/>
    </row>
    <row r="46" spans="2:7" ht="15" customHeight="1" x14ac:dyDescent="0.35">
      <c r="B46" s="126" t="s">
        <v>263</v>
      </c>
      <c r="C46" s="127"/>
      <c r="D46" s="127"/>
      <c r="E46" s="127"/>
      <c r="F46" s="128"/>
    </row>
    <row r="47" spans="2:7" ht="15" customHeight="1" x14ac:dyDescent="0.35">
      <c r="B47" s="141" t="s">
        <v>264</v>
      </c>
      <c r="C47" s="142"/>
      <c r="D47" s="142"/>
      <c r="E47" s="142"/>
      <c r="F47" s="143"/>
    </row>
    <row r="48" spans="2:7" ht="15" customHeight="1" x14ac:dyDescent="0.35">
      <c r="B48" s="126" t="s">
        <v>265</v>
      </c>
      <c r="C48" s="127"/>
      <c r="D48" s="127"/>
      <c r="E48" s="127"/>
      <c r="F48" s="128"/>
    </row>
    <row r="49" spans="2:6" ht="15" customHeight="1" x14ac:dyDescent="0.35">
      <c r="B49" s="126" t="s">
        <v>266</v>
      </c>
      <c r="C49" s="127"/>
      <c r="D49" s="127"/>
      <c r="E49" s="127"/>
      <c r="F49" s="128"/>
    </row>
    <row r="50" spans="2:6" ht="15" customHeight="1" x14ac:dyDescent="0.35">
      <c r="B50" s="126" t="s">
        <v>267</v>
      </c>
      <c r="C50" s="127"/>
      <c r="D50" s="127"/>
      <c r="E50" s="127"/>
      <c r="F50" s="128"/>
    </row>
    <row r="51" spans="2:6" ht="15" customHeight="1" x14ac:dyDescent="0.35">
      <c r="B51" s="126" t="s">
        <v>268</v>
      </c>
      <c r="C51" s="127"/>
      <c r="D51" s="127"/>
      <c r="E51" s="127"/>
      <c r="F51" s="128"/>
    </row>
    <row r="52" spans="2:6" ht="15" customHeight="1" x14ac:dyDescent="0.35">
      <c r="B52" s="126" t="s">
        <v>269</v>
      </c>
      <c r="C52" s="127"/>
      <c r="D52" s="127"/>
      <c r="E52" s="127"/>
      <c r="F52" s="128"/>
    </row>
    <row r="53" spans="2:6" ht="15" customHeight="1" x14ac:dyDescent="0.35">
      <c r="B53" s="129" t="s">
        <v>270</v>
      </c>
      <c r="C53" s="130"/>
      <c r="D53" s="130"/>
      <c r="E53" s="130"/>
      <c r="F53" s="131"/>
    </row>
    <row r="54" spans="2:6" ht="15" customHeight="1" x14ac:dyDescent="0.35">
      <c r="B54" s="132" t="s">
        <v>271</v>
      </c>
      <c r="C54" s="133"/>
      <c r="D54" s="133"/>
      <c r="E54" s="133"/>
      <c r="F54" s="134"/>
    </row>
    <row r="55" spans="2:6" ht="15" customHeight="1" x14ac:dyDescent="0.35">
      <c r="B55" s="129" t="s">
        <v>272</v>
      </c>
      <c r="C55" s="130"/>
      <c r="D55" s="130"/>
      <c r="E55" s="130"/>
      <c r="F55" s="131"/>
    </row>
    <row r="56" spans="2:6" ht="15" customHeight="1" x14ac:dyDescent="0.35">
      <c r="B56" s="92"/>
      <c r="C56" s="93"/>
      <c r="D56" s="93"/>
      <c r="E56" s="93"/>
      <c r="F56" s="94"/>
    </row>
    <row r="57" spans="2:6" ht="15" customHeight="1" x14ac:dyDescent="0.35">
      <c r="B57" s="95"/>
      <c r="C57" s="95"/>
      <c r="D57" s="95"/>
      <c r="E57" s="95"/>
      <c r="F57" s="95"/>
    </row>
    <row r="58" spans="2:6" ht="15" customHeight="1" x14ac:dyDescent="0.35">
      <c r="B58" s="85"/>
      <c r="C58" s="85"/>
      <c r="D58" s="85"/>
      <c r="E58" s="85"/>
      <c r="F58" s="85"/>
    </row>
    <row r="59" spans="2:6" ht="15" customHeight="1" x14ac:dyDescent="0.35">
      <c r="B59" s="86"/>
      <c r="C59" s="87"/>
      <c r="D59" s="87"/>
      <c r="E59" s="87"/>
      <c r="F59" s="88"/>
    </row>
    <row r="60" spans="2:6" ht="15" customHeight="1" x14ac:dyDescent="0.4">
      <c r="B60" s="89" t="s">
        <v>273</v>
      </c>
      <c r="C60" s="85"/>
      <c r="D60" s="85"/>
      <c r="E60" s="85"/>
      <c r="F60" s="90"/>
    </row>
    <row r="61" spans="2:6" ht="15" customHeight="1" x14ac:dyDescent="0.35">
      <c r="B61" s="91"/>
      <c r="C61" s="85"/>
      <c r="D61" s="85"/>
      <c r="E61" s="85"/>
      <c r="F61" s="90"/>
    </row>
    <row r="62" spans="2:6" ht="15" customHeight="1" x14ac:dyDescent="0.35">
      <c r="B62" s="135" t="s">
        <v>274</v>
      </c>
      <c r="C62" s="136"/>
      <c r="D62" s="136"/>
      <c r="E62" s="136"/>
      <c r="F62" s="137"/>
    </row>
    <row r="63" spans="2:6" ht="15" customHeight="1" x14ac:dyDescent="0.35">
      <c r="B63" s="126" t="s">
        <v>275</v>
      </c>
      <c r="C63" s="127"/>
      <c r="D63" s="127"/>
      <c r="E63" s="127"/>
      <c r="F63" s="128"/>
    </row>
    <row r="64" spans="2:6" ht="15" customHeight="1" x14ac:dyDescent="0.35">
      <c r="B64" s="126" t="s">
        <v>263</v>
      </c>
      <c r="C64" s="127"/>
      <c r="D64" s="127"/>
      <c r="E64" s="127"/>
      <c r="F64" s="128"/>
    </row>
    <row r="65" spans="2:6" ht="15" customHeight="1" x14ac:dyDescent="0.35">
      <c r="B65" s="141" t="s">
        <v>264</v>
      </c>
      <c r="C65" s="142"/>
      <c r="D65" s="142"/>
      <c r="E65" s="142"/>
      <c r="F65" s="143"/>
    </row>
    <row r="66" spans="2:6" ht="15" customHeight="1" x14ac:dyDescent="0.35">
      <c r="B66" s="126" t="s">
        <v>265</v>
      </c>
      <c r="C66" s="127"/>
      <c r="D66" s="127"/>
      <c r="E66" s="127"/>
      <c r="F66" s="128"/>
    </row>
    <row r="67" spans="2:6" ht="15" customHeight="1" x14ac:dyDescent="0.35">
      <c r="B67" s="126" t="s">
        <v>266</v>
      </c>
      <c r="C67" s="127"/>
      <c r="D67" s="127"/>
      <c r="E67" s="127"/>
      <c r="F67" s="128"/>
    </row>
    <row r="68" spans="2:6" ht="15" customHeight="1" x14ac:dyDescent="0.35">
      <c r="B68" s="126" t="s">
        <v>267</v>
      </c>
      <c r="C68" s="127"/>
      <c r="D68" s="127"/>
      <c r="E68" s="127"/>
      <c r="F68" s="128"/>
    </row>
    <row r="69" spans="2:6" ht="15" customHeight="1" x14ac:dyDescent="0.35">
      <c r="B69" s="126" t="s">
        <v>268</v>
      </c>
      <c r="C69" s="127"/>
      <c r="D69" s="127"/>
      <c r="E69" s="127"/>
      <c r="F69" s="128"/>
    </row>
    <row r="70" spans="2:6" ht="15" customHeight="1" x14ac:dyDescent="0.35">
      <c r="B70" s="126" t="s">
        <v>269</v>
      </c>
      <c r="C70" s="127"/>
      <c r="D70" s="127"/>
      <c r="E70" s="127"/>
      <c r="F70" s="128"/>
    </row>
    <row r="71" spans="2:6" ht="15" customHeight="1" x14ac:dyDescent="0.35">
      <c r="B71" s="126" t="s">
        <v>276</v>
      </c>
      <c r="C71" s="127"/>
      <c r="D71" s="127"/>
      <c r="E71" s="127"/>
      <c r="F71" s="128"/>
    </row>
    <row r="72" spans="2:6" ht="15" customHeight="1" x14ac:dyDescent="0.35">
      <c r="B72" s="129" t="s">
        <v>270</v>
      </c>
      <c r="C72" s="130"/>
      <c r="D72" s="130"/>
      <c r="E72" s="130"/>
      <c r="F72" s="131"/>
    </row>
    <row r="73" spans="2:6" ht="15" customHeight="1" x14ac:dyDescent="0.35">
      <c r="B73" s="132" t="s">
        <v>271</v>
      </c>
      <c r="C73" s="133"/>
      <c r="D73" s="133"/>
      <c r="E73" s="133"/>
      <c r="F73" s="134"/>
    </row>
    <row r="74" spans="2:6" ht="15" customHeight="1" x14ac:dyDescent="0.35">
      <c r="B74" s="129" t="s">
        <v>272</v>
      </c>
      <c r="C74" s="130"/>
      <c r="D74" s="130"/>
      <c r="E74" s="130"/>
      <c r="F74" s="131"/>
    </row>
    <row r="75" spans="2:6" ht="15" customHeight="1" x14ac:dyDescent="0.35">
      <c r="B75" s="92"/>
      <c r="C75" s="93"/>
      <c r="D75" s="93"/>
      <c r="E75" s="93"/>
      <c r="F75" s="94"/>
    </row>
    <row r="76" spans="2:6" ht="15" customHeight="1" x14ac:dyDescent="0.35">
      <c r="B76" s="85"/>
      <c r="C76" s="85"/>
      <c r="D76" s="85"/>
      <c r="E76" s="85"/>
      <c r="F76" s="85"/>
    </row>
    <row r="77" spans="2:6" ht="15" customHeight="1" x14ac:dyDescent="0.35">
      <c r="B77" s="85"/>
      <c r="C77" s="85"/>
      <c r="D77" s="85"/>
      <c r="E77" s="85"/>
      <c r="F77" s="85"/>
    </row>
    <row r="78" spans="2:6" ht="15" customHeight="1" x14ac:dyDescent="0.35">
      <c r="B78" s="86"/>
      <c r="C78" s="87"/>
      <c r="D78" s="87"/>
      <c r="E78" s="87"/>
      <c r="F78" s="88"/>
    </row>
    <row r="79" spans="2:6" ht="15" customHeight="1" x14ac:dyDescent="0.4">
      <c r="B79" s="89" t="s">
        <v>277</v>
      </c>
      <c r="C79" s="85"/>
      <c r="D79" s="85"/>
      <c r="E79" s="85"/>
      <c r="F79" s="90"/>
    </row>
    <row r="80" spans="2:6" ht="15" customHeight="1" x14ac:dyDescent="0.35">
      <c r="B80" s="91"/>
      <c r="C80" s="85"/>
      <c r="D80" s="85"/>
      <c r="E80" s="85"/>
      <c r="F80" s="90"/>
    </row>
    <row r="81" spans="2:6" ht="15" customHeight="1" x14ac:dyDescent="0.35">
      <c r="B81" s="135" t="s">
        <v>278</v>
      </c>
      <c r="C81" s="136"/>
      <c r="D81" s="136"/>
      <c r="E81" s="136"/>
      <c r="F81" s="137"/>
    </row>
    <row r="82" spans="2:6" ht="15" customHeight="1" x14ac:dyDescent="0.35">
      <c r="B82" s="126" t="s">
        <v>275</v>
      </c>
      <c r="C82" s="127"/>
      <c r="D82" s="127"/>
      <c r="E82" s="127"/>
      <c r="F82" s="128"/>
    </row>
    <row r="83" spans="2:6" ht="15" customHeight="1" x14ac:dyDescent="0.35">
      <c r="B83" s="126" t="s">
        <v>263</v>
      </c>
      <c r="C83" s="127"/>
      <c r="D83" s="127"/>
      <c r="E83" s="127"/>
      <c r="F83" s="128"/>
    </row>
    <row r="84" spans="2:6" ht="15" customHeight="1" x14ac:dyDescent="0.35">
      <c r="B84" s="141" t="s">
        <v>264</v>
      </c>
      <c r="C84" s="142"/>
      <c r="D84" s="142"/>
      <c r="E84" s="142"/>
      <c r="F84" s="143"/>
    </row>
    <row r="85" spans="2:6" ht="15" customHeight="1" x14ac:dyDescent="0.35">
      <c r="B85" s="126" t="s">
        <v>279</v>
      </c>
      <c r="C85" s="127"/>
      <c r="D85" s="127"/>
      <c r="E85" s="127"/>
      <c r="F85" s="128"/>
    </row>
    <row r="86" spans="2:6" ht="15" customHeight="1" x14ac:dyDescent="0.35">
      <c r="B86" s="126" t="s">
        <v>280</v>
      </c>
      <c r="C86" s="127"/>
      <c r="D86" s="127"/>
      <c r="E86" s="127"/>
      <c r="F86" s="128"/>
    </row>
    <row r="87" spans="2:6" ht="15" customHeight="1" x14ac:dyDescent="0.35">
      <c r="B87" s="126" t="s">
        <v>281</v>
      </c>
      <c r="C87" s="127"/>
      <c r="D87" s="127"/>
      <c r="E87" s="127"/>
      <c r="F87" s="128"/>
    </row>
    <row r="88" spans="2:6" ht="15" customHeight="1" x14ac:dyDescent="0.35">
      <c r="B88" s="126" t="s">
        <v>267</v>
      </c>
      <c r="C88" s="127"/>
      <c r="D88" s="127"/>
      <c r="E88" s="127"/>
      <c r="F88" s="128"/>
    </row>
    <row r="89" spans="2:6" ht="15" customHeight="1" x14ac:dyDescent="0.35">
      <c r="B89" s="126" t="s">
        <v>268</v>
      </c>
      <c r="C89" s="127"/>
      <c r="D89" s="127"/>
      <c r="E89" s="127"/>
      <c r="F89" s="128"/>
    </row>
    <row r="90" spans="2:6" ht="15" customHeight="1" x14ac:dyDescent="0.35">
      <c r="B90" s="126" t="s">
        <v>269</v>
      </c>
      <c r="C90" s="127"/>
      <c r="D90" s="127"/>
      <c r="E90" s="127"/>
      <c r="F90" s="128"/>
    </row>
    <row r="91" spans="2:6" ht="15" customHeight="1" x14ac:dyDescent="0.35">
      <c r="B91" s="129" t="s">
        <v>282</v>
      </c>
      <c r="C91" s="130"/>
      <c r="D91" s="130"/>
      <c r="E91" s="130"/>
      <c r="F91" s="131"/>
    </row>
    <row r="92" spans="2:6" ht="15" customHeight="1" x14ac:dyDescent="0.35">
      <c r="B92" s="132" t="s">
        <v>271</v>
      </c>
      <c r="C92" s="133"/>
      <c r="D92" s="133"/>
      <c r="E92" s="133"/>
      <c r="F92" s="134"/>
    </row>
    <row r="93" spans="2:6" ht="15" customHeight="1" x14ac:dyDescent="0.35">
      <c r="B93" s="129" t="s">
        <v>283</v>
      </c>
      <c r="C93" s="130"/>
      <c r="D93" s="130"/>
      <c r="E93" s="130"/>
      <c r="F93" s="131"/>
    </row>
    <row r="94" spans="2:6" ht="15" customHeight="1" x14ac:dyDescent="0.35">
      <c r="B94" s="138"/>
      <c r="C94" s="139"/>
      <c r="D94" s="139"/>
      <c r="E94" s="139"/>
      <c r="F94" s="140"/>
    </row>
  </sheetData>
  <mergeCells count="52">
    <mergeCell ref="B47:F47"/>
    <mergeCell ref="B38:F38"/>
    <mergeCell ref="B43:F43"/>
    <mergeCell ref="B44:F44"/>
    <mergeCell ref="B45:F45"/>
    <mergeCell ref="B46:F46"/>
    <mergeCell ref="B63:F63"/>
    <mergeCell ref="B64:F64"/>
    <mergeCell ref="B65:F65"/>
    <mergeCell ref="B48:F48"/>
    <mergeCell ref="B49:F49"/>
    <mergeCell ref="B50:F50"/>
    <mergeCell ref="B51:F51"/>
    <mergeCell ref="B52:F52"/>
    <mergeCell ref="B53:F53"/>
    <mergeCell ref="B94:F94"/>
    <mergeCell ref="B23:G23"/>
    <mergeCell ref="B24:G24"/>
    <mergeCell ref="B25:G25"/>
    <mergeCell ref="B26:G26"/>
    <mergeCell ref="B27:G27"/>
    <mergeCell ref="B84:F84"/>
    <mergeCell ref="B85:F85"/>
    <mergeCell ref="B86:F86"/>
    <mergeCell ref="B87:F87"/>
    <mergeCell ref="B88:F88"/>
    <mergeCell ref="B89:F89"/>
    <mergeCell ref="B72:F72"/>
    <mergeCell ref="B73:F73"/>
    <mergeCell ref="B74:F74"/>
    <mergeCell ref="B81:F81"/>
    <mergeCell ref="B33:G33"/>
    <mergeCell ref="B90:F90"/>
    <mergeCell ref="B91:F91"/>
    <mergeCell ref="B92:F92"/>
    <mergeCell ref="B93:F93"/>
    <mergeCell ref="B82:F82"/>
    <mergeCell ref="B83:F83"/>
    <mergeCell ref="B66:F66"/>
    <mergeCell ref="B67:F67"/>
    <mergeCell ref="B68:F68"/>
    <mergeCell ref="B69:F69"/>
    <mergeCell ref="B70:F70"/>
    <mergeCell ref="B71:F71"/>
    <mergeCell ref="B54:F54"/>
    <mergeCell ref="B55:F55"/>
    <mergeCell ref="B62:F62"/>
    <mergeCell ref="B28:G28"/>
    <mergeCell ref="B29:G29"/>
    <mergeCell ref="B30:G30"/>
    <mergeCell ref="B31:G31"/>
    <mergeCell ref="B32:G32"/>
  </mergeCells>
  <phoneticPr fontId="5"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9A0E2-5A9E-446F-856E-046FC40A0DFA}">
  <sheetPr>
    <tabColor rgb="FFFFC000"/>
  </sheetPr>
  <dimension ref="B3:R28"/>
  <sheetViews>
    <sheetView topLeftCell="I3" zoomScaleNormal="100" workbookViewId="0">
      <selection activeCell="R6" sqref="R6:R18"/>
    </sheetView>
  </sheetViews>
  <sheetFormatPr defaultRowHeight="15" customHeight="1" x14ac:dyDescent="0.35"/>
  <cols>
    <col min="2" max="2" width="67.81640625" bestFit="1" customWidth="1"/>
    <col min="3" max="18" width="20.54296875" customWidth="1"/>
  </cols>
  <sheetData>
    <row r="3" spans="2:18" ht="14.5" x14ac:dyDescent="0.35"/>
    <row r="4" spans="2:18" ht="57.65" customHeight="1" x14ac:dyDescent="0.35">
      <c r="B4" s="24"/>
      <c r="C4" s="16" t="s">
        <v>284</v>
      </c>
      <c r="D4" s="16" t="s">
        <v>285</v>
      </c>
      <c r="E4" s="16" t="s">
        <v>286</v>
      </c>
      <c r="F4" s="16" t="s">
        <v>287</v>
      </c>
      <c r="G4" s="16" t="s">
        <v>288</v>
      </c>
      <c r="H4" s="16" t="s">
        <v>289</v>
      </c>
      <c r="I4" s="16" t="s">
        <v>63</v>
      </c>
      <c r="J4" s="16" t="s">
        <v>74</v>
      </c>
      <c r="K4" s="16" t="s">
        <v>15</v>
      </c>
      <c r="L4" s="11"/>
    </row>
    <row r="5" spans="2:18" ht="18.5" x14ac:dyDescent="0.35">
      <c r="B5" s="23" t="s">
        <v>290</v>
      </c>
      <c r="C5" s="37"/>
      <c r="D5" s="37"/>
      <c r="E5" s="37"/>
      <c r="F5" s="37"/>
      <c r="G5" s="37"/>
      <c r="H5" s="37"/>
      <c r="I5" s="37"/>
      <c r="J5" s="37"/>
      <c r="K5" s="37"/>
    </row>
    <row r="6" spans="2:18" ht="31" x14ac:dyDescent="0.35">
      <c r="B6" s="66" t="s">
        <v>242</v>
      </c>
      <c r="C6" s="37"/>
      <c r="D6" s="37"/>
      <c r="E6" s="37"/>
      <c r="F6" s="37"/>
      <c r="G6" s="37"/>
      <c r="H6" s="37"/>
      <c r="I6" s="37"/>
      <c r="J6" s="37"/>
      <c r="K6" s="37"/>
    </row>
    <row r="7" spans="2:18" s="4" customFormat="1" ht="14.5" x14ac:dyDescent="0.35">
      <c r="B7" s="54" t="s">
        <v>291</v>
      </c>
      <c r="C7" s="20">
        <f>'[99]C9 - Site Investigation (West)'!$B$5</f>
        <v>1050</v>
      </c>
      <c r="D7" s="20">
        <f>'[100]C9 - Site Investigation (West)'!$B$5</f>
        <v>1750</v>
      </c>
      <c r="E7" s="20">
        <f>'[101]C9 - Site Investigation (West)'!$B$5</f>
        <v>1500</v>
      </c>
      <c r="F7" s="20">
        <f>'[102]C9 - Site Investigation (West)'!$B$5</f>
        <v>1000</v>
      </c>
      <c r="G7" s="20">
        <f>'[103]C9 - Site Investigation (West)'!$B$5</f>
        <v>1500</v>
      </c>
      <c r="H7" s="20">
        <f>'[104]C9 - Site Investigation (West)'!$B$5</f>
        <v>850</v>
      </c>
      <c r="I7" s="20">
        <f>'[105]C9 - Site Investigation (West)'!$B$5</f>
        <v>1500</v>
      </c>
      <c r="J7" s="20">
        <f>'[106]C9 - Site Investigation (West)'!$B$5</f>
        <v>950</v>
      </c>
      <c r="K7" s="54">
        <f>AVERAGE(D7:J7)</f>
        <v>1292.8571428571429</v>
      </c>
    </row>
    <row r="8" spans="2:18" s="4" customFormat="1" ht="14.5" x14ac:dyDescent="0.35">
      <c r="B8" s="54" t="s">
        <v>292</v>
      </c>
      <c r="C8" s="20">
        <f>'[99]C9 - Site Investigation (West)'!$B$6</f>
        <v>14117.8</v>
      </c>
      <c r="D8" s="20">
        <f>'[100]C9 - Site Investigation (West)'!$B$6</f>
        <v>25900</v>
      </c>
      <c r="E8" s="20">
        <f>'[101]C9 - Site Investigation (West)'!$B$6</f>
        <v>11750</v>
      </c>
      <c r="F8" s="20">
        <f>'[102]C9 - Site Investigation (West)'!$B$6</f>
        <v>25970</v>
      </c>
      <c r="G8" s="20">
        <f>'[103]C9 - Site Investigation (West)'!$B$6</f>
        <v>26000</v>
      </c>
      <c r="H8" s="20">
        <f>'[104]C9 - Site Investigation (West)'!$B$6</f>
        <v>17750</v>
      </c>
      <c r="I8" s="20">
        <f>'[105]C9 - Site Investigation (West)'!$B$6</f>
        <v>26460</v>
      </c>
      <c r="J8" s="20">
        <f>'[106]C9 - Site Investigation (West)'!$B$6</f>
        <v>12150</v>
      </c>
      <c r="K8" s="54">
        <f>AVERAGE(D8:J8)</f>
        <v>20854.285714285714</v>
      </c>
    </row>
    <row r="9" spans="2:18" s="4" customFormat="1" ht="14.5" x14ac:dyDescent="0.35">
      <c r="B9" s="54" t="s">
        <v>293</v>
      </c>
      <c r="C9" s="20">
        <f>'[99]C9 - Site Investigation (West)'!$B$7</f>
        <v>3125</v>
      </c>
      <c r="D9" s="20">
        <f>'[100]C9 - Site Investigation (West)'!$B$7</f>
        <v>2100</v>
      </c>
      <c r="E9" s="20">
        <f>'[101]C9 - Site Investigation (West)'!$B$7</f>
        <v>950</v>
      </c>
      <c r="F9" s="20">
        <f>'[102]C9 - Site Investigation (West)'!$B$7</f>
        <v>1400</v>
      </c>
      <c r="G9" s="20">
        <f>'[103]C9 - Site Investigation (West)'!$B$7</f>
        <v>4950</v>
      </c>
      <c r="H9" s="20">
        <f>'[104]C9 - Site Investigation (West)'!$B$7</f>
        <v>1495</v>
      </c>
      <c r="I9" s="20">
        <f>'[105]C9 - Site Investigation (West)'!$B$7</f>
        <v>1500</v>
      </c>
      <c r="J9" s="20">
        <f>'[106]C9 - Site Investigation (West)'!$B$7</f>
        <v>950</v>
      </c>
      <c r="K9" s="54">
        <f>AVERAGE(D9:J9)</f>
        <v>1906.4285714285713</v>
      </c>
    </row>
    <row r="10" spans="2:18" ht="14.5" x14ac:dyDescent="0.35">
      <c r="C10" s="2"/>
      <c r="D10" s="2"/>
      <c r="E10" s="2"/>
      <c r="F10" s="2"/>
      <c r="G10" s="2"/>
      <c r="H10" s="2"/>
      <c r="I10" s="2"/>
      <c r="J10" s="2"/>
      <c r="K10" s="2"/>
      <c r="M10" s="2"/>
      <c r="N10" s="2"/>
      <c r="O10" s="2"/>
      <c r="Q10" s="1"/>
      <c r="R10" s="1"/>
    </row>
    <row r="11" spans="2:18" ht="14.5" x14ac:dyDescent="0.35">
      <c r="C11" s="2"/>
      <c r="D11" s="2"/>
      <c r="E11" s="2"/>
      <c r="F11" s="2"/>
      <c r="G11" s="2"/>
      <c r="H11" s="2"/>
      <c r="I11" s="2"/>
      <c r="J11" s="2"/>
      <c r="K11" s="2"/>
      <c r="L11" s="2"/>
      <c r="M11" s="2"/>
      <c r="N11" s="2"/>
      <c r="O11" s="2"/>
      <c r="Q11" s="1"/>
      <c r="R11" s="1"/>
    </row>
    <row r="12" spans="2:18" ht="14.5" x14ac:dyDescent="0.35">
      <c r="C12" s="2"/>
      <c r="D12" s="2"/>
      <c r="E12" s="2"/>
      <c r="F12" s="2"/>
      <c r="G12" s="2"/>
      <c r="H12" s="2"/>
      <c r="I12" s="2"/>
      <c r="J12" s="2"/>
      <c r="K12" s="2"/>
      <c r="L12" s="2"/>
      <c r="M12" s="2"/>
      <c r="N12" s="2"/>
      <c r="O12" s="2"/>
      <c r="Q12" s="1"/>
      <c r="R12" s="1"/>
    </row>
    <row r="13" spans="2:18" ht="56.5" customHeight="1" x14ac:dyDescent="0.35">
      <c r="B13" s="24"/>
      <c r="C13" s="16" t="s">
        <v>284</v>
      </c>
      <c r="D13" s="16" t="s">
        <v>285</v>
      </c>
      <c r="E13" s="16" t="s">
        <v>286</v>
      </c>
      <c r="F13" s="16" t="s">
        <v>287</v>
      </c>
      <c r="G13" s="16" t="s">
        <v>288</v>
      </c>
      <c r="H13" s="16" t="s">
        <v>289</v>
      </c>
      <c r="I13" s="16" t="s">
        <v>63</v>
      </c>
      <c r="J13" s="16" t="s">
        <v>74</v>
      </c>
      <c r="K13" s="16" t="s">
        <v>15</v>
      </c>
    </row>
    <row r="14" spans="2:18" ht="18.5" x14ac:dyDescent="0.35">
      <c r="B14" s="23" t="s">
        <v>294</v>
      </c>
      <c r="C14" s="37"/>
      <c r="D14" s="37"/>
      <c r="E14" s="37"/>
      <c r="F14" s="37"/>
      <c r="G14" s="37"/>
      <c r="H14" s="37"/>
      <c r="I14" s="37"/>
      <c r="J14" s="37"/>
      <c r="K14" s="37"/>
    </row>
    <row r="15" spans="2:18" ht="31" x14ac:dyDescent="0.35">
      <c r="B15" s="66" t="s">
        <v>242</v>
      </c>
      <c r="C15" s="37"/>
      <c r="D15" s="37"/>
      <c r="E15" s="37"/>
      <c r="F15" s="37"/>
      <c r="G15" s="37"/>
      <c r="H15" s="37"/>
      <c r="I15" s="37"/>
      <c r="J15" s="37"/>
      <c r="K15" s="37"/>
    </row>
    <row r="16" spans="2:18" s="4" customFormat="1" ht="14.5" x14ac:dyDescent="0.35">
      <c r="B16" s="54" t="s">
        <v>291</v>
      </c>
      <c r="C16" s="20">
        <f>'[99]C9 - Site Investigation (East)'!$B$5</f>
        <v>1050</v>
      </c>
      <c r="D16" s="20">
        <f>'[100]C9 - Site Investigation (East)'!$B$5</f>
        <v>1750</v>
      </c>
      <c r="E16" s="20">
        <f>'[101]C9 - Site Investigation (East)'!$B$5</f>
        <v>1500</v>
      </c>
      <c r="F16" s="20">
        <f>'[102]C9 - Site Investigation (East)'!$B$5</f>
        <v>1000</v>
      </c>
      <c r="G16" s="20">
        <f>'[103]C9 - Site Investigation (East)'!$B$5</f>
        <v>1500</v>
      </c>
      <c r="H16" s="20">
        <f>'[104]C9 - Site Investigation (East)'!$B$5</f>
        <v>950</v>
      </c>
      <c r="I16" s="20">
        <f>'[105]C9 - Site Investigation (East)'!$B$5</f>
        <v>1200</v>
      </c>
      <c r="J16" s="20">
        <f>'[106]C9 - Site Investigation (East)'!$B$5</f>
        <v>950</v>
      </c>
      <c r="K16" s="54">
        <f>AVERAGE(D16:J16)</f>
        <v>1264.2857142857142</v>
      </c>
    </row>
    <row r="17" spans="2:11" s="4" customFormat="1" ht="14.5" x14ac:dyDescent="0.35">
      <c r="B17" s="54" t="s">
        <v>292</v>
      </c>
      <c r="C17" s="20">
        <f>'[99]C9 - Site Investigation (East)'!$B$6</f>
        <v>14117.8</v>
      </c>
      <c r="D17" s="20">
        <f>'[100]C9 - Site Investigation (East)'!$B$6</f>
        <v>25900</v>
      </c>
      <c r="E17" s="20">
        <f>'[101]C9 - Site Investigation (East)'!$B$6</f>
        <v>12500</v>
      </c>
      <c r="F17" s="20">
        <f>'[102]C9 - Site Investigation (East)'!$B$6</f>
        <v>25970</v>
      </c>
      <c r="G17" s="20">
        <f>'[103]C9 - Site Investigation (East)'!$B$6</f>
        <v>26000</v>
      </c>
      <c r="H17" s="20">
        <f>'[104]C9 - Site Investigation (East)'!$B$6</f>
        <v>19850</v>
      </c>
      <c r="I17" s="20">
        <f>'[105]C9 - Site Investigation (East)'!$B$6</f>
        <v>26460</v>
      </c>
      <c r="J17" s="20">
        <f>'[106]C9 - Site Investigation (East)'!$B$6</f>
        <v>12150</v>
      </c>
      <c r="K17" s="54">
        <f>AVERAGE(D17:J17)</f>
        <v>21261.428571428572</v>
      </c>
    </row>
    <row r="18" spans="2:11" s="4" customFormat="1" ht="14.5" x14ac:dyDescent="0.35">
      <c r="B18" s="54" t="s">
        <v>293</v>
      </c>
      <c r="C18" s="20">
        <f>'[99]C9 - Site Investigation (East)'!$B$7</f>
        <v>3125</v>
      </c>
      <c r="D18" s="20">
        <f>'[100]C9 - Site Investigation (East)'!$B$7</f>
        <v>2100</v>
      </c>
      <c r="E18" s="20">
        <f>'[101]C9 - Site Investigation (East)'!$B$7</f>
        <v>950</v>
      </c>
      <c r="F18" s="20">
        <f>'[102]C9 - Site Investigation (East)'!$B$7</f>
        <v>1400</v>
      </c>
      <c r="G18" s="20">
        <f>'[103]C9 - Site Investigation (East)'!$B$7</f>
        <v>4950</v>
      </c>
      <c r="H18" s="20">
        <f>'[104]C9 - Site Investigation (East)'!$B$7</f>
        <v>1650</v>
      </c>
      <c r="I18" s="20">
        <f>'[105]C9 - Site Investigation (East)'!$B$7</f>
        <v>1500</v>
      </c>
      <c r="J18" s="20">
        <f>'[106]C9 - Site Investigation (East)'!$B$7</f>
        <v>950</v>
      </c>
      <c r="K18" s="54">
        <f>AVERAGE(D18:J18)</f>
        <v>1928.5714285714287</v>
      </c>
    </row>
    <row r="19" spans="2:11" ht="14.5" x14ac:dyDescent="0.35"/>
    <row r="20" spans="2:11" ht="14.5" x14ac:dyDescent="0.35"/>
    <row r="21" spans="2:11" ht="15" customHeight="1" x14ac:dyDescent="0.35">
      <c r="B21" s="116" t="s">
        <v>295</v>
      </c>
      <c r="C21" s="116"/>
      <c r="D21" s="116"/>
      <c r="E21" s="116"/>
      <c r="F21" s="116"/>
      <c r="G21" s="116"/>
      <c r="H21" s="116"/>
    </row>
    <row r="22" spans="2:11" ht="15" customHeight="1" x14ac:dyDescent="0.35">
      <c r="B22" s="117" t="s">
        <v>78</v>
      </c>
      <c r="C22" s="117"/>
      <c r="D22" s="117"/>
      <c r="E22" s="117"/>
      <c r="F22" s="117"/>
      <c r="G22" s="117"/>
      <c r="H22" s="117"/>
    </row>
    <row r="23" spans="2:11" ht="30" customHeight="1" x14ac:dyDescent="0.35">
      <c r="B23" s="97" t="s">
        <v>296</v>
      </c>
      <c r="C23" s="97"/>
      <c r="D23" s="97"/>
      <c r="E23" s="97"/>
      <c r="F23" s="97"/>
      <c r="G23" s="97"/>
      <c r="H23" s="97"/>
    </row>
    <row r="24" spans="2:11" ht="15" customHeight="1" x14ac:dyDescent="0.35">
      <c r="B24" s="120" t="s">
        <v>297</v>
      </c>
      <c r="C24" s="120"/>
      <c r="D24" s="120"/>
      <c r="E24" s="120"/>
      <c r="F24" s="120"/>
      <c r="G24" s="120"/>
      <c r="H24" s="120"/>
    </row>
    <row r="25" spans="2:11" ht="15" customHeight="1" x14ac:dyDescent="0.35">
      <c r="B25" s="120" t="s">
        <v>298</v>
      </c>
      <c r="C25" s="120"/>
      <c r="D25" s="120"/>
      <c r="E25" s="120"/>
      <c r="F25" s="120"/>
      <c r="G25" s="120"/>
      <c r="H25" s="120"/>
    </row>
    <row r="26" spans="2:11" ht="15" customHeight="1" x14ac:dyDescent="0.35">
      <c r="B26" s="117" t="s">
        <v>299</v>
      </c>
      <c r="C26" s="117"/>
      <c r="D26" s="117"/>
      <c r="E26" s="117"/>
      <c r="F26" s="117"/>
      <c r="G26" s="117"/>
      <c r="H26" s="117"/>
    </row>
    <row r="27" spans="2:11" ht="15" customHeight="1" x14ac:dyDescent="0.35">
      <c r="B27" s="120" t="s">
        <v>300</v>
      </c>
      <c r="C27" s="120"/>
      <c r="D27" s="120"/>
      <c r="E27" s="120"/>
      <c r="F27" s="120"/>
      <c r="G27" s="120"/>
      <c r="H27" s="120"/>
    </row>
    <row r="28" spans="2:11" ht="15" customHeight="1" x14ac:dyDescent="0.35">
      <c r="B28" s="117" t="s">
        <v>301</v>
      </c>
      <c r="C28" s="117"/>
      <c r="D28" s="117"/>
      <c r="E28" s="117"/>
      <c r="F28" s="117"/>
      <c r="G28" s="117"/>
      <c r="H28" s="117"/>
    </row>
  </sheetData>
  <mergeCells count="8">
    <mergeCell ref="B27:H27"/>
    <mergeCell ref="B28:H28"/>
    <mergeCell ref="B21:H21"/>
    <mergeCell ref="B22:H22"/>
    <mergeCell ref="B23:H23"/>
    <mergeCell ref="B24:H24"/>
    <mergeCell ref="B25:H25"/>
    <mergeCell ref="B26:H26"/>
  </mergeCells>
  <phoneticPr fontId="5"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04AA-51DE-478D-9B57-92FFE531061E}">
  <sheetPr>
    <tabColor rgb="FFFFC000"/>
  </sheetPr>
  <dimension ref="B2:AC42"/>
  <sheetViews>
    <sheetView topLeftCell="B16" zoomScaleNormal="100" workbookViewId="0">
      <selection activeCell="B35" sqref="B35:H35"/>
    </sheetView>
  </sheetViews>
  <sheetFormatPr defaultRowHeight="15" customHeight="1" x14ac:dyDescent="0.35"/>
  <cols>
    <col min="2" max="2" width="52.453125" customWidth="1"/>
    <col min="3" max="8" width="20.54296875" style="1" customWidth="1"/>
    <col min="9" max="9" width="20.54296875" style="15" customWidth="1"/>
    <col min="10" max="16" width="20.54296875" style="1" customWidth="1"/>
    <col min="19" max="19" width="11.81640625" customWidth="1"/>
  </cols>
  <sheetData>
    <row r="2" spans="2:29" ht="14.5" x14ac:dyDescent="0.35">
      <c r="C2"/>
    </row>
    <row r="4" spans="2:29" ht="14.5" x14ac:dyDescent="0.35"/>
    <row r="5" spans="2:29" ht="38.5" customHeight="1" x14ac:dyDescent="0.35">
      <c r="B5" s="24"/>
      <c r="C5" s="16" t="s">
        <v>302</v>
      </c>
      <c r="D5" s="16" t="s">
        <v>286</v>
      </c>
      <c r="E5" s="16" t="s">
        <v>303</v>
      </c>
      <c r="F5" s="16" t="s">
        <v>304</v>
      </c>
      <c r="G5" s="16" t="s">
        <v>305</v>
      </c>
      <c r="H5" s="16" t="s">
        <v>306</v>
      </c>
      <c r="I5" s="68" t="s">
        <v>15</v>
      </c>
      <c r="Q5" s="1"/>
      <c r="R5" s="1"/>
      <c r="S5" s="1"/>
      <c r="T5" s="1"/>
      <c r="U5" s="1"/>
      <c r="V5" s="1"/>
      <c r="W5" s="1"/>
      <c r="X5" s="1"/>
      <c r="Y5" s="1"/>
      <c r="Z5" s="1"/>
      <c r="AA5" s="1"/>
      <c r="AB5" s="1"/>
      <c r="AC5" s="1"/>
    </row>
    <row r="6" spans="2:29" ht="37" x14ac:dyDescent="0.35">
      <c r="B6" s="23" t="s">
        <v>307</v>
      </c>
      <c r="C6" s="53"/>
      <c r="D6" s="53"/>
      <c r="E6" s="53"/>
      <c r="F6" s="53"/>
      <c r="G6" s="53"/>
      <c r="H6" s="53"/>
      <c r="I6" s="69"/>
      <c r="Q6" s="1"/>
      <c r="R6" s="1"/>
      <c r="S6" s="1"/>
      <c r="T6" s="1"/>
      <c r="U6" s="1"/>
      <c r="V6" s="1"/>
      <c r="W6" s="1"/>
      <c r="X6" s="1"/>
      <c r="Y6" s="1"/>
      <c r="Z6" s="1"/>
      <c r="AA6" s="1"/>
      <c r="AB6" s="1"/>
      <c r="AC6" s="1"/>
    </row>
    <row r="7" spans="2:29" ht="14.5" x14ac:dyDescent="0.35">
      <c r="B7" s="24" t="s">
        <v>69</v>
      </c>
      <c r="C7" s="18">
        <f>'[107]C2 - M&amp;E Engineer (West)'!$B$5</f>
        <v>7.9000000000000008E-3</v>
      </c>
      <c r="D7" s="18">
        <f>'[108]C2 - M&amp;E Engineer (West)'!$B$5</f>
        <v>1.9E-2</v>
      </c>
      <c r="E7" s="18">
        <f>'[109]C2 - M&amp;E Engineer (West)'!$B$5</f>
        <v>6.3099999999999996E-3</v>
      </c>
      <c r="F7" s="19">
        <f>'[110]C2 - M&amp;E Engineer (West)'!$B$5</f>
        <v>8.2000000000000007E-3</v>
      </c>
      <c r="G7" s="18">
        <f>'[111]C2 - M&amp;E Engineer (West)'!$B$5</f>
        <v>3.7399999999999998E-3</v>
      </c>
      <c r="H7" s="19">
        <f>'[112]C2 - M&amp;E Engineer (West)'!$B$5</f>
        <v>1.15E-2</v>
      </c>
      <c r="I7" s="68">
        <f>AVERAGE(C7:H7)</f>
        <v>9.4416666666666677E-3</v>
      </c>
      <c r="Q7" s="1"/>
      <c r="R7" s="1"/>
      <c r="S7" s="1"/>
      <c r="T7" s="1"/>
      <c r="U7" s="1"/>
      <c r="V7" s="1"/>
      <c r="W7" s="1"/>
      <c r="X7" s="1"/>
      <c r="Y7" s="1"/>
      <c r="Z7" s="1"/>
      <c r="AA7" s="1"/>
      <c r="AB7" s="1"/>
      <c r="AC7" s="1"/>
    </row>
    <row r="8" spans="2:29" ht="14.5" x14ac:dyDescent="0.35">
      <c r="B8" s="24" t="s">
        <v>18</v>
      </c>
      <c r="C8" s="20">
        <f>'[107]C2 - M&amp;E Engineer (West)'!$C$5</f>
        <v>15200</v>
      </c>
      <c r="D8" s="20">
        <f>'[108]C2 - M&amp;E Engineer (West)'!$C$5</f>
        <v>19000</v>
      </c>
      <c r="E8" s="20">
        <f>'[109]C2 - M&amp;E Engineer (West)'!$C$5</f>
        <v>12620</v>
      </c>
      <c r="F8" s="20">
        <f>'[110]C2 - M&amp;E Engineer (West)'!$C$5</f>
        <v>24950</v>
      </c>
      <c r="G8" s="20">
        <f>'[111]C2 - M&amp;E Engineer (West)'!$C$5</f>
        <v>19838</v>
      </c>
      <c r="H8" s="20">
        <f>'[112]C2 - M&amp;E Engineer (West)'!$C$5</f>
        <v>6500</v>
      </c>
      <c r="I8" s="68"/>
      <c r="Q8" s="1"/>
      <c r="R8" s="1"/>
      <c r="S8" s="1"/>
      <c r="T8" s="1"/>
      <c r="U8" s="1"/>
      <c r="V8" s="1"/>
      <c r="W8" s="1"/>
      <c r="X8" s="1"/>
      <c r="Y8" s="1"/>
      <c r="Z8" s="1"/>
      <c r="AA8" s="1"/>
      <c r="AB8" s="1"/>
      <c r="AC8" s="1"/>
    </row>
    <row r="9" spans="2:29" ht="14.5" x14ac:dyDescent="0.35">
      <c r="B9" s="24" t="s">
        <v>98</v>
      </c>
      <c r="C9" s="18">
        <f>'[107]C2 - M&amp;E Engineer (West)'!$B$6</f>
        <v>7.7999999999999996E-3</v>
      </c>
      <c r="D9" s="18">
        <f>'[108]C2 - M&amp;E Engineer (West)'!$B$6</f>
        <v>1.2E-2</v>
      </c>
      <c r="E9" s="18">
        <f>'[109]C2 - M&amp;E Engineer (West)'!$B$6</f>
        <v>4.0899999999999999E-3</v>
      </c>
      <c r="F9" s="19">
        <f>'[110]C2 - M&amp;E Engineer (West)'!$B$6</f>
        <v>8.0000000000000002E-3</v>
      </c>
      <c r="G9" s="18">
        <f>'[111]C2 - M&amp;E Engineer (West)'!$B$6</f>
        <v>2.97E-3</v>
      </c>
      <c r="H9" s="19">
        <f>'[112]C2 - M&amp;E Engineer (West)'!$B$6</f>
        <v>9.4999999999999998E-3</v>
      </c>
      <c r="I9" s="68">
        <f>AVERAGE(C9:H9)</f>
        <v>7.3933333333333342E-3</v>
      </c>
      <c r="Q9" s="1"/>
      <c r="R9" s="1"/>
      <c r="S9" s="1"/>
      <c r="T9" s="1"/>
      <c r="U9" s="1"/>
      <c r="V9" s="1"/>
      <c r="W9" s="1"/>
      <c r="X9" s="1"/>
      <c r="Y9" s="1"/>
      <c r="Z9" s="1"/>
      <c r="AA9" s="1"/>
      <c r="AB9" s="1"/>
      <c r="AC9" s="1"/>
    </row>
    <row r="10" spans="2:29" ht="14.5" x14ac:dyDescent="0.35">
      <c r="B10" s="24" t="s">
        <v>20</v>
      </c>
      <c r="C10" s="20">
        <f>'[107]C2 - M&amp;E Engineer (West)'!$D$6</f>
        <v>140000</v>
      </c>
      <c r="D10" s="20">
        <f>'[108]C2 - M&amp;E Engineer (West)'!$D$6</f>
        <v>275000</v>
      </c>
      <c r="E10" s="20">
        <f>'[109]C2 - M&amp;E Engineer (West)'!$D$6</f>
        <v>81800</v>
      </c>
      <c r="F10" s="20">
        <f>'[110]C2 - M&amp;E Engineer (West)'!$D$6</f>
        <v>60000</v>
      </c>
      <c r="G10" s="20">
        <f>'[111]C2 - M&amp;E Engineer (West)'!$D$6</f>
        <v>74222</v>
      </c>
      <c r="H10" s="20">
        <f>'[112]C2 - M&amp;E Engineer (West)'!$D$6</f>
        <v>185000</v>
      </c>
      <c r="I10" s="68"/>
      <c r="Q10" s="1"/>
      <c r="R10" s="1"/>
      <c r="S10" s="1"/>
      <c r="T10" s="1"/>
      <c r="U10" s="1"/>
      <c r="V10" s="1"/>
      <c r="W10" s="1"/>
      <c r="X10" s="1"/>
      <c r="Y10" s="1"/>
      <c r="Z10" s="1"/>
      <c r="AA10" s="1"/>
      <c r="AB10" s="1"/>
      <c r="AC10" s="1"/>
    </row>
    <row r="11" spans="2:29" ht="14.5" x14ac:dyDescent="0.35">
      <c r="B11" s="49" t="s">
        <v>308</v>
      </c>
      <c r="C11" s="53"/>
      <c r="D11" s="53"/>
      <c r="E11" s="53"/>
      <c r="F11" s="53"/>
      <c r="G11" s="53"/>
      <c r="H11" s="53"/>
      <c r="I11" s="69"/>
      <c r="Q11" s="1"/>
      <c r="R11" s="1"/>
      <c r="S11" s="1"/>
      <c r="T11" s="1"/>
      <c r="U11" s="1"/>
      <c r="V11" s="1"/>
      <c r="W11" s="1"/>
      <c r="X11" s="1"/>
      <c r="Y11" s="1"/>
      <c r="Z11" s="1"/>
      <c r="AA11" s="1"/>
      <c r="AB11" s="1"/>
      <c r="AC11" s="1"/>
    </row>
    <row r="12" spans="2:29" ht="29" x14ac:dyDescent="0.35">
      <c r="B12" s="28" t="s">
        <v>309</v>
      </c>
      <c r="C12" s="20">
        <f>'[107]C2 - M&amp;E Engineer (West)'!$B$9</f>
        <v>950</v>
      </c>
      <c r="D12" s="20">
        <f>'[113]C2 - M&amp;E Engineer (West)'!B9</f>
        <v>1050</v>
      </c>
      <c r="E12" s="20">
        <f>'[109]C2 - M&amp;E Engineer (West)'!$B$9</f>
        <v>575</v>
      </c>
      <c r="F12" s="20">
        <f>'[114]C2 - M&amp;E Engineer (West)'!$B$9</f>
        <v>720</v>
      </c>
      <c r="G12" s="20">
        <f>'[111]C2 - M&amp;E Engineer (West)'!$B$9</f>
        <v>600</v>
      </c>
      <c r="H12" s="20">
        <f>'[112]C2 - M&amp;E Engineer (West)'!$B$9</f>
        <v>1000</v>
      </c>
      <c r="I12" s="70">
        <f t="shared" ref="I12:I13" si="0">AVERAGE(C12:H12)</f>
        <v>815.83333333333337</v>
      </c>
      <c r="Q12" s="1"/>
      <c r="R12" s="1"/>
      <c r="S12" s="1"/>
      <c r="T12" s="1"/>
      <c r="U12" s="1"/>
      <c r="V12" s="1"/>
      <c r="W12" s="1"/>
      <c r="X12" s="1"/>
      <c r="Y12" s="1"/>
      <c r="Z12" s="1"/>
      <c r="AA12" s="1"/>
      <c r="AB12" s="1"/>
      <c r="AC12" s="1"/>
    </row>
    <row r="13" spans="2:29" ht="14.5" x14ac:dyDescent="0.35">
      <c r="B13" s="28" t="s">
        <v>310</v>
      </c>
      <c r="C13" s="20">
        <f>'[107]C2 - M&amp;E Engineer (West)'!$B$10</f>
        <v>862.5</v>
      </c>
      <c r="D13" s="20">
        <f>'[113]C2 - M&amp;E Engineer (West)'!B10</f>
        <v>637.5</v>
      </c>
      <c r="E13" s="20">
        <f>'[109]C2 - M&amp;E Engineer (West)'!$B$10</f>
        <v>500</v>
      </c>
      <c r="F13" s="20">
        <f>'[114]C2 - M&amp;E Engineer (West)'!$B$10</f>
        <v>616</v>
      </c>
      <c r="G13" s="20">
        <f>'[111]C2 - M&amp;E Engineer (West)'!$B$10</f>
        <v>440</v>
      </c>
      <c r="H13" s="20">
        <f>'[112]C2 - M&amp;E Engineer (West)'!$B$10</f>
        <v>675</v>
      </c>
      <c r="I13" s="70">
        <f t="shared" si="0"/>
        <v>621.83333333333337</v>
      </c>
      <c r="Q13" s="1"/>
      <c r="R13" s="1"/>
      <c r="S13" s="1"/>
      <c r="T13" s="1"/>
      <c r="U13" s="1"/>
      <c r="V13" s="1"/>
      <c r="W13" s="1"/>
      <c r="X13" s="1"/>
      <c r="Y13" s="1"/>
      <c r="Z13" s="1"/>
      <c r="AA13" s="1"/>
      <c r="AB13" s="1"/>
      <c r="AC13" s="1"/>
    </row>
    <row r="14" spans="2:29" ht="14.5" x14ac:dyDescent="0.35">
      <c r="I14" s="67"/>
      <c r="S14" s="12"/>
    </row>
    <row r="15" spans="2:29" ht="14.5" x14ac:dyDescent="0.35">
      <c r="I15" s="67"/>
      <c r="S15" s="12"/>
    </row>
    <row r="16" spans="2:29" ht="14.5" x14ac:dyDescent="0.35">
      <c r="I16" s="67"/>
      <c r="S16" s="12"/>
    </row>
    <row r="17" spans="2:22" ht="28" customHeight="1" x14ac:dyDescent="0.35">
      <c r="B17" s="24"/>
      <c r="C17" s="16" t="s">
        <v>302</v>
      </c>
      <c r="D17" s="16" t="s">
        <v>303</v>
      </c>
      <c r="E17" s="16" t="s">
        <v>311</v>
      </c>
      <c r="F17" s="16" t="s">
        <v>304</v>
      </c>
      <c r="G17" s="16" t="s">
        <v>312</v>
      </c>
      <c r="H17" s="16" t="s">
        <v>306</v>
      </c>
      <c r="I17" s="68" t="s">
        <v>15</v>
      </c>
      <c r="Q17" s="1"/>
      <c r="R17" s="1"/>
      <c r="S17" s="1"/>
      <c r="T17" s="1"/>
      <c r="U17" s="1"/>
      <c r="V17" s="1"/>
    </row>
    <row r="18" spans="2:22" ht="37" x14ac:dyDescent="0.35">
      <c r="B18" s="23" t="s">
        <v>313</v>
      </c>
      <c r="C18" s="53"/>
      <c r="D18" s="53"/>
      <c r="E18" s="53"/>
      <c r="F18" s="53"/>
      <c r="G18" s="53"/>
      <c r="H18" s="53"/>
      <c r="I18" s="69"/>
      <c r="Q18" s="1"/>
      <c r="R18" s="1"/>
      <c r="S18" s="1"/>
      <c r="T18" s="1"/>
      <c r="U18" s="1"/>
      <c r="V18" s="1"/>
    </row>
    <row r="19" spans="2:22" ht="14.5" x14ac:dyDescent="0.35">
      <c r="B19" s="24" t="s">
        <v>69</v>
      </c>
      <c r="C19" s="18">
        <f>'[107]C2 - M&amp;E Engineer (East)'!$B$5</f>
        <v>7.9000000000000008E-3</v>
      </c>
      <c r="D19" s="18">
        <f>'[109]C2 - M&amp;E Engineer (East)'!$B$5</f>
        <v>6.3099999999999996E-3</v>
      </c>
      <c r="E19" s="18">
        <f>'[115]C2 - M&amp;E Engineer (East)'!$B$5</f>
        <v>8.0000000000000002E-3</v>
      </c>
      <c r="F19" s="19">
        <f>'[110]C2 - M&amp;E Engineer (East)'!$B$5</f>
        <v>8.5000000000000006E-3</v>
      </c>
      <c r="G19" s="19">
        <f>'[116]C2 - M&amp;E Engineer (East)'!$B$5</f>
        <v>8.8999999999999999E-3</v>
      </c>
      <c r="H19" s="19">
        <f>'[112]C2 - M&amp;E Engineer (East)'!$B$5</f>
        <v>1.15E-2</v>
      </c>
      <c r="I19" s="68">
        <f>AVERAGE(C19:H19)</f>
        <v>8.5183333333333344E-3</v>
      </c>
      <c r="Q19" s="1"/>
      <c r="R19" s="1"/>
      <c r="S19" s="1"/>
      <c r="T19" s="1"/>
      <c r="U19" s="1"/>
      <c r="V19" s="1"/>
    </row>
    <row r="20" spans="2:22" ht="14.5" x14ac:dyDescent="0.35">
      <c r="B20" s="24" t="s">
        <v>18</v>
      </c>
      <c r="C20" s="20">
        <f>'[107]C2 - M&amp;E Engineer (East)'!$C$5</f>
        <v>15200</v>
      </c>
      <c r="D20" s="20">
        <f>'[109]C2 - M&amp;E Engineer (East)'!$C$5</f>
        <v>12620</v>
      </c>
      <c r="E20" s="20">
        <f>'[115]C2 - M&amp;E Engineer (East)'!$C$5</f>
        <v>5000</v>
      </c>
      <c r="F20" s="20">
        <f>'[110]C2 - M&amp;E Engineer (East)'!$C$5</f>
        <v>25950</v>
      </c>
      <c r="G20" s="20">
        <f>'[116]C2 - M&amp;E Engineer (East)'!$C$5</f>
        <v>7500</v>
      </c>
      <c r="H20" s="20">
        <f>'[112]C2 - M&amp;E Engineer (East)'!$C$5</f>
        <v>6500</v>
      </c>
      <c r="I20" s="68"/>
      <c r="Q20" s="1"/>
      <c r="R20" s="1"/>
      <c r="S20" s="1"/>
      <c r="T20" s="1"/>
      <c r="U20" s="1"/>
      <c r="V20" s="1"/>
    </row>
    <row r="21" spans="2:22" ht="14.5" x14ac:dyDescent="0.35">
      <c r="B21" s="24" t="s">
        <v>98</v>
      </c>
      <c r="C21" s="18">
        <f>'[107]C2 - M&amp;E Engineer (East)'!$B$6</f>
        <v>7.7999999999999996E-3</v>
      </c>
      <c r="D21" s="18">
        <f>'[109]C2 - M&amp;E Engineer (East)'!$B$6</f>
        <v>4.0899999999999999E-3</v>
      </c>
      <c r="E21" s="18">
        <f>'[115]C2 - M&amp;E Engineer (East)'!$B$6</f>
        <v>7.0000000000000001E-3</v>
      </c>
      <c r="F21" s="19">
        <f>'[110]C2 - M&amp;E Engineer (East)'!$B$6</f>
        <v>8.0000000000000002E-3</v>
      </c>
      <c r="G21" s="19">
        <f>'[116]C2 - M&amp;E Engineer (East)'!$B$6</f>
        <v>6.6E-3</v>
      </c>
      <c r="H21" s="19">
        <f>'[112]C2 - M&amp;E Engineer (East)'!$B$6</f>
        <v>9.4999999999999998E-3</v>
      </c>
      <c r="I21" s="68">
        <f>AVERAGE(C21:H21)</f>
        <v>7.1650000000000004E-3</v>
      </c>
      <c r="Q21" s="1"/>
      <c r="R21" s="1"/>
      <c r="S21" s="1"/>
      <c r="T21" s="1"/>
      <c r="U21" s="1"/>
      <c r="V21" s="1"/>
    </row>
    <row r="22" spans="2:22" ht="14.5" x14ac:dyDescent="0.35">
      <c r="B22" s="24" t="s">
        <v>20</v>
      </c>
      <c r="C22" s="20">
        <f>'[107]C2 - M&amp;E Engineer (East)'!$D$6</f>
        <v>150000</v>
      </c>
      <c r="D22" s="20">
        <f>'[109]C2 - M&amp;E Engineer (East)'!$D$6</f>
        <v>81800</v>
      </c>
      <c r="E22" s="20">
        <f>'[115]C2 - M&amp;E Engineer (East)'!$D$6</f>
        <v>150000</v>
      </c>
      <c r="F22" s="20">
        <f>'[110]C2 - M&amp;E Engineer (East)'!$D$6</f>
        <v>65000</v>
      </c>
      <c r="G22" s="20">
        <f>'[116]C2 - M&amp;E Engineer (East)'!$D$6</f>
        <v>125000</v>
      </c>
      <c r="H22" s="20">
        <f>'[112]C2 - M&amp;E Engineer (East)'!$D$6</f>
        <v>185000</v>
      </c>
      <c r="I22" s="68"/>
      <c r="Q22" s="1"/>
      <c r="R22" s="1"/>
      <c r="S22" s="1"/>
      <c r="T22" s="1"/>
      <c r="U22" s="1"/>
      <c r="V22" s="1"/>
    </row>
    <row r="23" spans="2:22" ht="14.5" x14ac:dyDescent="0.35">
      <c r="B23" s="49" t="s">
        <v>314</v>
      </c>
      <c r="C23" s="53"/>
      <c r="D23" s="53"/>
      <c r="E23" s="53"/>
      <c r="F23" s="53"/>
      <c r="G23" s="53"/>
      <c r="H23" s="53"/>
      <c r="I23" s="69"/>
      <c r="Q23" s="1"/>
      <c r="R23" s="1"/>
      <c r="S23" s="1"/>
      <c r="T23" s="1"/>
      <c r="U23" s="1"/>
      <c r="V23" s="1"/>
    </row>
    <row r="24" spans="2:22" ht="29" x14ac:dyDescent="0.35">
      <c r="B24" s="28" t="s">
        <v>315</v>
      </c>
      <c r="C24" s="20">
        <f>'[107]C2 - M&amp;E Engineer (East)'!$B$9</f>
        <v>950</v>
      </c>
      <c r="D24" s="20">
        <f>'[109]C2 - M&amp;E Engineer (East)'!$B$9</f>
        <v>575</v>
      </c>
      <c r="E24" s="20">
        <f>'[115]C2 - M&amp;E Engineer (East)'!$B$9</f>
        <v>562</v>
      </c>
      <c r="F24" s="20">
        <f>'[114]C2 - M&amp;E Engineer (East)'!$B$9</f>
        <v>720</v>
      </c>
      <c r="G24" s="20">
        <f>'[116]C2 - M&amp;E Engineer (East)'!$B$9</f>
        <v>900</v>
      </c>
      <c r="H24" s="20">
        <f>'[112]C2 - M&amp;E Engineer (East)'!$B$9</f>
        <v>1000</v>
      </c>
      <c r="I24" s="70">
        <f t="shared" ref="I24:I25" si="1">AVERAGE(C24:H24)</f>
        <v>784.5</v>
      </c>
      <c r="Q24" s="1"/>
      <c r="R24" s="1"/>
      <c r="S24" s="1"/>
      <c r="T24" s="1"/>
      <c r="U24" s="1"/>
      <c r="V24" s="1"/>
    </row>
    <row r="25" spans="2:22" ht="14.5" x14ac:dyDescent="0.35">
      <c r="B25" s="28" t="s">
        <v>316</v>
      </c>
      <c r="C25" s="20">
        <f>'[107]C2 - M&amp;E Engineer (East)'!$B$10</f>
        <v>862.5</v>
      </c>
      <c r="D25" s="20">
        <f>'[109]C2 - M&amp;E Engineer (East)'!$B$10</f>
        <v>500</v>
      </c>
      <c r="E25" s="20">
        <f>'[115]C2 - M&amp;E Engineer (East)'!$B$10</f>
        <v>487</v>
      </c>
      <c r="F25" s="20">
        <f>'[114]C2 - M&amp;E Engineer (West)'!$B$10</f>
        <v>616</v>
      </c>
      <c r="G25" s="20">
        <f>'[116]C2 - M&amp;E Engineer (East)'!$B$10</f>
        <v>600</v>
      </c>
      <c r="H25" s="20">
        <f>'[112]C2 - M&amp;E Engineer (East)'!$B$10</f>
        <v>675</v>
      </c>
      <c r="I25" s="70">
        <f t="shared" si="1"/>
        <v>623.41666666666663</v>
      </c>
      <c r="Q25" s="1"/>
      <c r="R25" s="1"/>
      <c r="S25" s="1"/>
      <c r="T25" s="1"/>
      <c r="U25" s="1"/>
      <c r="V25" s="1"/>
    </row>
    <row r="28" spans="2:22" ht="15" customHeight="1" x14ac:dyDescent="0.35">
      <c r="B28" s="116" t="s">
        <v>317</v>
      </c>
      <c r="C28" s="116"/>
      <c r="D28" s="116"/>
      <c r="E28" s="116"/>
      <c r="F28" s="116"/>
      <c r="G28" s="116"/>
      <c r="H28" s="116"/>
    </row>
    <row r="29" spans="2:22" ht="15" customHeight="1" x14ac:dyDescent="0.35">
      <c r="B29" s="120" t="s">
        <v>180</v>
      </c>
      <c r="C29" s="120"/>
      <c r="D29" s="120"/>
      <c r="E29" s="120"/>
      <c r="F29" s="120"/>
      <c r="G29" s="120"/>
      <c r="H29" s="120"/>
    </row>
    <row r="30" spans="2:22" ht="15" customHeight="1" x14ac:dyDescent="0.35">
      <c r="B30" s="117" t="s">
        <v>25</v>
      </c>
      <c r="C30" s="117"/>
      <c r="D30" s="117"/>
      <c r="E30" s="117"/>
      <c r="F30" s="117"/>
      <c r="G30" s="117"/>
      <c r="H30" s="117"/>
    </row>
    <row r="31" spans="2:22" ht="15" customHeight="1" x14ac:dyDescent="0.35">
      <c r="B31" s="120" t="s">
        <v>318</v>
      </c>
      <c r="C31" s="120"/>
      <c r="D31" s="120"/>
      <c r="E31" s="120"/>
      <c r="F31" s="120"/>
      <c r="G31" s="120"/>
      <c r="H31" s="120"/>
    </row>
    <row r="32" spans="2:22" ht="15" customHeight="1" x14ac:dyDescent="0.35">
      <c r="B32" s="117" t="s">
        <v>27</v>
      </c>
      <c r="C32" s="117"/>
      <c r="D32" s="117"/>
      <c r="E32" s="117"/>
      <c r="F32" s="117"/>
      <c r="G32" s="117"/>
      <c r="H32" s="117"/>
    </row>
    <row r="33" spans="2:8" ht="15" customHeight="1" x14ac:dyDescent="0.35">
      <c r="B33" s="120" t="s">
        <v>319</v>
      </c>
      <c r="C33" s="120"/>
      <c r="D33" s="120"/>
      <c r="E33" s="120"/>
      <c r="F33" s="120"/>
      <c r="G33" s="120"/>
      <c r="H33" s="120"/>
    </row>
    <row r="34" spans="2:8" ht="15" customHeight="1" x14ac:dyDescent="0.35">
      <c r="B34" s="147" t="s">
        <v>320</v>
      </c>
      <c r="C34" s="147"/>
      <c r="D34" s="147"/>
      <c r="E34" s="147"/>
      <c r="F34" s="147"/>
      <c r="G34" s="147"/>
      <c r="H34" s="147"/>
    </row>
    <row r="35" spans="2:8" ht="15" customHeight="1" x14ac:dyDescent="0.35">
      <c r="B35" s="125" t="s">
        <v>321</v>
      </c>
      <c r="C35" s="125"/>
      <c r="D35" s="125"/>
      <c r="E35" s="125"/>
      <c r="F35" s="125"/>
      <c r="G35" s="125"/>
      <c r="H35" s="125"/>
    </row>
    <row r="36" spans="2:8" ht="15" customHeight="1" x14ac:dyDescent="0.35">
      <c r="B36" s="125" t="s">
        <v>322</v>
      </c>
      <c r="C36" s="125"/>
      <c r="D36" s="125"/>
      <c r="E36" s="125"/>
      <c r="F36" s="125"/>
      <c r="G36" s="125"/>
      <c r="H36" s="125"/>
    </row>
    <row r="37" spans="2:8" ht="15" customHeight="1" x14ac:dyDescent="0.35">
      <c r="B37" s="120" t="s">
        <v>323</v>
      </c>
      <c r="C37" s="120"/>
      <c r="D37" s="120"/>
      <c r="E37" s="120"/>
      <c r="F37" s="120"/>
      <c r="G37" s="120"/>
      <c r="H37" s="120"/>
    </row>
    <row r="38" spans="2:8" ht="46.5" customHeight="1" x14ac:dyDescent="0.35">
      <c r="B38" s="101" t="s">
        <v>324</v>
      </c>
      <c r="C38" s="101"/>
      <c r="D38" s="101"/>
      <c r="E38" s="101"/>
      <c r="F38" s="101"/>
      <c r="G38" s="101"/>
      <c r="H38" s="101"/>
    </row>
    <row r="39" spans="2:8" ht="15" customHeight="1" x14ac:dyDescent="0.35">
      <c r="B39" s="120" t="s">
        <v>234</v>
      </c>
      <c r="C39" s="120"/>
      <c r="D39" s="120"/>
      <c r="E39" s="120"/>
      <c r="F39" s="120"/>
      <c r="G39" s="120"/>
      <c r="H39" s="120"/>
    </row>
    <row r="40" spans="2:8" ht="33" customHeight="1" x14ac:dyDescent="0.35">
      <c r="B40" s="97" t="s">
        <v>325</v>
      </c>
      <c r="C40" s="97"/>
      <c r="D40" s="97"/>
      <c r="E40" s="97"/>
      <c r="F40" s="97"/>
      <c r="G40" s="97"/>
      <c r="H40" s="97"/>
    </row>
    <row r="41" spans="2:8" ht="15" customHeight="1" x14ac:dyDescent="0.35">
      <c r="B41" s="120" t="s">
        <v>326</v>
      </c>
      <c r="C41" s="120"/>
      <c r="D41" s="120"/>
      <c r="E41" s="120"/>
      <c r="F41" s="120"/>
      <c r="G41" s="120"/>
      <c r="H41" s="120"/>
    </row>
    <row r="42" spans="2:8" ht="31.5" customHeight="1" x14ac:dyDescent="0.35">
      <c r="B42" s="98" t="s">
        <v>327</v>
      </c>
      <c r="C42" s="98"/>
      <c r="D42" s="98"/>
      <c r="E42" s="98"/>
      <c r="F42" s="98"/>
      <c r="G42" s="98"/>
      <c r="H42" s="98"/>
    </row>
  </sheetData>
  <mergeCells count="15">
    <mergeCell ref="B33:H33"/>
    <mergeCell ref="B28:H28"/>
    <mergeCell ref="B29:H29"/>
    <mergeCell ref="B30:H30"/>
    <mergeCell ref="B31:H31"/>
    <mergeCell ref="B32:H32"/>
    <mergeCell ref="B40:H40"/>
    <mergeCell ref="B41:H41"/>
    <mergeCell ref="B42:H42"/>
    <mergeCell ref="B34:H34"/>
    <mergeCell ref="B35:H35"/>
    <mergeCell ref="B36:H36"/>
    <mergeCell ref="B37:H37"/>
    <mergeCell ref="B38:H38"/>
    <mergeCell ref="B39:H39"/>
  </mergeCells>
  <phoneticPr fontId="5" type="noConversion"/>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66BA0-F4E3-4385-9A8C-DC6BB7052579}">
  <sheetPr>
    <tabColor rgb="FFFFC000"/>
  </sheetPr>
  <dimension ref="B2:W50"/>
  <sheetViews>
    <sheetView topLeftCell="A27" zoomScale="98" zoomScaleNormal="98" workbookViewId="0">
      <selection activeCell="G59" sqref="G59"/>
    </sheetView>
  </sheetViews>
  <sheetFormatPr defaultRowHeight="14.5" x14ac:dyDescent="0.35"/>
  <cols>
    <col min="2" max="2" width="70" customWidth="1"/>
    <col min="3" max="16" width="20.54296875" style="1" customWidth="1"/>
  </cols>
  <sheetData>
    <row r="2" spans="2:23" ht="53.15" customHeight="1" x14ac:dyDescent="0.35">
      <c r="B2" s="24"/>
      <c r="C2" s="16" t="s">
        <v>39</v>
      </c>
      <c r="D2" s="16" t="s">
        <v>121</v>
      </c>
      <c r="E2" s="16" t="s">
        <v>328</v>
      </c>
      <c r="F2" s="16" t="s">
        <v>329</v>
      </c>
      <c r="G2" s="16" t="s">
        <v>95</v>
      </c>
      <c r="H2" s="16" t="s">
        <v>9</v>
      </c>
      <c r="I2" s="34" t="s">
        <v>15</v>
      </c>
      <c r="K2" s="11"/>
      <c r="Q2" s="1"/>
      <c r="R2" s="1"/>
      <c r="S2" s="1"/>
      <c r="T2" s="1"/>
      <c r="U2" s="1"/>
      <c r="V2" s="1"/>
    </row>
    <row r="3" spans="2:23" ht="18.5" x14ac:dyDescent="0.35">
      <c r="B3" s="23" t="s">
        <v>330</v>
      </c>
      <c r="C3" s="53"/>
      <c r="D3" s="53"/>
      <c r="E3" s="53"/>
      <c r="F3" s="53"/>
      <c r="G3" s="53"/>
      <c r="H3" s="53"/>
      <c r="I3" s="53"/>
      <c r="Q3" s="1"/>
      <c r="R3" s="1"/>
      <c r="S3" s="1"/>
      <c r="T3" s="1"/>
      <c r="U3" s="1"/>
      <c r="V3" s="1"/>
    </row>
    <row r="4" spans="2:23" x14ac:dyDescent="0.35">
      <c r="B4" s="71" t="s">
        <v>331</v>
      </c>
      <c r="C4" s="20">
        <f>'[117]C11- Retrofit Consultant (West)'!$B$5</f>
        <v>378</v>
      </c>
      <c r="D4" s="20">
        <f>'[118]C11- Retrofit Consultant (West)'!$B$5</f>
        <v>225</v>
      </c>
      <c r="E4" s="20">
        <f>'[119]C11- Retrofit Consultant (West)'!$B$5</f>
        <v>225</v>
      </c>
      <c r="F4" s="20">
        <f>'[120]C11- Retrofit Consultant (West)'!$B$5</f>
        <v>180</v>
      </c>
      <c r="G4" s="20">
        <f>'[121]C11- Retrofit Consultant (West)'!$B$5</f>
        <v>145</v>
      </c>
      <c r="H4" s="20">
        <f>'[122]C11- Retrofit Consultant (West)'!$B$5</f>
        <v>380</v>
      </c>
      <c r="I4" s="20">
        <f>AVERAGE(C4:H4)</f>
        <v>255.5</v>
      </c>
      <c r="Q4" s="1"/>
      <c r="R4" s="1"/>
      <c r="S4" s="1"/>
      <c r="T4" s="1"/>
      <c r="U4" s="1"/>
      <c r="V4" s="1"/>
    </row>
    <row r="5" spans="2:23" x14ac:dyDescent="0.35">
      <c r="B5" s="71" t="s">
        <v>332</v>
      </c>
      <c r="C5" s="20">
        <f>'[117]C11- Retrofit Consultant (West)'!$B$6</f>
        <v>389</v>
      </c>
      <c r="D5" s="20">
        <f>'[118]C11- Retrofit Consultant (West)'!$B$6</f>
        <v>225</v>
      </c>
      <c r="E5" s="20">
        <f>'[119]C11- Retrofit Consultant (West)'!$B$6</f>
        <v>225</v>
      </c>
      <c r="F5" s="20">
        <f>'[120]C11- Retrofit Consultant (West)'!$B$6</f>
        <v>180</v>
      </c>
      <c r="G5" s="20">
        <f>'[121]C11- Retrofit Consultant (West)'!$B$6</f>
        <v>185</v>
      </c>
      <c r="H5" s="20">
        <f>'[122]C11- Retrofit Consultant (West)'!$B$6</f>
        <v>395</v>
      </c>
      <c r="I5" s="20">
        <f>AVERAGE(C5:H5)</f>
        <v>266.5</v>
      </c>
      <c r="Q5" s="1"/>
      <c r="R5" s="1"/>
      <c r="S5" s="1"/>
      <c r="T5" s="1"/>
      <c r="U5" s="1"/>
      <c r="V5" s="1"/>
    </row>
    <row r="6" spans="2:23" x14ac:dyDescent="0.35">
      <c r="B6" s="71" t="s">
        <v>333</v>
      </c>
      <c r="C6" s="20">
        <f>'[117]C11- Retrofit Consultant (West)'!$B$7</f>
        <v>473</v>
      </c>
      <c r="D6" s="20">
        <f>'[118]C11- Retrofit Consultant (West)'!$B$7</f>
        <v>225</v>
      </c>
      <c r="E6" s="20">
        <f>'[119]C11- Retrofit Consultant (West)'!$B$7</f>
        <v>350</v>
      </c>
      <c r="F6" s="20">
        <f>'[120]C11- Retrofit Consultant (West)'!$B$7</f>
        <v>180</v>
      </c>
      <c r="G6" s="20">
        <f>'[121]C11- Retrofit Consultant (West)'!$B$7</f>
        <v>195</v>
      </c>
      <c r="H6" s="20">
        <f>'[122]C11- Retrofit Consultant (West)'!$B$7</f>
        <v>410</v>
      </c>
      <c r="I6" s="20">
        <f>AVERAGE(C6:H6)</f>
        <v>305.5</v>
      </c>
      <c r="Q6" s="1"/>
      <c r="R6" s="1"/>
      <c r="S6" s="1"/>
      <c r="T6" s="1"/>
      <c r="U6" s="1"/>
      <c r="V6" s="1"/>
    </row>
    <row r="7" spans="2:23" x14ac:dyDescent="0.35">
      <c r="S7" s="4"/>
    </row>
    <row r="8" spans="2:23" x14ac:dyDescent="0.35">
      <c r="S8" s="4"/>
    </row>
    <row r="9" spans="2:23" x14ac:dyDescent="0.35">
      <c r="S9" s="4"/>
    </row>
    <row r="10" spans="2:23" ht="54" customHeight="1" x14ac:dyDescent="0.35">
      <c r="B10" s="24"/>
      <c r="C10" s="16" t="s">
        <v>39</v>
      </c>
      <c r="D10" s="16" t="s">
        <v>121</v>
      </c>
      <c r="E10" s="16" t="s">
        <v>328</v>
      </c>
      <c r="F10" s="16" t="s">
        <v>329</v>
      </c>
      <c r="G10" s="16" t="s">
        <v>95</v>
      </c>
      <c r="H10" s="16" t="s">
        <v>9</v>
      </c>
      <c r="I10" s="34" t="s">
        <v>15</v>
      </c>
      <c r="Q10" s="1"/>
      <c r="R10" s="1"/>
      <c r="S10" s="1"/>
      <c r="T10" s="1"/>
      <c r="U10" s="1"/>
      <c r="V10" s="1"/>
      <c r="W10" s="1"/>
    </row>
    <row r="11" spans="2:23" ht="18.5" x14ac:dyDescent="0.35">
      <c r="B11" s="23" t="s">
        <v>330</v>
      </c>
      <c r="C11" s="53"/>
      <c r="D11" s="53"/>
      <c r="E11" s="53"/>
      <c r="F11" s="53"/>
      <c r="G11" s="53"/>
      <c r="H11" s="53"/>
      <c r="I11" s="53"/>
      <c r="Q11" s="1"/>
      <c r="R11" s="1"/>
      <c r="S11" s="1"/>
      <c r="T11" s="1"/>
      <c r="U11" s="1"/>
      <c r="V11" s="1"/>
      <c r="W11" s="1"/>
    </row>
    <row r="12" spans="2:23" x14ac:dyDescent="0.35">
      <c r="B12" s="71" t="s">
        <v>334</v>
      </c>
      <c r="C12" s="20">
        <f>'[117]C11- Retrofit Consultant (West)'!$C$5</f>
        <v>473</v>
      </c>
      <c r="D12" s="20">
        <f>'[118]C11- Retrofit Consultant (West)'!$C$5</f>
        <v>500</v>
      </c>
      <c r="E12" s="20">
        <f>'[119]C11- Retrofit Consultant (West)'!$C$5</f>
        <v>900</v>
      </c>
      <c r="F12" s="20">
        <f>'[120]C11- Retrofit Consultant (West)'!$C$5</f>
        <v>250</v>
      </c>
      <c r="G12" s="20">
        <f>'[121]C11- Retrofit Consultant (West)'!$C$5</f>
        <v>295</v>
      </c>
      <c r="H12" s="20">
        <f>'[122]C11- Retrofit Consultant (West)'!$C$5</f>
        <v>390</v>
      </c>
      <c r="I12" s="20">
        <f>AVERAGE(C12:H12)</f>
        <v>468</v>
      </c>
      <c r="Q12" s="1"/>
      <c r="R12" s="1"/>
      <c r="S12" s="1"/>
      <c r="T12" s="1"/>
      <c r="U12" s="1"/>
      <c r="V12" s="1"/>
      <c r="W12" s="1"/>
    </row>
    <row r="13" spans="2:23" x14ac:dyDescent="0.35">
      <c r="B13" s="71" t="s">
        <v>335</v>
      </c>
      <c r="C13" s="20">
        <f>'[117]C11- Retrofit Consultant (West)'!$C$6</f>
        <v>494</v>
      </c>
      <c r="D13" s="20">
        <f>'[118]C11- Retrofit Consultant (West)'!$C$6</f>
        <v>500</v>
      </c>
      <c r="E13" s="20">
        <f>'[119]C11- Retrofit Consultant (West)'!$C$6</f>
        <v>900</v>
      </c>
      <c r="F13" s="20">
        <f>'[120]C11- Retrofit Consultant (West)'!$C$6</f>
        <v>500</v>
      </c>
      <c r="G13" s="20">
        <f>'[121]C11- Retrofit Consultant (West)'!$C$6</f>
        <v>395</v>
      </c>
      <c r="H13" s="20">
        <f>'[122]C11- Retrofit Consultant (West)'!$C$6</f>
        <v>413</v>
      </c>
      <c r="I13" s="20">
        <f>AVERAGE(C13:H13)</f>
        <v>533.66666666666663</v>
      </c>
      <c r="Q13" s="1"/>
      <c r="R13" s="1"/>
      <c r="S13" s="1"/>
      <c r="T13" s="1"/>
      <c r="U13" s="1"/>
      <c r="V13" s="1"/>
      <c r="W13" s="1"/>
    </row>
    <row r="14" spans="2:23" x14ac:dyDescent="0.35">
      <c r="B14" s="71" t="s">
        <v>336</v>
      </c>
      <c r="C14" s="20">
        <f>'[117]C11- Retrofit Consultant (West)'!$C$7</f>
        <v>515</v>
      </c>
      <c r="D14" s="20">
        <f>'[118]C11- Retrofit Consultant (West)'!$C$7</f>
        <v>500</v>
      </c>
      <c r="E14" s="20">
        <f>'[119]C11- Retrofit Consultant (West)'!$C$7</f>
        <v>1050</v>
      </c>
      <c r="F14" s="20">
        <f>'[120]C11- Retrofit Consultant (West)'!$C$7</f>
        <v>550</v>
      </c>
      <c r="G14" s="20">
        <f>'[121]C11- Retrofit Consultant (West)'!$C$7</f>
        <v>495</v>
      </c>
      <c r="H14" s="20">
        <f>'[122]C11- Retrofit Consultant (West)'!$C$7</f>
        <v>425</v>
      </c>
      <c r="I14" s="20">
        <f>AVERAGE(C14:H14)</f>
        <v>589.16666666666663</v>
      </c>
      <c r="Q14" s="1"/>
      <c r="R14" s="1"/>
      <c r="S14" s="1"/>
      <c r="T14" s="1"/>
      <c r="U14" s="1"/>
      <c r="V14" s="1"/>
      <c r="W14" s="1"/>
    </row>
    <row r="15" spans="2:23" x14ac:dyDescent="0.35">
      <c r="B15" s="3"/>
    </row>
    <row r="18" spans="2:16" ht="54.65" customHeight="1" x14ac:dyDescent="0.35">
      <c r="B18" s="24"/>
      <c r="C18" s="16" t="s">
        <v>39</v>
      </c>
      <c r="D18" s="16" t="s">
        <v>121</v>
      </c>
      <c r="E18" s="16" t="s">
        <v>328</v>
      </c>
      <c r="F18" s="16" t="s">
        <v>329</v>
      </c>
      <c r="G18" s="16" t="s">
        <v>95</v>
      </c>
      <c r="H18" s="16" t="s">
        <v>9</v>
      </c>
      <c r="I18" s="16" t="s">
        <v>337</v>
      </c>
      <c r="J18"/>
      <c r="K18"/>
      <c r="L18"/>
      <c r="M18"/>
      <c r="N18"/>
      <c r="O18"/>
      <c r="P18"/>
    </row>
    <row r="19" spans="2:16" ht="18.5" x14ac:dyDescent="0.35">
      <c r="B19" s="23" t="s">
        <v>338</v>
      </c>
      <c r="C19" s="53"/>
      <c r="D19" s="53"/>
      <c r="E19" s="53"/>
      <c r="F19" s="53"/>
      <c r="G19" s="53"/>
      <c r="H19" s="53"/>
      <c r="I19" s="52"/>
      <c r="J19"/>
      <c r="K19"/>
      <c r="L19"/>
      <c r="M19"/>
      <c r="N19"/>
      <c r="O19"/>
      <c r="P19"/>
    </row>
    <row r="20" spans="2:16" x14ac:dyDescent="0.35">
      <c r="B20" s="71" t="s">
        <v>331</v>
      </c>
      <c r="C20" s="20">
        <f>'[117]C11- Retrofit Consultant (East)'!$B$5</f>
        <v>378</v>
      </c>
      <c r="D20" s="20">
        <f>'[118]C11- Retrofit Consultant (East)'!$B$5</f>
        <v>225</v>
      </c>
      <c r="E20" s="20">
        <f>'[119]C11- Retrofit Consultant (East)'!$B$5</f>
        <v>225</v>
      </c>
      <c r="F20" s="20">
        <f>'[120]C11- Retrofit Consultant (East)'!$B$5</f>
        <v>180</v>
      </c>
      <c r="G20" s="20">
        <f>'[121]C11- Retrofit Consultant (East)'!$B$5</f>
        <v>145</v>
      </c>
      <c r="H20" s="20">
        <f>'[122]C11- Retrofit Consultant (East)'!$B$5</f>
        <v>380</v>
      </c>
      <c r="I20" s="33">
        <f>AVERAGE(C20:H20)</f>
        <v>255.5</v>
      </c>
      <c r="J20"/>
      <c r="K20"/>
      <c r="L20"/>
      <c r="M20"/>
      <c r="N20"/>
      <c r="O20"/>
      <c r="P20"/>
    </row>
    <row r="21" spans="2:16" x14ac:dyDescent="0.35">
      <c r="B21" s="71" t="s">
        <v>332</v>
      </c>
      <c r="C21" s="20">
        <f>'[117]C11- Retrofit Consultant (East)'!$B$6</f>
        <v>389</v>
      </c>
      <c r="D21" s="20">
        <f>'[118]C11- Retrofit Consultant (East)'!$B$6</f>
        <v>225</v>
      </c>
      <c r="E21" s="20">
        <f>'[119]C11- Retrofit Consultant (East)'!$B$6</f>
        <v>225</v>
      </c>
      <c r="F21" s="20">
        <f>'[120]C11- Retrofit Consultant (East)'!$B$6</f>
        <v>180</v>
      </c>
      <c r="G21" s="20">
        <f>'[121]C11- Retrofit Consultant (East)'!$B$6</f>
        <v>185</v>
      </c>
      <c r="H21" s="20">
        <f>'[122]C11- Retrofit Consultant (East)'!$B$6</f>
        <v>395</v>
      </c>
      <c r="I21" s="33">
        <f>AVERAGE(C21:H21)</f>
        <v>266.5</v>
      </c>
      <c r="J21"/>
      <c r="K21"/>
      <c r="L21"/>
      <c r="M21"/>
      <c r="N21"/>
      <c r="O21"/>
      <c r="P21"/>
    </row>
    <row r="22" spans="2:16" x14ac:dyDescent="0.35">
      <c r="B22" s="71" t="s">
        <v>333</v>
      </c>
      <c r="C22" s="20">
        <f>'[117]C11- Retrofit Consultant (East)'!$B$7</f>
        <v>473</v>
      </c>
      <c r="D22" s="20">
        <f>'[118]C11- Retrofit Consultant (East)'!$B$7</f>
        <v>225</v>
      </c>
      <c r="E22" s="20">
        <f>'[119]C11- Retrofit Consultant (East)'!$B$7</f>
        <v>350</v>
      </c>
      <c r="F22" s="20">
        <f>'[120]C11- Retrofit Consultant (East)'!$B$7</f>
        <v>180</v>
      </c>
      <c r="G22" s="20">
        <f>'[121]C11- Retrofit Consultant (East)'!$B$7</f>
        <v>195</v>
      </c>
      <c r="H22" s="20">
        <f>'[122]C11- Retrofit Consultant (East)'!$B$7</f>
        <v>410</v>
      </c>
      <c r="I22" s="33">
        <f>AVERAGE(C22:H22)</f>
        <v>305.5</v>
      </c>
      <c r="J22"/>
      <c r="K22"/>
      <c r="L22"/>
      <c r="M22"/>
      <c r="N22"/>
      <c r="O22"/>
      <c r="P22"/>
    </row>
    <row r="23" spans="2:16" x14ac:dyDescent="0.35">
      <c r="I23"/>
      <c r="J23"/>
      <c r="K23"/>
      <c r="L23"/>
      <c r="M23"/>
      <c r="N23"/>
      <c r="O23"/>
      <c r="P23"/>
    </row>
    <row r="24" spans="2:16" x14ac:dyDescent="0.35">
      <c r="I24"/>
      <c r="J24"/>
      <c r="K24"/>
      <c r="L24"/>
      <c r="M24"/>
      <c r="N24"/>
      <c r="O24"/>
      <c r="P24"/>
    </row>
    <row r="25" spans="2:16" x14ac:dyDescent="0.35">
      <c r="I25"/>
      <c r="J25"/>
      <c r="K25"/>
      <c r="L25"/>
      <c r="M25"/>
      <c r="N25"/>
      <c r="O25"/>
      <c r="P25"/>
    </row>
    <row r="26" spans="2:16" ht="53.15" customHeight="1" x14ac:dyDescent="0.35">
      <c r="B26" s="24"/>
      <c r="C26" s="16" t="s">
        <v>39</v>
      </c>
      <c r="D26" s="16" t="s">
        <v>121</v>
      </c>
      <c r="E26" s="16" t="s">
        <v>328</v>
      </c>
      <c r="F26" s="16" t="s">
        <v>329</v>
      </c>
      <c r="G26" s="16" t="s">
        <v>95</v>
      </c>
      <c r="H26" s="16" t="s">
        <v>9</v>
      </c>
      <c r="I26" s="16" t="s">
        <v>337</v>
      </c>
      <c r="J26"/>
      <c r="K26"/>
      <c r="L26"/>
      <c r="M26"/>
      <c r="N26"/>
      <c r="O26"/>
      <c r="P26"/>
    </row>
    <row r="27" spans="2:16" ht="18.5" x14ac:dyDescent="0.35">
      <c r="B27" s="23" t="s">
        <v>339</v>
      </c>
      <c r="C27" s="53"/>
      <c r="D27" s="53"/>
      <c r="E27" s="53"/>
      <c r="F27" s="53"/>
      <c r="G27" s="53"/>
      <c r="H27" s="53"/>
      <c r="I27" s="52"/>
      <c r="J27"/>
      <c r="K27"/>
      <c r="L27"/>
      <c r="M27"/>
      <c r="N27"/>
      <c r="O27"/>
      <c r="P27"/>
    </row>
    <row r="28" spans="2:16" x14ac:dyDescent="0.35">
      <c r="B28" s="71" t="s">
        <v>334</v>
      </c>
      <c r="C28" s="20">
        <f>'[117]C11- Retrofit Consultant (East)'!$C$5</f>
        <v>473</v>
      </c>
      <c r="D28" s="20">
        <f>'[118]C11- Retrofit Consultant (East)'!$C$5</f>
        <v>500</v>
      </c>
      <c r="E28" s="20">
        <f>'[119]C11- Retrofit Consultant (East)'!$C$5</f>
        <v>900</v>
      </c>
      <c r="F28" s="20">
        <f>'[120]C11- Retrofit Consultant (East)'!$C$5</f>
        <v>250</v>
      </c>
      <c r="G28" s="20">
        <f>'[121]C11- Retrofit Consultant (East)'!$C$5</f>
        <v>295</v>
      </c>
      <c r="H28" s="20">
        <f>'[122]C11- Retrofit Consultant (East)'!$C$5</f>
        <v>390</v>
      </c>
      <c r="I28" s="33">
        <f>AVERAGE(C28:H28)</f>
        <v>468</v>
      </c>
      <c r="J28"/>
      <c r="K28"/>
      <c r="L28"/>
      <c r="M28"/>
      <c r="N28"/>
      <c r="O28"/>
      <c r="P28"/>
    </row>
    <row r="29" spans="2:16" x14ac:dyDescent="0.35">
      <c r="B29" s="71" t="s">
        <v>335</v>
      </c>
      <c r="C29" s="20">
        <f>'[117]C11- Retrofit Consultant (East)'!$C$6</f>
        <v>494</v>
      </c>
      <c r="D29" s="20">
        <f>'[118]C11- Retrofit Consultant (East)'!$C$6</f>
        <v>500</v>
      </c>
      <c r="E29" s="20">
        <f>'[119]C11- Retrofit Consultant (East)'!$C$6</f>
        <v>900</v>
      </c>
      <c r="F29" s="20">
        <f>'[120]C11- Retrofit Consultant (East)'!$C$6</f>
        <v>500</v>
      </c>
      <c r="G29" s="20">
        <f>'[121]C11- Retrofit Consultant (East)'!$C$6</f>
        <v>395</v>
      </c>
      <c r="H29" s="20">
        <f>'[122]C11- Retrofit Consultant (East)'!$C$6</f>
        <v>413</v>
      </c>
      <c r="I29" s="33">
        <f>AVERAGE(C29:H29)</f>
        <v>533.66666666666663</v>
      </c>
      <c r="J29"/>
      <c r="K29"/>
      <c r="L29"/>
      <c r="M29"/>
      <c r="N29"/>
      <c r="O29"/>
      <c r="P29"/>
    </row>
    <row r="30" spans="2:16" x14ac:dyDescent="0.35">
      <c r="B30" s="71" t="s">
        <v>336</v>
      </c>
      <c r="C30" s="20">
        <f>'[117]C11- Retrofit Consultant (East)'!$C$7</f>
        <v>515</v>
      </c>
      <c r="D30" s="20">
        <f>'[118]C11- Retrofit Consultant (East)'!$C$7</f>
        <v>500</v>
      </c>
      <c r="E30" s="20">
        <f>'[119]C11- Retrofit Consultant (East)'!$C$7</f>
        <v>1050</v>
      </c>
      <c r="F30" s="20">
        <f>'[120]C11- Retrofit Consultant (East)'!$C$7</f>
        <v>550</v>
      </c>
      <c r="G30" s="20">
        <f>'[121]C11- Retrofit Consultant (East)'!$C$7</f>
        <v>495</v>
      </c>
      <c r="H30" s="20">
        <f>'[122]C11- Retrofit Consultant (East)'!$C$7</f>
        <v>425</v>
      </c>
      <c r="I30" s="33">
        <f>AVERAGE(C30:H30)</f>
        <v>589.16666666666663</v>
      </c>
      <c r="J30"/>
      <c r="K30"/>
      <c r="L30"/>
      <c r="M30"/>
      <c r="N30"/>
      <c r="O30"/>
      <c r="P30"/>
    </row>
    <row r="33" spans="2:8" x14ac:dyDescent="0.35">
      <c r="B33" s="116" t="s">
        <v>340</v>
      </c>
      <c r="C33" s="116"/>
      <c r="D33" s="116"/>
      <c r="E33" s="116"/>
      <c r="F33" s="116"/>
      <c r="G33" s="116"/>
      <c r="H33" s="116"/>
    </row>
    <row r="34" spans="2:8" x14ac:dyDescent="0.35">
      <c r="B34" s="154" t="s">
        <v>223</v>
      </c>
      <c r="C34" s="154"/>
      <c r="D34" s="154"/>
      <c r="E34" s="154"/>
      <c r="F34" s="154"/>
      <c r="G34" s="154"/>
      <c r="H34" s="154"/>
    </row>
    <row r="35" spans="2:8" x14ac:dyDescent="0.35">
      <c r="B35" s="154" t="s">
        <v>25</v>
      </c>
      <c r="C35" s="154"/>
      <c r="D35" s="154"/>
      <c r="E35" s="154"/>
      <c r="F35" s="154"/>
      <c r="G35" s="154"/>
      <c r="H35" s="154"/>
    </row>
    <row r="36" spans="2:8" x14ac:dyDescent="0.35">
      <c r="B36" s="120" t="s">
        <v>341</v>
      </c>
      <c r="C36" s="120"/>
      <c r="D36" s="120"/>
      <c r="E36" s="120"/>
      <c r="F36" s="120"/>
      <c r="G36" s="120"/>
      <c r="H36" s="120"/>
    </row>
    <row r="37" spans="2:8" x14ac:dyDescent="0.35">
      <c r="B37" s="155" t="s">
        <v>342</v>
      </c>
      <c r="C37" s="155"/>
      <c r="D37" s="155"/>
      <c r="E37" s="155"/>
      <c r="F37" s="155"/>
      <c r="G37" s="155"/>
      <c r="H37" s="155"/>
    </row>
    <row r="38" spans="2:8" x14ac:dyDescent="0.35">
      <c r="B38" s="150" t="s">
        <v>343</v>
      </c>
      <c r="C38" s="150"/>
      <c r="D38" s="150"/>
      <c r="E38" s="150"/>
      <c r="F38" s="150"/>
      <c r="G38" s="150"/>
      <c r="H38" s="150"/>
    </row>
    <row r="39" spans="2:8" x14ac:dyDescent="0.35">
      <c r="B39" s="149" t="s">
        <v>344</v>
      </c>
      <c r="C39" s="149"/>
      <c r="D39" s="149"/>
      <c r="E39" s="149"/>
      <c r="F39" s="149"/>
      <c r="G39" s="149"/>
      <c r="H39" s="149"/>
    </row>
    <row r="40" spans="2:8" x14ac:dyDescent="0.35">
      <c r="B40" s="149" t="s">
        <v>345</v>
      </c>
      <c r="C40" s="149"/>
      <c r="D40" s="149"/>
      <c r="E40" s="149"/>
      <c r="F40" s="149"/>
      <c r="G40" s="149"/>
      <c r="H40" s="149"/>
    </row>
    <row r="41" spans="2:8" x14ac:dyDescent="0.35">
      <c r="B41" s="150" t="s">
        <v>346</v>
      </c>
      <c r="C41" s="150"/>
      <c r="D41" s="150"/>
      <c r="E41" s="150"/>
      <c r="F41" s="150"/>
      <c r="G41" s="150"/>
      <c r="H41" s="150"/>
    </row>
    <row r="42" spans="2:8" x14ac:dyDescent="0.35">
      <c r="B42" s="149" t="s">
        <v>347</v>
      </c>
      <c r="C42" s="149"/>
      <c r="D42" s="149"/>
      <c r="E42" s="149"/>
      <c r="F42" s="149"/>
      <c r="G42" s="149"/>
      <c r="H42" s="149"/>
    </row>
    <row r="43" spans="2:8" x14ac:dyDescent="0.35">
      <c r="B43" s="149" t="s">
        <v>348</v>
      </c>
      <c r="C43" s="149"/>
      <c r="D43" s="149"/>
      <c r="E43" s="149"/>
      <c r="F43" s="149"/>
      <c r="G43" s="149"/>
      <c r="H43" s="149"/>
    </row>
    <row r="44" spans="2:8" x14ac:dyDescent="0.35">
      <c r="B44" s="149" t="s">
        <v>349</v>
      </c>
      <c r="C44" s="149"/>
      <c r="D44" s="149"/>
      <c r="E44" s="149"/>
      <c r="F44" s="149"/>
      <c r="G44" s="149"/>
      <c r="H44" s="149"/>
    </row>
    <row r="45" spans="2:8" x14ac:dyDescent="0.35">
      <c r="B45" s="151" t="s">
        <v>231</v>
      </c>
      <c r="C45" s="151"/>
      <c r="D45" s="151"/>
      <c r="E45" s="151"/>
      <c r="F45" s="151"/>
      <c r="G45" s="151"/>
      <c r="H45" s="151"/>
    </row>
    <row r="46" spans="2:8" x14ac:dyDescent="0.35">
      <c r="B46" s="151" t="s">
        <v>350</v>
      </c>
      <c r="C46" s="151"/>
      <c r="D46" s="151"/>
      <c r="E46" s="151"/>
      <c r="F46" s="151"/>
      <c r="G46" s="151"/>
      <c r="H46" s="151"/>
    </row>
    <row r="47" spans="2:8" x14ac:dyDescent="0.35">
      <c r="B47" s="152" t="s">
        <v>351</v>
      </c>
      <c r="C47" s="152"/>
      <c r="D47" s="152"/>
      <c r="E47" s="152"/>
      <c r="F47" s="152"/>
      <c r="G47" s="152"/>
      <c r="H47" s="152"/>
    </row>
    <row r="48" spans="2:8" x14ac:dyDescent="0.35">
      <c r="B48" s="153" t="s">
        <v>352</v>
      </c>
      <c r="C48" s="153"/>
      <c r="D48" s="153"/>
      <c r="E48" s="153"/>
      <c r="F48" s="153"/>
      <c r="G48" s="153"/>
      <c r="H48" s="153"/>
    </row>
    <row r="49" spans="2:8" x14ac:dyDescent="0.35">
      <c r="B49" s="153" t="s">
        <v>353</v>
      </c>
      <c r="C49" s="153"/>
      <c r="D49" s="153"/>
      <c r="E49" s="153"/>
      <c r="F49" s="153"/>
      <c r="G49" s="153"/>
      <c r="H49" s="153"/>
    </row>
    <row r="50" spans="2:8" ht="29.25" customHeight="1" x14ac:dyDescent="0.35">
      <c r="B50" s="148" t="s">
        <v>354</v>
      </c>
      <c r="C50" s="148"/>
      <c r="D50" s="148"/>
      <c r="E50" s="148"/>
      <c r="F50" s="148"/>
      <c r="G50" s="148"/>
      <c r="H50" s="148"/>
    </row>
  </sheetData>
  <mergeCells count="18">
    <mergeCell ref="B38:H38"/>
    <mergeCell ref="B33:H33"/>
    <mergeCell ref="B34:H34"/>
    <mergeCell ref="B35:H35"/>
    <mergeCell ref="B36:H36"/>
    <mergeCell ref="B37:H37"/>
    <mergeCell ref="B50:H50"/>
    <mergeCell ref="B39:H39"/>
    <mergeCell ref="B40:H40"/>
    <mergeCell ref="B41:H41"/>
    <mergeCell ref="B42:H42"/>
    <mergeCell ref="B43:H43"/>
    <mergeCell ref="B44:H44"/>
    <mergeCell ref="B45:H45"/>
    <mergeCell ref="B46:H46"/>
    <mergeCell ref="B47:H47"/>
    <mergeCell ref="B48:H48"/>
    <mergeCell ref="B49:H49"/>
  </mergeCells>
  <phoneticPr fontId="5"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DA27A-F2F6-4BB8-810F-5316CAD03C67}">
  <sheetPr>
    <tabColor rgb="FFFFC000"/>
  </sheetPr>
  <dimension ref="A3:AJ56"/>
  <sheetViews>
    <sheetView topLeftCell="X5" zoomScale="96" zoomScaleNormal="96" workbookViewId="0">
      <selection activeCell="AI5" sqref="AI5:AI33"/>
    </sheetView>
  </sheetViews>
  <sheetFormatPr defaultRowHeight="15" customHeight="1" x14ac:dyDescent="0.35"/>
  <cols>
    <col min="2" max="2" width="68" customWidth="1"/>
    <col min="3" max="4" width="17.54296875" customWidth="1"/>
    <col min="5" max="5" width="19.54296875" customWidth="1"/>
    <col min="6" max="33" width="17.54296875" customWidth="1"/>
    <col min="34" max="34" width="20.26953125" customWidth="1"/>
    <col min="35" max="36" width="17.54296875" customWidth="1"/>
    <col min="37" max="44" width="20.54296875" customWidth="1"/>
  </cols>
  <sheetData>
    <row r="3" spans="2:36" ht="14.5" x14ac:dyDescent="0.35"/>
    <row r="4" spans="2:36" s="6" customFormat="1" ht="58" customHeight="1" x14ac:dyDescent="0.35">
      <c r="B4" s="28"/>
      <c r="C4" s="16" t="s">
        <v>1</v>
      </c>
      <c r="D4" s="16" t="s">
        <v>39</v>
      </c>
      <c r="E4" s="16" t="s">
        <v>2</v>
      </c>
      <c r="F4" s="16" t="s">
        <v>3</v>
      </c>
      <c r="G4" s="16" t="s">
        <v>4</v>
      </c>
      <c r="H4" s="16" t="s">
        <v>5</v>
      </c>
      <c r="I4" s="16" t="s">
        <v>6</v>
      </c>
      <c r="J4" s="16" t="s">
        <v>8</v>
      </c>
      <c r="K4" s="16" t="s">
        <v>9</v>
      </c>
      <c r="L4" s="16" t="s">
        <v>10</v>
      </c>
      <c r="M4" s="16" t="s">
        <v>40</v>
      </c>
      <c r="N4" s="16" t="s">
        <v>11</v>
      </c>
      <c r="O4" s="16" t="s">
        <v>12</v>
      </c>
      <c r="P4" s="16" t="s">
        <v>13</v>
      </c>
      <c r="Q4" s="16" t="s">
        <v>14</v>
      </c>
      <c r="R4" s="16" t="s">
        <v>15</v>
      </c>
      <c r="S4" s="11"/>
    </row>
    <row r="5" spans="2:36" ht="37" x14ac:dyDescent="0.35">
      <c r="B5" s="29" t="s">
        <v>41</v>
      </c>
      <c r="C5" s="52"/>
      <c r="D5" s="52"/>
      <c r="E5" s="52"/>
      <c r="F5" s="52"/>
      <c r="G5" s="52"/>
      <c r="H5" s="52"/>
      <c r="I5" s="52"/>
      <c r="J5" s="52"/>
      <c r="K5" s="52"/>
      <c r="L5" s="52"/>
      <c r="M5" s="52"/>
      <c r="N5" s="52"/>
      <c r="O5" s="52"/>
      <c r="P5" s="52"/>
      <c r="Q5" s="52"/>
      <c r="R5" s="52"/>
    </row>
    <row r="6" spans="2:36" ht="14.5" x14ac:dyDescent="0.35">
      <c r="B6" s="24" t="s">
        <v>17</v>
      </c>
      <c r="C6" s="30">
        <f>'[16]C1b - Combined EA &amp; PD (West)'!$B$5</f>
        <v>1.2500000000000001E-2</v>
      </c>
      <c r="D6" s="30">
        <f>'[17]C1b - Combined EA &amp; PD (West)'!$B$5</f>
        <v>1.0540000000000001E-2</v>
      </c>
      <c r="E6" s="30">
        <f>'[18]C1b - Combined EA &amp; PD (West)'!$B$5</f>
        <v>9.4999999999999998E-3</v>
      </c>
      <c r="F6" s="30">
        <v>1.34E-2</v>
      </c>
      <c r="G6" s="30">
        <f>'[19]C1b - Combined EA &amp; PD (West)'!$B$5</f>
        <v>9.0399999999999994E-3</v>
      </c>
      <c r="H6" s="31">
        <f>'[20]C1b - Combined EA &amp; PD (West)'!$B$5</f>
        <v>1.2E-2</v>
      </c>
      <c r="I6" s="30">
        <f>'[21]C1b - Combined EA &amp; PD (West)'!$B$5</f>
        <v>8.0000000000000002E-3</v>
      </c>
      <c r="J6" s="31">
        <f>'[22]C1b - Combined EA &amp; PD (West)'!$B$5</f>
        <v>1.0999999999999999E-2</v>
      </c>
      <c r="K6" s="30">
        <f>'[23]C1b - Combined EA &amp; PD (West)'!$B$5</f>
        <v>8.3999999999999995E-3</v>
      </c>
      <c r="L6" s="30">
        <f>'[24]C1b - Combined EA &amp; PD (West)'!$B$5</f>
        <v>1.098E-2</v>
      </c>
      <c r="M6" s="30">
        <f>'[25]C1b - Combined EA &amp; PD (West)'!$B$5</f>
        <v>9.4500000000000001E-3</v>
      </c>
      <c r="N6" s="30">
        <f>'[26]C1b - Combined EA &amp; PD (West)'!$B$5</f>
        <v>9.7999999999999997E-3</v>
      </c>
      <c r="O6" s="30">
        <f>'[27]C1b - Combined EA &amp; PD (West)'!$B$5</f>
        <v>8.0000000000000002E-3</v>
      </c>
      <c r="P6" s="30">
        <f>'[28]C1b - Combined EA &amp; PD (West)'!$B$5</f>
        <v>8.3999999999999995E-3</v>
      </c>
      <c r="Q6" s="30">
        <f>'[29]C1b - Combined EA &amp; PD (West)'!$B$5</f>
        <v>1.03E-2</v>
      </c>
      <c r="R6" s="32">
        <f>AVERAGE(C6:Q6)</f>
        <v>1.0087333333333334E-2</v>
      </c>
    </row>
    <row r="7" spans="2:36" ht="14.5" x14ac:dyDescent="0.35">
      <c r="B7" s="24" t="s">
        <v>18</v>
      </c>
      <c r="C7" s="33">
        <f>'[16]C1b - Combined EA &amp; PD (West)'!$C$5</f>
        <v>35000</v>
      </c>
      <c r="D7" s="33">
        <f>'[17]C1b - Combined EA &amp; PD (West)'!$C$5</f>
        <v>13870</v>
      </c>
      <c r="E7" s="33">
        <f>'[18]C1b - Combined EA &amp; PD (West)'!$C$5</f>
        <v>20000</v>
      </c>
      <c r="F7" s="33">
        <v>37450</v>
      </c>
      <c r="G7" s="33">
        <f>'[19]C1b - Combined EA &amp; PD (West)'!$C$5</f>
        <v>50500</v>
      </c>
      <c r="H7" s="33">
        <f>'[20]C1b - Combined EA &amp; PD (West)'!$C$5</f>
        <v>26000</v>
      </c>
      <c r="I7" s="33">
        <f>'[21]C1b - Combined EA &amp; PD (West)'!$C$5</f>
        <v>17500</v>
      </c>
      <c r="J7" s="33">
        <f>'[22]C1b - Combined EA &amp; PD (West)'!$C$5</f>
        <v>14000</v>
      </c>
      <c r="K7" s="33">
        <f>'[23]C1b - Combined EA &amp; PD (West)'!$C$5</f>
        <v>23000</v>
      </c>
      <c r="L7" s="33">
        <f>'[24]C1b - Combined EA &amp; PD (West)'!$C$5</f>
        <v>14950</v>
      </c>
      <c r="M7" s="33">
        <f>'[25]C1b - Combined EA &amp; PD (West)'!$C$5</f>
        <v>12000</v>
      </c>
      <c r="N7" s="33">
        <f>'[26]C1b - Combined EA &amp; PD (West)'!$C$5</f>
        <v>15725</v>
      </c>
      <c r="O7" s="33">
        <f>'[27]C1b - Combined EA &amp; PD (West)'!$C$5</f>
        <v>15900</v>
      </c>
      <c r="P7" s="33">
        <f>'[28]C1b - Combined EA &amp; PD (West)'!$C$5</f>
        <v>23000</v>
      </c>
      <c r="Q7" s="33">
        <f>'[29]C1b - Combined EA &amp; PD (West)'!$C$5</f>
        <v>18500</v>
      </c>
      <c r="R7" s="32"/>
    </row>
    <row r="8" spans="2:36" ht="14.5" x14ac:dyDescent="0.35">
      <c r="B8" s="24" t="s">
        <v>19</v>
      </c>
      <c r="C8" s="31">
        <f>'[16]C1b - Combined EA &amp; PD (West)'!$B$6</f>
        <v>8.9999999999999993E-3</v>
      </c>
      <c r="D8" s="30">
        <f>'[17]C1b - Combined EA &amp; PD (West)'!$B$6</f>
        <v>7.9900000000000006E-3</v>
      </c>
      <c r="E8" s="30">
        <f>'[18]C1b - Combined EA &amp; PD (West)'!$B$6</f>
        <v>7.4999999999999997E-3</v>
      </c>
      <c r="F8" s="30">
        <v>8.9899999999999997E-3</v>
      </c>
      <c r="G8" s="30">
        <f>'[19]C1b - Combined EA &amp; PD (West)'!$B$6</f>
        <v>8.5400000000000007E-3</v>
      </c>
      <c r="H8" s="31">
        <f>'[20]C1b - Combined EA &amp; PD (West)'!$B$6</f>
        <v>8.8000000000000005E-3</v>
      </c>
      <c r="I8" s="30">
        <f>'[21]C1b - Combined EA &amp; PD (West)'!$B$6</f>
        <v>6.0000000000000001E-3</v>
      </c>
      <c r="J8" s="30">
        <f>'[22]C1b - Combined EA &amp; PD (West)'!$B$6</f>
        <v>8.0999999999999996E-3</v>
      </c>
      <c r="K8" s="30">
        <f>'[23]C1b - Combined EA &amp; PD (West)'!$B$6</f>
        <v>7.3000000000000001E-3</v>
      </c>
      <c r="L8" s="30">
        <f>'[24]C1b - Combined EA &amp; PD (West)'!$B$6</f>
        <v>7.4500000000000009E-3</v>
      </c>
      <c r="M8" s="30">
        <f>'[25]C1b - Combined EA &amp; PD (West)'!$B$6</f>
        <v>9.1500000000000001E-3</v>
      </c>
      <c r="N8" s="30">
        <f>'[26]C1b - Combined EA &amp; PD (West)'!$B$6</f>
        <v>8.5000000000000006E-3</v>
      </c>
      <c r="O8" s="30">
        <f>'[27]C1b - Combined EA &amp; PD (West)'!$B$6</f>
        <v>5.7999999999999996E-3</v>
      </c>
      <c r="P8" s="30">
        <f>'[28]C1b - Combined EA &amp; PD (West)'!$B$6</f>
        <v>7.3000000000000001E-3</v>
      </c>
      <c r="Q8" s="30">
        <f>'[29]C1b - Combined EA &amp; PD (West)'!$B$6</f>
        <v>7.4999999999999997E-3</v>
      </c>
      <c r="R8" s="32">
        <f>AVERAGE(C8:Q8)</f>
        <v>7.861333333333333E-3</v>
      </c>
    </row>
    <row r="9" spans="2:36" ht="14.5" x14ac:dyDescent="0.35">
      <c r="B9" s="24" t="s">
        <v>20</v>
      </c>
      <c r="C9" s="33">
        <f>'[16]C1b - Combined EA &amp; PD (West)'!$D$6</f>
        <v>200000</v>
      </c>
      <c r="D9" s="33">
        <f>'[17]C1b - Combined EA &amp; PD (West)'!$D$6</f>
        <v>143450</v>
      </c>
      <c r="E9" s="33">
        <f>'[18]C1b - Combined EA &amp; PD (West)'!$D$6</f>
        <v>120000</v>
      </c>
      <c r="F9" s="33">
        <v>196250</v>
      </c>
      <c r="G9" s="33">
        <f>'[19]C1b - Combined EA &amp; PD (West)'!$D$6</f>
        <v>143100</v>
      </c>
      <c r="H9" s="33">
        <f>'[20]C1b - Combined EA &amp; PD (West)'!$D$6</f>
        <v>118000</v>
      </c>
      <c r="I9" s="33">
        <f>'[21]C1b - Combined EA &amp; PD (West)'!$D$6</f>
        <v>107500</v>
      </c>
      <c r="J9" s="33">
        <f>'[22]C1b - Combined EA &amp; PD (West)'!$D$6</f>
        <v>137000</v>
      </c>
      <c r="K9" s="33">
        <f>'[23]C1b - Combined EA &amp; PD (West)'!$D$6</f>
        <v>113000</v>
      </c>
      <c r="L9" s="33">
        <f>'[24]C1b - Combined EA &amp; PD (West)'!$D$6</f>
        <v>186300</v>
      </c>
      <c r="M9" s="33">
        <f>'[25]C1b - Combined EA &amp; PD (West)'!$D$6</f>
        <v>206000</v>
      </c>
      <c r="N9" s="33">
        <f>'[26]C1b - Combined EA &amp; PD (West)'!$D$6</f>
        <v>156250</v>
      </c>
      <c r="O9" s="33">
        <f>'[27]C1b - Combined EA &amp; PD (West)'!$D$6</f>
        <v>127000</v>
      </c>
      <c r="P9" s="33">
        <f>'[28]C1b - Combined EA &amp; PD (West)'!$D$6</f>
        <v>113000</v>
      </c>
      <c r="Q9" s="33">
        <f>'[29]C1b - Combined EA &amp; PD (West)'!$D$6</f>
        <v>127500</v>
      </c>
      <c r="R9" s="24"/>
    </row>
    <row r="10" spans="2:36" ht="14.5" x14ac:dyDescent="0.3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2:36" ht="14.5" x14ac:dyDescent="0.35">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9"/>
    </row>
    <row r="12" spans="2:36" ht="14.5" x14ac:dyDescent="0.35">
      <c r="C12" s="1"/>
      <c r="D12" s="1"/>
      <c r="E12" s="1"/>
      <c r="F12" s="2"/>
      <c r="G12" s="1"/>
      <c r="H12" s="1"/>
      <c r="I12" s="1"/>
      <c r="J12" s="1"/>
      <c r="K12" s="1"/>
      <c r="L12" s="1"/>
      <c r="M12" s="1"/>
      <c r="N12" s="2"/>
      <c r="O12" s="2"/>
      <c r="P12" s="2"/>
      <c r="Q12" s="2"/>
      <c r="R12" s="2"/>
      <c r="S12" s="2"/>
      <c r="T12" s="2"/>
      <c r="U12" s="2"/>
      <c r="V12" s="2"/>
      <c r="W12" s="2"/>
      <c r="X12" s="2"/>
      <c r="Y12" s="2"/>
      <c r="Z12" s="2"/>
      <c r="AA12" s="2"/>
      <c r="AB12" s="2"/>
      <c r="AC12" s="2"/>
      <c r="AD12" s="2"/>
      <c r="AE12" s="2"/>
      <c r="AF12" s="2"/>
      <c r="AG12" s="2"/>
      <c r="AH12" s="2"/>
      <c r="AI12" s="2"/>
    </row>
    <row r="13" spans="2:36" ht="53.5" customHeight="1" x14ac:dyDescent="0.35">
      <c r="B13" s="24"/>
      <c r="C13" s="34" t="s">
        <v>1</v>
      </c>
      <c r="D13" s="16" t="s">
        <v>39</v>
      </c>
      <c r="E13" s="16" t="s">
        <v>2</v>
      </c>
      <c r="F13" s="16" t="s">
        <v>3</v>
      </c>
      <c r="G13" s="34" t="s">
        <v>4</v>
      </c>
      <c r="H13" s="34" t="s">
        <v>5</v>
      </c>
      <c r="I13" s="34" t="s">
        <v>6</v>
      </c>
      <c r="J13" s="34" t="s">
        <v>42</v>
      </c>
      <c r="K13" s="16" t="s">
        <v>9</v>
      </c>
      <c r="L13" s="16" t="s">
        <v>10</v>
      </c>
      <c r="M13" s="34" t="s">
        <v>40</v>
      </c>
      <c r="N13" s="16" t="s">
        <v>11</v>
      </c>
      <c r="O13" s="16" t="s">
        <v>12</v>
      </c>
      <c r="P13" s="16" t="s">
        <v>13</v>
      </c>
      <c r="Q13" s="16" t="s">
        <v>14</v>
      </c>
      <c r="R13" s="16" t="s">
        <v>15</v>
      </c>
    </row>
    <row r="14" spans="2:36" ht="37" x14ac:dyDescent="0.35">
      <c r="B14" s="29" t="s">
        <v>43</v>
      </c>
      <c r="C14" s="37"/>
      <c r="D14" s="37"/>
      <c r="E14" s="37"/>
      <c r="F14" s="37"/>
      <c r="G14" s="37"/>
      <c r="H14" s="37"/>
      <c r="I14" s="37"/>
      <c r="J14" s="37"/>
      <c r="K14" s="37"/>
      <c r="L14" s="37"/>
      <c r="M14" s="37"/>
      <c r="N14" s="37"/>
      <c r="O14" s="37"/>
      <c r="P14" s="37"/>
      <c r="Q14" s="37"/>
      <c r="R14" s="52"/>
    </row>
    <row r="15" spans="2:36" ht="14.5" x14ac:dyDescent="0.35">
      <c r="B15" s="24" t="s">
        <v>17</v>
      </c>
      <c r="C15" s="31">
        <f>'[16]C1b - Combined EA &amp; PD (West)'!$B$13</f>
        <v>1.2500000000000001E-2</v>
      </c>
      <c r="D15" s="30">
        <f>'[17]C1b - Combined EA &amp; PD (West)'!$B$13</f>
        <v>9.7400000000000004E-3</v>
      </c>
      <c r="E15" s="30">
        <f>'[18]C1b - Combined EA &amp; PD (West)'!$B$13</f>
        <v>9.4999999999999998E-3</v>
      </c>
      <c r="F15" s="30">
        <v>1.204E-2</v>
      </c>
      <c r="G15" s="30">
        <f>'[19]C1b - Combined EA &amp; PD (West)'!$B$13</f>
        <v>8.3800000000000003E-3</v>
      </c>
      <c r="H15" s="31">
        <f>'[20]C1b - Combined EA &amp; PD (West)'!$B$13</f>
        <v>1.12E-2</v>
      </c>
      <c r="I15" s="30">
        <f>'[21]C1b - Combined EA &amp; PD (West)'!$B$13</f>
        <v>7.6E-3</v>
      </c>
      <c r="J15" s="30">
        <f>'[22]C1b - Combined EA &amp; PD (West)'!$B$13</f>
        <v>1.0200000000000001E-2</v>
      </c>
      <c r="K15" s="30">
        <f>'[23]C1b - Combined EA &amp; PD (West)'!$B$13</f>
        <v>8.3999999999999995E-3</v>
      </c>
      <c r="L15" s="30">
        <f>'[24]C1b - Combined EA &amp; PD (West)'!$B$13</f>
        <v>9.2499999999999995E-3</v>
      </c>
      <c r="M15" s="30">
        <f>'[25]C1b - Combined EA &amp; PD (West)'!$B$13</f>
        <v>8.6899999999999998E-3</v>
      </c>
      <c r="N15" s="30">
        <f>'[26]C1b - Combined EA &amp; PD (West)'!$B$13</f>
        <v>9.1000000000000004E-3</v>
      </c>
      <c r="O15" s="30">
        <f>'[27]C1b - Combined EA &amp; PD (West)'!$B$13</f>
        <v>7.7999999999999996E-3</v>
      </c>
      <c r="P15" s="30">
        <f>'[28]C1b - Combined EA &amp; PD (West)'!$B$13</f>
        <v>8.3999999999999995E-3</v>
      </c>
      <c r="Q15" s="30">
        <f>'[29]C1b - Combined EA &amp; PD (West)'!$B$13</f>
        <v>9.7000000000000003E-3</v>
      </c>
      <c r="R15" s="32">
        <f>AVERAGE(C15:Q15)</f>
        <v>9.5000000000000015E-3</v>
      </c>
    </row>
    <row r="16" spans="2:36" ht="14.5" x14ac:dyDescent="0.35">
      <c r="B16" s="24" t="s">
        <v>18</v>
      </c>
      <c r="C16" s="33">
        <f>'[16]C1b - Combined EA &amp; PD (West)'!$C$13</f>
        <v>35000</v>
      </c>
      <c r="D16" s="33">
        <f>'[17]C1b - Combined EA &amp; PD (West)'!$C$13</f>
        <v>13602</v>
      </c>
      <c r="E16" s="33">
        <f>'[18]C1b - Combined EA &amp; PD (West)'!$C$13</f>
        <v>20000</v>
      </c>
      <c r="F16" s="33">
        <v>34450</v>
      </c>
      <c r="G16" s="33">
        <f>'[19]C1b - Combined EA &amp; PD (West)'!$C$13</f>
        <v>50500</v>
      </c>
      <c r="H16" s="33">
        <f>'[20]C1b - Combined EA &amp; PD (West)'!$C$13</f>
        <v>24500</v>
      </c>
      <c r="I16" s="33">
        <f>'[21]C1b - Combined EA &amp; PD (West)'!$C$13</f>
        <v>17000</v>
      </c>
      <c r="J16" s="33">
        <f>'[22]C1b - Combined EA &amp; PD (West)'!$C$13</f>
        <v>12340</v>
      </c>
      <c r="K16" s="33">
        <f>'[23]C1b - Combined EA &amp; PD (West)'!$C$13</f>
        <v>21000</v>
      </c>
      <c r="L16" s="33">
        <f>'[24]C1b - Combined EA &amp; PD (West)'!$C$13</f>
        <v>14150</v>
      </c>
      <c r="M16" s="33">
        <f>'[25]C1b - Combined EA &amp; PD (West)'!$C$13</f>
        <v>7700</v>
      </c>
      <c r="N16" s="33">
        <f>'[26]C1b - Combined EA &amp; PD (West)'!$C$13</f>
        <v>13325</v>
      </c>
      <c r="O16" s="33">
        <f>'[27]C1b - Combined EA &amp; PD (West)'!$C$13</f>
        <v>15400</v>
      </c>
      <c r="P16" s="33">
        <f>'[28]C1b - Combined EA &amp; PD (West)'!$C$13</f>
        <v>21000</v>
      </c>
      <c r="Q16" s="33">
        <f>'[29]C1b - Combined EA &amp; PD (West)'!$C$13</f>
        <v>17000</v>
      </c>
      <c r="R16" s="24"/>
    </row>
    <row r="17" spans="2:35" ht="14.5" x14ac:dyDescent="0.35">
      <c r="B17" s="24" t="s">
        <v>19</v>
      </c>
      <c r="C17" s="31">
        <f>'[16]C1b - Combined EA &amp; PD (West)'!$B$14</f>
        <v>8.9999999999999993E-3</v>
      </c>
      <c r="D17" s="30">
        <f>'[17]C1b - Combined EA &amp; PD (West)'!$B$14</f>
        <v>7.4099999999999999E-3</v>
      </c>
      <c r="E17" s="30">
        <f>'[18]C1b - Combined EA &amp; PD (West)'!$B$14</f>
        <v>7.4999999999999997E-3</v>
      </c>
      <c r="F17" s="30">
        <v>8.3000000000000001E-3</v>
      </c>
      <c r="G17" s="30">
        <f>'[19]C1b - Combined EA &amp; PD (West)'!$B$14</f>
        <v>7.8799999999999999E-3</v>
      </c>
      <c r="H17" s="31">
        <f>'[20]C1b - Combined EA &amp; PD (West)'!$B$14</f>
        <v>8.0000000000000002E-3</v>
      </c>
      <c r="I17" s="30">
        <f>'[21]C1b - Combined EA &amp; PD (West)'!$B$14</f>
        <v>5.7000000000000002E-3</v>
      </c>
      <c r="J17" s="30">
        <f>'[22]C1b - Combined EA &amp; PD (West)'!$B$14</f>
        <v>7.4000000000000003E-3</v>
      </c>
      <c r="K17" s="30">
        <f>'[23]C1b - Combined EA &amp; PD (West)'!$B$14</f>
        <v>7.0000000000000001E-3</v>
      </c>
      <c r="L17" s="30">
        <f>'[24]C1b - Combined EA &amp; PD (West)'!$B$14</f>
        <v>6.8900000000000003E-3</v>
      </c>
      <c r="M17" s="30">
        <f>'[25]C1b - Combined EA &amp; PD (West)'!$B$14</f>
        <v>8.6300000000000005E-3</v>
      </c>
      <c r="N17" s="30">
        <f>'[26]C1b - Combined EA &amp; PD (West)'!$B$14</f>
        <v>8.0999999999999996E-3</v>
      </c>
      <c r="O17" s="30">
        <f>'[27]C1b - Combined EA &amp; PD (West)'!$B$14</f>
        <v>5.5999999999999999E-3</v>
      </c>
      <c r="P17" s="30">
        <f>'[28]C1b - Combined EA &amp; PD (West)'!$B$14</f>
        <v>7.0000000000000001E-3</v>
      </c>
      <c r="Q17" s="30">
        <f>'[29]C1b - Combined EA &amp; PD (West)'!$B$14</f>
        <v>7.1999999999999998E-3</v>
      </c>
      <c r="R17" s="32">
        <f>AVERAGE(C17:Q17)</f>
        <v>7.4406666666666666E-3</v>
      </c>
    </row>
    <row r="18" spans="2:35" ht="14.5" x14ac:dyDescent="0.35">
      <c r="B18" s="24" t="s">
        <v>20</v>
      </c>
      <c r="C18" s="33">
        <f>'[16]C1b - Combined EA &amp; PD (West)'!$D$14</f>
        <v>200000</v>
      </c>
      <c r="D18" s="33">
        <f>'[17]C1b - Combined EA &amp; PD (West)'!$D$14</f>
        <v>136800</v>
      </c>
      <c r="E18" s="33">
        <f>'[18]C1b - Combined EA &amp; PD (West)'!$D$14</f>
        <v>120000</v>
      </c>
      <c r="F18" s="33">
        <v>183250</v>
      </c>
      <c r="G18" s="33">
        <f>'[19]C1b - Combined EA &amp; PD (West)'!$D$14</f>
        <v>133200</v>
      </c>
      <c r="H18" s="33">
        <f>'[20]C1b - Combined EA &amp; PD (West)'!$D$14</f>
        <v>110000</v>
      </c>
      <c r="I18" s="33">
        <f>'[21]C1b - Combined EA &amp; PD (West)'!$D$14</f>
        <v>105000</v>
      </c>
      <c r="J18" s="33">
        <f>'[22]C1b - Combined EA &amp; PD (West)'!$D$14</f>
        <v>130000</v>
      </c>
      <c r="K18" s="33">
        <f>'[23]C1b - Combined EA &amp; PD (West)'!$D$14</f>
        <v>109500</v>
      </c>
      <c r="L18" s="33">
        <f>'[24]C1b - Combined EA &amp; PD (West)'!$D$14</f>
        <v>172150</v>
      </c>
      <c r="M18" s="33">
        <f>'[25]C1b - Combined EA &amp; PD (West)'!$D$14</f>
        <v>191200</v>
      </c>
      <c r="N18" s="33">
        <f>'[26]C1b - Combined EA &amp; PD (West)'!$D$14</f>
        <v>151450</v>
      </c>
      <c r="O18" s="33">
        <f>'[27]C1b - Combined EA &amp; PD (West)'!$D$14</f>
        <v>125000</v>
      </c>
      <c r="P18" s="33">
        <f>'[28]C1b - Combined EA &amp; PD (West)'!$D$14</f>
        <v>109500</v>
      </c>
      <c r="Q18" s="33">
        <f>'[29]C1b - Combined EA &amp; PD (West)'!$D$14</f>
        <v>124500</v>
      </c>
      <c r="R18" s="24"/>
    </row>
    <row r="19" spans="2:35" ht="14.5" x14ac:dyDescent="0.35">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ht="14.5" x14ac:dyDescent="0.3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ht="14.5" x14ac:dyDescent="0.35">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2:35" ht="14.5" x14ac:dyDescent="0.3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2:35" ht="14.5" x14ac:dyDescent="0.3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2:35" ht="53.5" customHeight="1" x14ac:dyDescent="0.35">
      <c r="B24" s="24"/>
      <c r="C24" s="34" t="s">
        <v>1</v>
      </c>
      <c r="D24" s="16" t="s">
        <v>39</v>
      </c>
      <c r="E24" s="16" t="s">
        <v>2</v>
      </c>
      <c r="F24" s="16" t="s">
        <v>3</v>
      </c>
      <c r="G24" s="34" t="s">
        <v>4</v>
      </c>
      <c r="H24" s="34" t="s">
        <v>5</v>
      </c>
      <c r="I24" s="34" t="s">
        <v>6</v>
      </c>
      <c r="J24" s="34" t="s">
        <v>42</v>
      </c>
      <c r="K24" s="16" t="s">
        <v>9</v>
      </c>
      <c r="L24" s="16" t="s">
        <v>10</v>
      </c>
      <c r="M24" s="34" t="s">
        <v>40</v>
      </c>
      <c r="N24" s="16" t="s">
        <v>11</v>
      </c>
      <c r="O24" s="16" t="s">
        <v>12</v>
      </c>
      <c r="P24" s="16" t="s">
        <v>44</v>
      </c>
      <c r="Q24" s="16" t="s">
        <v>14</v>
      </c>
      <c r="R24" s="16" t="s">
        <v>15</v>
      </c>
    </row>
    <row r="25" spans="2:35" ht="37" x14ac:dyDescent="0.35">
      <c r="B25" s="29" t="s">
        <v>45</v>
      </c>
      <c r="C25" s="37"/>
      <c r="D25" s="37"/>
      <c r="E25" s="37"/>
      <c r="F25" s="37"/>
      <c r="G25" s="37"/>
      <c r="H25" s="37"/>
      <c r="I25" s="37"/>
      <c r="J25" s="37"/>
      <c r="K25" s="37"/>
      <c r="L25" s="37"/>
      <c r="M25" s="37"/>
      <c r="N25" s="37"/>
      <c r="O25" s="37"/>
      <c r="P25" s="37"/>
      <c r="Q25" s="37"/>
      <c r="R25" s="52"/>
    </row>
    <row r="26" spans="2:35" ht="14.5" x14ac:dyDescent="0.35">
      <c r="B26" s="24" t="s">
        <v>17</v>
      </c>
      <c r="C26" s="31">
        <f>'[16]C1b - Combined EA &amp; PD (East)'!$B$5</f>
        <v>1.2500000000000001E-2</v>
      </c>
      <c r="D26" s="30">
        <f>'[17]C1b - Combined EA &amp; PD (East)'!$B$5</f>
        <v>1.0540000000000001E-2</v>
      </c>
      <c r="E26" s="30">
        <f>'[18]C1b - Combined EA &amp; PD (East)'!$B$5</f>
        <v>9.4999999999999998E-3</v>
      </c>
      <c r="F26" s="30">
        <v>1.34E-2</v>
      </c>
      <c r="G26" s="30">
        <f>'[19]C1b - Combined EA &amp; PD (East)'!$B$5</f>
        <v>9.0399999999999994E-3</v>
      </c>
      <c r="H26" s="31">
        <f>'[20]C1b - Combined EA &amp; PD (East)'!$B$5</f>
        <v>1.2E-2</v>
      </c>
      <c r="I26" s="30">
        <f>'[21]C1b - Combined EA &amp; PD (East)'!$B$5</f>
        <v>8.0000000000000002E-3</v>
      </c>
      <c r="J26" s="31">
        <f>'[22]C1b - Combined EA &amp; PD (East)'!$B$5</f>
        <v>1.0999999999999999E-2</v>
      </c>
      <c r="K26" s="30">
        <f>'[23]C1b - Combined EA &amp; PD (East)'!$B$5</f>
        <v>8.3999999999999995E-3</v>
      </c>
      <c r="L26" s="30">
        <f>'[24]C1b - Combined EA &amp; PD (East)'!$B$5</f>
        <v>1.098E-2</v>
      </c>
      <c r="M26" s="30">
        <f>'[25]C1b - Combined EA &amp; PD (East)'!$B$5</f>
        <v>9.4500000000000001E-3</v>
      </c>
      <c r="N26" s="31">
        <f>'[26]C1b - Combined EA &amp; PD (East)'!$B$5</f>
        <v>1.06E-2</v>
      </c>
      <c r="O26" s="30">
        <f>'[27]C1b - Combined EA &amp; PD (East)'!$B$5</f>
        <v>8.0000000000000002E-3</v>
      </c>
      <c r="P26" s="30">
        <f>'[28]C1b - Combined EA &amp; PD (East)'!$B$5</f>
        <v>8.3999999999999995E-3</v>
      </c>
      <c r="Q26" s="30">
        <f>'[29]C1b - Combined EA &amp; PD (East)'!$B$5</f>
        <v>1.03E-2</v>
      </c>
      <c r="R26" s="32">
        <f>AVERAGE(C26:Q26)</f>
        <v>1.0140666666666666E-2</v>
      </c>
    </row>
    <row r="27" spans="2:35" ht="14.5" x14ac:dyDescent="0.35">
      <c r="B27" s="24" t="s">
        <v>18</v>
      </c>
      <c r="C27" s="33">
        <f>'[16]C1b - Combined EA &amp; PD (East)'!$C$5</f>
        <v>35000</v>
      </c>
      <c r="D27" s="33">
        <f>'[17]C1b - Combined EA &amp; PD (East)'!$C$5</f>
        <v>13870</v>
      </c>
      <c r="E27" s="33">
        <f>'[18]C1b - Combined EA &amp; PD (East)'!$C$5</f>
        <v>20000</v>
      </c>
      <c r="F27" s="33">
        <v>37450</v>
      </c>
      <c r="G27" s="33">
        <f>'[19]C1b - Combined EA &amp; PD (East)'!$C$5</f>
        <v>50500</v>
      </c>
      <c r="H27" s="33">
        <f>'[20]C1b - Combined EA &amp; PD (East)'!$C$5</f>
        <v>26000</v>
      </c>
      <c r="I27" s="33">
        <f>'[21]C1b - Combined EA &amp; PD (East)'!$C$5</f>
        <v>17500</v>
      </c>
      <c r="J27" s="33">
        <f>'[22]C1b - Combined EA &amp; PD (East)'!$C$5</f>
        <v>14000</v>
      </c>
      <c r="K27" s="33">
        <f>'[23]C1b - Combined EA &amp; PD (East)'!$C$5</f>
        <v>23000</v>
      </c>
      <c r="L27" s="33">
        <f>'[24]C1b - Combined EA &amp; PD (East)'!$C$5</f>
        <v>14950</v>
      </c>
      <c r="M27" s="33">
        <f>'[25]C1b - Combined EA &amp; PD (East)'!$C$5</f>
        <v>12000</v>
      </c>
      <c r="N27" s="33">
        <f>'[26]C1b - Combined EA &amp; PD (East)'!$C$5</f>
        <v>16725</v>
      </c>
      <c r="O27" s="33">
        <f>'[27]C1b - Combined EA &amp; PD (East)'!$C$5</f>
        <v>15900</v>
      </c>
      <c r="P27" s="33">
        <f>'[28]C1b - Combined EA &amp; PD (East)'!$C$5</f>
        <v>23000</v>
      </c>
      <c r="Q27" s="33">
        <f>'[29]C1b - Combined EA &amp; PD (East)'!$C$5</f>
        <v>18500</v>
      </c>
      <c r="R27" s="24"/>
    </row>
    <row r="28" spans="2:35" ht="14.5" x14ac:dyDescent="0.35">
      <c r="B28" s="24" t="s">
        <v>19</v>
      </c>
      <c r="C28" s="31">
        <f>'[16]C1b - Combined EA &amp; PD (East)'!$B$6</f>
        <v>8.9999999999999993E-3</v>
      </c>
      <c r="D28" s="30">
        <f>'[17]C1b - Combined EA &amp; PD (East)'!$B$6</f>
        <v>7.9900000000000006E-3</v>
      </c>
      <c r="E28" s="30">
        <f>'[18]C1b - Combined EA &amp; PD (East)'!$B$6</f>
        <v>7.4999999999999997E-3</v>
      </c>
      <c r="F28" s="30">
        <v>8.9899999999999997E-3</v>
      </c>
      <c r="G28" s="30">
        <f>'[19]C1b - Combined EA &amp; PD (East)'!$B$6</f>
        <v>8.5400000000000007E-3</v>
      </c>
      <c r="H28" s="31">
        <f>'[20]C1b - Combined EA &amp; PD (East)'!$B$6</f>
        <v>8.8000000000000005E-3</v>
      </c>
      <c r="I28" s="30">
        <f>'[21]C1b - Combined EA &amp; PD (East)'!$B$6</f>
        <v>6.0000000000000001E-3</v>
      </c>
      <c r="J28" s="30">
        <f>'[22]C1b - Combined EA &amp; PD (East)'!$B$6</f>
        <v>8.0999999999999996E-3</v>
      </c>
      <c r="K28" s="30">
        <f>'[23]C1b - Combined EA &amp; PD (East)'!$B$6</f>
        <v>7.3000000000000001E-3</v>
      </c>
      <c r="L28" s="30">
        <f>'[24]C1b - Combined EA &amp; PD (East)'!$B$6</f>
        <v>7.4500000000000009E-3</v>
      </c>
      <c r="M28" s="30">
        <f>'[25]C1b - Combined EA &amp; PD (East)'!$B$6</f>
        <v>9.1500000000000001E-3</v>
      </c>
      <c r="N28" s="30">
        <f>'[26]C1b - Combined EA &amp; PD (East)'!$B$6</f>
        <v>9.1000000000000004E-3</v>
      </c>
      <c r="O28" s="30">
        <f>'[27]C1b - Combined EA &amp; PD (East)'!$B$6</f>
        <v>5.7999999999999996E-3</v>
      </c>
      <c r="P28" s="30">
        <f>'[28]C1b - Combined EA &amp; PD (East)'!$B$6</f>
        <v>7.3000000000000001E-3</v>
      </c>
      <c r="Q28" s="30">
        <f>'[29]C1b - Combined EA &amp; PD (East)'!$B$6</f>
        <v>7.4999999999999997E-3</v>
      </c>
      <c r="R28" s="32">
        <f>AVERAGE(C28:Q28)</f>
        <v>7.9013333333333331E-3</v>
      </c>
    </row>
    <row r="29" spans="2:35" ht="14.5" x14ac:dyDescent="0.35">
      <c r="B29" s="24" t="s">
        <v>20</v>
      </c>
      <c r="C29" s="33">
        <f>'[16]C1b - Combined EA &amp; PD (East)'!$D$6</f>
        <v>200000</v>
      </c>
      <c r="D29" s="33">
        <f>'[17]C1b - Combined EA &amp; PD (East)'!$D$6</f>
        <v>143450</v>
      </c>
      <c r="E29" s="33">
        <f>'[18]C1b - Combined EA &amp; PD (East)'!$D$6</f>
        <v>120000</v>
      </c>
      <c r="F29" s="33">
        <v>196250</v>
      </c>
      <c r="G29" s="33">
        <f>'[19]C1b - Combined EA &amp; PD (East)'!$D$6</f>
        <v>143100</v>
      </c>
      <c r="H29" s="33">
        <f>'[20]C1b - Combined EA &amp; PD (East)'!$D$6</f>
        <v>118000</v>
      </c>
      <c r="I29" s="33">
        <f>'[21]C1b - Combined EA &amp; PD (East)'!$D$6</f>
        <v>107500</v>
      </c>
      <c r="J29" s="33">
        <f>'[22]C1b - Combined EA &amp; PD (East)'!$D$6</f>
        <v>137000</v>
      </c>
      <c r="K29" s="33">
        <f>'[23]C1b - Combined EA &amp; PD (East)'!$D$6</f>
        <v>113000</v>
      </c>
      <c r="L29" s="33">
        <f>'[24]C1b - Combined EA &amp; PD (East)'!$D$6</f>
        <v>186300</v>
      </c>
      <c r="M29" s="33">
        <f>'[25]C1b - Combined EA &amp; PD (East)'!$D$6</f>
        <v>206000</v>
      </c>
      <c r="N29" s="33">
        <f>'[26]C1b - Combined EA &amp; PD (East)'!$D$6</f>
        <v>161000</v>
      </c>
      <c r="O29" s="33">
        <f>'[27]C1b - Combined EA &amp; PD (East)'!$D$6</f>
        <v>127000</v>
      </c>
      <c r="P29" s="33">
        <f>'[28]C1b - Combined EA &amp; PD (East)'!$D$6</f>
        <v>113000</v>
      </c>
      <c r="Q29" s="33">
        <f>'[29]C1b - Combined EA &amp; PD (East)'!$D$6</f>
        <v>127500</v>
      </c>
      <c r="R29" s="24"/>
    </row>
    <row r="30" spans="2:35" ht="14.5" x14ac:dyDescent="0.3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row>
    <row r="31" spans="2:35" ht="14.5" x14ac:dyDescent="0.3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2:35" ht="14.5" x14ac:dyDescent="0.35">
      <c r="C32" s="1"/>
      <c r="D32" s="1"/>
      <c r="E32" s="1"/>
      <c r="F32" s="2"/>
      <c r="G32" s="1"/>
      <c r="H32" s="1"/>
      <c r="I32" s="1"/>
      <c r="J32" s="2"/>
      <c r="K32" s="2"/>
      <c r="L32" s="2"/>
      <c r="M32" s="2"/>
      <c r="N32" s="2"/>
      <c r="O32" s="2"/>
      <c r="P32" s="2"/>
      <c r="Q32" s="2"/>
      <c r="R32" s="2"/>
      <c r="S32" s="2"/>
      <c r="T32" s="2"/>
      <c r="U32" s="2"/>
      <c r="V32" s="2"/>
      <c r="W32" s="2"/>
      <c r="X32" s="2"/>
      <c r="Y32" s="2"/>
      <c r="Z32" s="2"/>
      <c r="AA32" s="2"/>
      <c r="AB32" s="2"/>
      <c r="AC32" s="2"/>
      <c r="AD32" s="2"/>
      <c r="AE32" s="2"/>
    </row>
    <row r="33" spans="1:18" ht="57" customHeight="1" x14ac:dyDescent="0.35">
      <c r="B33" s="24"/>
      <c r="C33" s="34" t="s">
        <v>1</v>
      </c>
      <c r="D33" s="16" t="s">
        <v>39</v>
      </c>
      <c r="E33" s="16" t="s">
        <v>2</v>
      </c>
      <c r="F33" s="16" t="s">
        <v>3</v>
      </c>
      <c r="G33" s="34" t="s">
        <v>4</v>
      </c>
      <c r="H33" s="34" t="s">
        <v>5</v>
      </c>
      <c r="I33" s="34" t="s">
        <v>6</v>
      </c>
      <c r="J33" s="34" t="s">
        <v>42</v>
      </c>
      <c r="K33" s="16" t="s">
        <v>9</v>
      </c>
      <c r="L33" s="16" t="s">
        <v>10</v>
      </c>
      <c r="M33" s="34" t="s">
        <v>40</v>
      </c>
      <c r="N33" s="16" t="s">
        <v>11</v>
      </c>
      <c r="O33" s="16" t="s">
        <v>12</v>
      </c>
      <c r="P33" s="16" t="s">
        <v>13</v>
      </c>
      <c r="Q33" s="16" t="s">
        <v>14</v>
      </c>
      <c r="R33" s="16" t="s">
        <v>15</v>
      </c>
    </row>
    <row r="34" spans="1:18" ht="37" x14ac:dyDescent="0.35">
      <c r="B34" s="29" t="s">
        <v>46</v>
      </c>
      <c r="C34" s="37"/>
      <c r="D34" s="37"/>
      <c r="E34" s="37"/>
      <c r="F34" s="37"/>
      <c r="G34" s="37"/>
      <c r="H34" s="37"/>
      <c r="I34" s="37"/>
      <c r="J34" s="37"/>
      <c r="K34" s="37"/>
      <c r="L34" s="37"/>
      <c r="M34" s="37"/>
      <c r="N34" s="37"/>
      <c r="O34" s="37"/>
      <c r="P34" s="37"/>
      <c r="Q34" s="37"/>
      <c r="R34" s="52"/>
    </row>
    <row r="35" spans="1:18" ht="14.5" x14ac:dyDescent="0.35">
      <c r="B35" s="24" t="s">
        <v>17</v>
      </c>
      <c r="C35" s="31">
        <f>'[16]C1b - Combined EA &amp; PD (East)'!$B$13</f>
        <v>1.2500000000000001E-2</v>
      </c>
      <c r="D35" s="30">
        <f>'[17]C1b - Combined EA &amp; PD (East)'!$B$13</f>
        <v>9.7400000000000004E-3</v>
      </c>
      <c r="E35" s="30">
        <f>'[18]C1b - Combined EA &amp; PD (East)'!$B$13</f>
        <v>9.4999999999999998E-3</v>
      </c>
      <c r="F35" s="30">
        <v>1.204E-2</v>
      </c>
      <c r="G35" s="30">
        <f>'[19]C1b - Combined EA &amp; PD (East)'!$B$13</f>
        <v>8.3800000000000003E-3</v>
      </c>
      <c r="H35" s="31">
        <f>'[20]C1b - Combined EA &amp; PD (East)'!$B$13</f>
        <v>1.12E-2</v>
      </c>
      <c r="I35" s="30">
        <f>'[21]C1b - Combined EA &amp; PD (East)'!$B$13</f>
        <v>7.6E-3</v>
      </c>
      <c r="J35" s="30">
        <f>'[22]C1b - Combined EA &amp; PD (East)'!$B$13</f>
        <v>1.0200000000000001E-2</v>
      </c>
      <c r="K35" s="30">
        <f>'[23]C1b - Combined EA &amp; PD (East)'!$B$13</f>
        <v>8.3999999999999995E-3</v>
      </c>
      <c r="L35" s="30">
        <f>'[24]C1b - Combined EA &amp; PD (East)'!$B$13</f>
        <v>9.2499999999999995E-3</v>
      </c>
      <c r="M35" s="30">
        <f>'[25]C1b - Combined EA &amp; PD (East)'!$B$13</f>
        <v>8.6899999999999998E-3</v>
      </c>
      <c r="N35" s="30">
        <f>'[26]C1b - Combined EA &amp; PD (East)'!$B$13</f>
        <v>9.9000000000000008E-3</v>
      </c>
      <c r="O35" s="30">
        <f>'[27]C1b - Combined EA &amp; PD (East)'!$B$13</f>
        <v>7.7999999999999996E-3</v>
      </c>
      <c r="P35" s="30">
        <f>'[28]C1b - Combined EA &amp; PD (East)'!$B$13</f>
        <v>8.3999999999999995E-3</v>
      </c>
      <c r="Q35" s="30">
        <f>'[29]C1b - Combined EA &amp; PD (East)'!$B$13</f>
        <v>9.7000000000000003E-3</v>
      </c>
      <c r="R35" s="32">
        <f>AVERAGE(C35:Q35)</f>
        <v>9.5533333333333321E-3</v>
      </c>
    </row>
    <row r="36" spans="1:18" ht="14.5" x14ac:dyDescent="0.35">
      <c r="B36" s="24" t="s">
        <v>18</v>
      </c>
      <c r="C36" s="33">
        <f>'[16]C1b - Combined EA &amp; PD (East)'!$C$13</f>
        <v>35000</v>
      </c>
      <c r="D36" s="33">
        <f>'[17]C1b - Combined EA &amp; PD (East)'!$C$13</f>
        <v>13602</v>
      </c>
      <c r="E36" s="33">
        <f>'[18]C1b - Combined EA &amp; PD (East)'!$C$13</f>
        <v>20000</v>
      </c>
      <c r="F36" s="33">
        <v>34450</v>
      </c>
      <c r="G36" s="33">
        <f>'[19]C1b - Combined EA &amp; PD (East)'!$C$13</f>
        <v>50500</v>
      </c>
      <c r="H36" s="33">
        <f>'[20]C1b - Combined EA &amp; PD (East)'!$C$13</f>
        <v>24500</v>
      </c>
      <c r="I36" s="33">
        <f>'[21]C1b - Combined EA &amp; PD (East)'!$C$13</f>
        <v>17000</v>
      </c>
      <c r="J36" s="33">
        <f>'[22]C1b - Combined EA &amp; PD (East)'!$C$13</f>
        <v>12340</v>
      </c>
      <c r="K36" s="33">
        <f>'[23]C1b - Combined EA &amp; PD (East)'!$C$13</f>
        <v>21000</v>
      </c>
      <c r="L36" s="33">
        <f>'[24]C1b - Combined EA &amp; PD (East)'!$C$13</f>
        <v>14150</v>
      </c>
      <c r="M36" s="33">
        <f>'[25]C1b - Combined EA &amp; PD (East)'!$C$13</f>
        <v>7700</v>
      </c>
      <c r="N36" s="33">
        <f>'[26]C1b - Combined EA &amp; PD (East)'!$C$13</f>
        <v>14475</v>
      </c>
      <c r="O36" s="33">
        <f>'[27]C1b - Combined EA &amp; PD (East)'!$C$13</f>
        <v>15400</v>
      </c>
      <c r="P36" s="33">
        <f>'[28]C1b - Combined EA &amp; PD (East)'!$C$13</f>
        <v>21000</v>
      </c>
      <c r="Q36" s="33">
        <f>'[29]C1b - Combined EA &amp; PD (East)'!$C$13</f>
        <v>17000</v>
      </c>
      <c r="R36" s="24"/>
    </row>
    <row r="37" spans="1:18" ht="14.5" x14ac:dyDescent="0.35">
      <c r="B37" s="24" t="s">
        <v>19</v>
      </c>
      <c r="C37" s="31">
        <f>'[16]C1b - Combined EA &amp; PD (East)'!$B$14</f>
        <v>8.9999999999999993E-3</v>
      </c>
      <c r="D37" s="30">
        <f>'[17]C1b - Combined EA &amp; PD (East)'!$B$14</f>
        <v>7.4099999999999999E-3</v>
      </c>
      <c r="E37" s="30">
        <f>'[18]C1b - Combined EA &amp; PD (East)'!$B$14</f>
        <v>7.4999999999999997E-3</v>
      </c>
      <c r="F37" s="30">
        <v>8.3000000000000001E-3</v>
      </c>
      <c r="G37" s="30">
        <f>'[19]C1b - Combined EA &amp; PD (East)'!$B$14</f>
        <v>7.8799999999999999E-3</v>
      </c>
      <c r="H37" s="31">
        <f>'[20]C1b - Combined EA &amp; PD (East)'!$B$14</f>
        <v>8.0000000000000002E-3</v>
      </c>
      <c r="I37" s="30">
        <f>'[21]C1b - Combined EA &amp; PD (East)'!$B$14</f>
        <v>5.7000000000000002E-3</v>
      </c>
      <c r="J37" s="30">
        <f>'[22]C1b - Combined EA &amp; PD (East)'!$B$14</f>
        <v>7.4000000000000003E-3</v>
      </c>
      <c r="K37" s="30">
        <f>'[23]C1b - Combined EA &amp; PD (East)'!$B$14</f>
        <v>7.0000000000000001E-3</v>
      </c>
      <c r="L37" s="30">
        <f>'[24]C1b - Combined EA &amp; PD (East)'!$B$14</f>
        <v>6.8900000000000003E-3</v>
      </c>
      <c r="M37" s="30">
        <f>'[25]C1b - Combined EA &amp; PD (East)'!$B$14</f>
        <v>8.6300000000000005E-3</v>
      </c>
      <c r="N37" s="30">
        <f>'[26]C1b - Combined EA &amp; PD (East)'!$B$14</f>
        <v>8.6999999999999994E-3</v>
      </c>
      <c r="O37" s="30">
        <f>'[27]C1b - Combined EA &amp; PD (East)'!$B$14</f>
        <v>5.5999999999999999E-3</v>
      </c>
      <c r="P37" s="30">
        <f>'[28]C1b - Combined EA &amp; PD (East)'!$B$14</f>
        <v>7.0000000000000001E-3</v>
      </c>
      <c r="Q37" s="30">
        <f>'[29]C1b - Combined EA &amp; PD (East)'!$B$14</f>
        <v>7.1999999999999998E-3</v>
      </c>
      <c r="R37" s="32">
        <f>AVERAGE(C37:Q37)</f>
        <v>7.4806666666666667E-3</v>
      </c>
    </row>
    <row r="38" spans="1:18" ht="14.5" x14ac:dyDescent="0.35">
      <c r="B38" s="24" t="s">
        <v>20</v>
      </c>
      <c r="C38" s="33">
        <f>'[16]C1b - Combined EA &amp; PD (East)'!$D$14</f>
        <v>200000</v>
      </c>
      <c r="D38" s="33">
        <f>'[17]C1b - Combined EA &amp; PD (East)'!$D$14</f>
        <v>136800</v>
      </c>
      <c r="E38" s="33">
        <f>'[18]C1b - Combined EA &amp; PD (East)'!$D$14</f>
        <v>120000</v>
      </c>
      <c r="F38" s="33">
        <v>183250</v>
      </c>
      <c r="G38" s="33">
        <f>'[19]C1b - Combined EA &amp; PD (East)'!$D$14</f>
        <v>133200</v>
      </c>
      <c r="H38" s="33">
        <f>'[20]C1b - Combined EA &amp; PD (East)'!$D$14</f>
        <v>110000</v>
      </c>
      <c r="I38" s="33">
        <f>'[21]C1b - Combined EA &amp; PD (East)'!$D$14</f>
        <v>105000</v>
      </c>
      <c r="J38" s="33">
        <f>'[22]C1b - Combined EA &amp; PD (East)'!$D$14</f>
        <v>130000</v>
      </c>
      <c r="K38" s="33">
        <f>'[23]C1b - Combined EA &amp; PD (East)'!$D$14</f>
        <v>109500</v>
      </c>
      <c r="L38" s="33">
        <f>'[24]C1b - Combined EA &amp; PD (East)'!$D$14</f>
        <v>172150</v>
      </c>
      <c r="M38" s="33">
        <f>'[25]C1b - Combined EA &amp; PD (East)'!$D$14</f>
        <v>191200</v>
      </c>
      <c r="N38" s="33">
        <f>'[26]C1b - Combined EA &amp; PD (East)'!$D$14</f>
        <v>157000</v>
      </c>
      <c r="O38" s="33">
        <f>'[27]C1b - Combined EA &amp; PD (East)'!$D$14</f>
        <v>125000</v>
      </c>
      <c r="P38" s="33">
        <f>'[28]C1b - Combined EA &amp; PD (East)'!$D$14</f>
        <v>109500</v>
      </c>
      <c r="Q38" s="33">
        <f>'[29]C1b - Combined EA &amp; PD (East)'!$D$14</f>
        <v>124500</v>
      </c>
      <c r="R38" s="24"/>
    </row>
    <row r="41" spans="1:18" ht="14.5" x14ac:dyDescent="0.35">
      <c r="A41" s="72" t="s">
        <v>47</v>
      </c>
    </row>
    <row r="42" spans="1:18" ht="14.5" x14ac:dyDescent="0.35">
      <c r="A42" s="73" t="s">
        <v>48</v>
      </c>
      <c r="C42" s="78"/>
    </row>
    <row r="43" spans="1:18" ht="14.5" x14ac:dyDescent="0.35">
      <c r="A43" s="73" t="s">
        <v>25</v>
      </c>
    </row>
    <row r="44" spans="1:18" ht="14.5" x14ac:dyDescent="0.35">
      <c r="A44" s="73" t="s">
        <v>26</v>
      </c>
    </row>
    <row r="45" spans="1:18" ht="14.5" x14ac:dyDescent="0.35">
      <c r="A45" s="73" t="s">
        <v>27</v>
      </c>
    </row>
    <row r="46" spans="1:18" ht="14.5" x14ac:dyDescent="0.35">
      <c r="A46" s="73" t="s">
        <v>28</v>
      </c>
    </row>
    <row r="47" spans="1:18" ht="14.5" x14ac:dyDescent="0.35">
      <c r="A47" s="74" t="s">
        <v>49</v>
      </c>
      <c r="C47" s="78"/>
    </row>
    <row r="48" spans="1:18" ht="14.5" x14ac:dyDescent="0.35">
      <c r="A48" s="75" t="s">
        <v>30</v>
      </c>
    </row>
    <row r="49" spans="1:6" ht="14.5" x14ac:dyDescent="0.35">
      <c r="A49" s="75" t="s">
        <v>31</v>
      </c>
    </row>
    <row r="50" spans="1:6" ht="14.5" x14ac:dyDescent="0.35">
      <c r="A50" s="75" t="s">
        <v>32</v>
      </c>
    </row>
    <row r="51" spans="1:6" ht="49.5" customHeight="1" x14ac:dyDescent="0.35">
      <c r="A51" s="73" t="s">
        <v>50</v>
      </c>
      <c r="B51" s="99" t="s">
        <v>51</v>
      </c>
      <c r="C51" s="99"/>
      <c r="D51" s="99"/>
      <c r="E51" s="99"/>
      <c r="F51" s="2"/>
    </row>
    <row r="52" spans="1:6" ht="63.75" customHeight="1" x14ac:dyDescent="0.35">
      <c r="A52" s="76" t="s">
        <v>52</v>
      </c>
      <c r="B52" s="99" t="s">
        <v>53</v>
      </c>
      <c r="C52" s="99"/>
      <c r="D52" s="99"/>
      <c r="E52" s="99"/>
    </row>
    <row r="53" spans="1:6" ht="14.5" x14ac:dyDescent="0.35">
      <c r="A53" s="73" t="s">
        <v>54</v>
      </c>
      <c r="B53" s="79"/>
    </row>
    <row r="54" spans="1:6" ht="35.25" customHeight="1" x14ac:dyDescent="0.35">
      <c r="A54" s="77" t="s">
        <v>55</v>
      </c>
      <c r="B54" s="100" t="s">
        <v>56</v>
      </c>
      <c r="C54" s="100"/>
      <c r="D54" s="100"/>
      <c r="E54" s="100"/>
    </row>
    <row r="55" spans="1:6" ht="14.5" x14ac:dyDescent="0.35">
      <c r="A55" s="73" t="s">
        <v>57</v>
      </c>
    </row>
    <row r="56" spans="1:6" ht="30" customHeight="1" x14ac:dyDescent="0.35">
      <c r="A56" s="77" t="s">
        <v>58</v>
      </c>
      <c r="B56" s="100" t="s">
        <v>59</v>
      </c>
      <c r="C56" s="100"/>
      <c r="D56" s="100"/>
      <c r="E56" s="100"/>
    </row>
  </sheetData>
  <mergeCells count="4">
    <mergeCell ref="B51:E51"/>
    <mergeCell ref="B52:E52"/>
    <mergeCell ref="B54:E54"/>
    <mergeCell ref="B56:E56"/>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AB8B0-83A7-4F4A-865E-6ADB1CB56868}">
  <sheetPr>
    <tabColor rgb="FFFFC000"/>
  </sheetPr>
  <dimension ref="B3:AB44"/>
  <sheetViews>
    <sheetView topLeftCell="U5" zoomScale="106" zoomScaleNormal="106" workbookViewId="0">
      <selection activeCell="AC5" sqref="AB5:AC19"/>
    </sheetView>
  </sheetViews>
  <sheetFormatPr defaultRowHeight="15" customHeight="1" x14ac:dyDescent="0.35"/>
  <cols>
    <col min="2" max="2" width="72.54296875" bestFit="1" customWidth="1"/>
    <col min="3" max="33" width="20.54296875" customWidth="1"/>
  </cols>
  <sheetData>
    <row r="3" spans="2:28" ht="14.5" x14ac:dyDescent="0.35"/>
    <row r="4" spans="2:28" ht="72" customHeight="1" x14ac:dyDescent="0.35">
      <c r="B4" s="24"/>
      <c r="C4" s="16" t="s">
        <v>60</v>
      </c>
      <c r="D4" s="16" t="s">
        <v>61</v>
      </c>
      <c r="E4" s="34" t="s">
        <v>62</v>
      </c>
      <c r="F4" s="16" t="s">
        <v>63</v>
      </c>
      <c r="G4" s="34" t="s">
        <v>64</v>
      </c>
      <c r="H4" s="34" t="s">
        <v>65</v>
      </c>
      <c r="I4" s="16" t="s">
        <v>66</v>
      </c>
      <c r="J4" s="38" t="s">
        <v>67</v>
      </c>
      <c r="K4" s="42" t="s">
        <v>15</v>
      </c>
      <c r="L4" s="11"/>
    </row>
    <row r="5" spans="2:28" ht="18.5" x14ac:dyDescent="0.35">
      <c r="B5" s="23" t="s">
        <v>68</v>
      </c>
      <c r="C5" s="37"/>
      <c r="D5" s="37"/>
      <c r="E5" s="37"/>
      <c r="F5" s="37"/>
      <c r="G5" s="37"/>
      <c r="H5" s="37"/>
      <c r="I5" s="37"/>
      <c r="J5" s="39"/>
      <c r="K5" s="37"/>
    </row>
    <row r="6" spans="2:28" ht="14.5" x14ac:dyDescent="0.35">
      <c r="B6" s="24" t="s">
        <v>69</v>
      </c>
      <c r="C6" s="31">
        <f>'[30]C2 - Engineer (West)'!$B$5</f>
        <v>1.0500000000000001E-2</v>
      </c>
      <c r="D6" s="30">
        <f>'[31]C2 - Engineer (West)'!$B$5</f>
        <v>7.2500000000000004E-3</v>
      </c>
      <c r="E6" s="30">
        <f>'[32]C2 - Engineer (West)'!$B$5</f>
        <v>7.4999999999999997E-3</v>
      </c>
      <c r="F6" s="30">
        <f>'[33]C2 - Engineer (West)'!$B$5</f>
        <v>9.7000000000000003E-3</v>
      </c>
      <c r="G6" s="30">
        <f>'[34]C2 - Engineer (West)'!$B$5</f>
        <v>5.2500000000000003E-3</v>
      </c>
      <c r="H6" s="30">
        <f>'[35]C2 - Engineer (West)'!$B$5</f>
        <v>8.0000000000000002E-3</v>
      </c>
      <c r="I6" s="30">
        <f>'[36]C2 - Engineer (West)'!$B$5</f>
        <v>8.9999999999999993E-3</v>
      </c>
      <c r="J6" s="40">
        <f>'[37]C2 - Engineer (West)'!$B$5</f>
        <v>5.1999999999999998E-3</v>
      </c>
      <c r="K6" s="30">
        <f>AVERAGE(C6:J6)</f>
        <v>7.7999999999999996E-3</v>
      </c>
    </row>
    <row r="7" spans="2:28" ht="14.5" x14ac:dyDescent="0.35">
      <c r="B7" s="24" t="s">
        <v>18</v>
      </c>
      <c r="C7" s="33">
        <f>'[30]C2 - Engineer (West)'!$C$5</f>
        <v>10000</v>
      </c>
      <c r="D7" s="33">
        <f>'[31]C2 - Engineer (West)'!$C$5</f>
        <v>8000</v>
      </c>
      <c r="E7" s="33">
        <f>'[32]C2 - Engineer (West)'!$C$5</f>
        <v>350</v>
      </c>
      <c r="F7" s="33">
        <f>'[33]C2 - Engineer (West)'!$C$5</f>
        <v>7500</v>
      </c>
      <c r="G7" s="33">
        <f>'[34]C2 - Engineer (West)'!$C$5</f>
        <v>6000</v>
      </c>
      <c r="H7" s="33">
        <f>'[35]C2 - Engineer (West)'!$C$5</f>
        <v>10000</v>
      </c>
      <c r="I7" s="33">
        <f>'[36]C2 - Engineer (West)'!$C$5</f>
        <v>5000</v>
      </c>
      <c r="J7" s="41">
        <f>'[37]C2 - Engineer (West)'!$C$5</f>
        <v>10000</v>
      </c>
      <c r="K7" s="17"/>
    </row>
    <row r="8" spans="2:28" ht="14.5" x14ac:dyDescent="0.35">
      <c r="B8" s="24" t="s">
        <v>70</v>
      </c>
      <c r="C8" s="31">
        <f>'[30]C2 - Engineer (West)'!$B$6</f>
        <v>7.4999999999999997E-3</v>
      </c>
      <c r="D8" s="30">
        <f>'[31]C2 - Engineer (West)'!$B$6</f>
        <v>6.4999999999999997E-3</v>
      </c>
      <c r="E8" s="30">
        <f>'[32]C2 - Engineer (West)'!$B$6</f>
        <v>5.0000000000000001E-3</v>
      </c>
      <c r="F8" s="30">
        <f>'[33]C2 - Engineer (West)'!$B$6</f>
        <v>8.5000000000000006E-3</v>
      </c>
      <c r="G8" s="30">
        <f>'[34]C2 - Engineer (West)'!$B$6</f>
        <v>4.2500000000000003E-3</v>
      </c>
      <c r="H8" s="30">
        <f>'[35]C2 - Engineer (West)'!$B$6</f>
        <v>5.1999999999999998E-3</v>
      </c>
      <c r="I8" s="30">
        <f>'[36]C2 - Engineer (West)'!$B$6</f>
        <v>7.0000000000000001E-3</v>
      </c>
      <c r="J8" s="40">
        <f>'[37]C2 - Engineer (West)'!$B$6</f>
        <v>4.8999999999999998E-3</v>
      </c>
      <c r="K8" s="30">
        <f>AVERAGE(C8:J8)</f>
        <v>6.1062499999999997E-3</v>
      </c>
    </row>
    <row r="9" spans="2:28" ht="14.5" x14ac:dyDescent="0.35">
      <c r="B9" s="24" t="s">
        <v>20</v>
      </c>
      <c r="C9" s="33">
        <f>'[30]C2 - Engineer (West)'!$D$6</f>
        <v>187500</v>
      </c>
      <c r="D9" s="33">
        <f>'[31]C2 - Engineer (West)'!$D$6</f>
        <v>120000</v>
      </c>
      <c r="E9" s="33">
        <f>'[32]C2 - Engineer (West)'!$D$6</f>
        <v>150000</v>
      </c>
      <c r="F9" s="33">
        <f>'[33]C2 - Engineer (West)'!$D$6</f>
        <v>212500</v>
      </c>
      <c r="G9" s="33">
        <f>'[34]C2 - Engineer (West)'!$D$6</f>
        <v>98000</v>
      </c>
      <c r="H9" s="33">
        <f>'[35]C2 - Engineer (West)'!$D$6</f>
        <v>94500</v>
      </c>
      <c r="I9" s="33">
        <f>'[36]C2 - Engineer (West)'!$D$6</f>
        <v>200000</v>
      </c>
      <c r="J9" s="41">
        <f>'[37]C2 - Engineer (West)'!$D$6</f>
        <v>125000</v>
      </c>
      <c r="K9" s="24"/>
    </row>
    <row r="10" spans="2:28" ht="18.5" x14ac:dyDescent="0.35">
      <c r="B10" s="23" t="s">
        <v>71</v>
      </c>
      <c r="C10" s="37"/>
      <c r="D10" s="37"/>
      <c r="E10" s="37"/>
      <c r="F10" s="37"/>
      <c r="G10" s="37"/>
      <c r="H10" s="37"/>
      <c r="I10" s="37"/>
      <c r="J10" s="39"/>
      <c r="K10" s="37"/>
      <c r="L10" s="2"/>
      <c r="M10" s="2"/>
      <c r="N10" s="2"/>
      <c r="O10" s="2"/>
      <c r="P10" s="2"/>
      <c r="Q10" s="2"/>
      <c r="R10" s="2"/>
      <c r="S10" s="2"/>
      <c r="T10" s="2"/>
      <c r="U10" s="2"/>
      <c r="V10" s="2"/>
      <c r="W10" s="2"/>
      <c r="X10" s="2"/>
      <c r="Y10" s="2"/>
      <c r="AA10" s="1"/>
      <c r="AB10" s="1"/>
    </row>
    <row r="11" spans="2:28" ht="14.5" x14ac:dyDescent="0.35">
      <c r="B11" s="35" t="s">
        <v>72</v>
      </c>
      <c r="C11" s="36">
        <v>875</v>
      </c>
      <c r="D11" s="36">
        <v>595</v>
      </c>
      <c r="E11" s="36">
        <v>675</v>
      </c>
      <c r="F11" s="36">
        <v>750</v>
      </c>
      <c r="G11" s="36">
        <v>640</v>
      </c>
      <c r="H11" s="36">
        <v>1055</v>
      </c>
      <c r="I11" s="36">
        <v>450</v>
      </c>
      <c r="J11" s="36">
        <v>480</v>
      </c>
      <c r="K11" s="43">
        <f>AVERAGE(C11:J11)</f>
        <v>690</v>
      </c>
      <c r="L11" s="2"/>
      <c r="M11" s="2"/>
      <c r="N11" s="2"/>
      <c r="O11" s="2"/>
      <c r="P11" s="2"/>
      <c r="Q11" s="2"/>
      <c r="R11" s="2"/>
      <c r="S11" s="2"/>
      <c r="T11" s="2"/>
      <c r="U11" s="2"/>
      <c r="V11" s="2"/>
      <c r="W11" s="2"/>
      <c r="X11" s="2"/>
      <c r="Y11" s="2"/>
      <c r="Z11" s="2"/>
      <c r="AA11" s="2"/>
    </row>
    <row r="12" spans="2:28" ht="14.5" x14ac:dyDescent="0.35">
      <c r="B12" s="35" t="s">
        <v>73</v>
      </c>
      <c r="C12" s="36">
        <v>600</v>
      </c>
      <c r="D12" s="36">
        <v>420</v>
      </c>
      <c r="E12" s="36">
        <v>525</v>
      </c>
      <c r="F12" s="36">
        <v>562.5</v>
      </c>
      <c r="G12" s="36">
        <v>490</v>
      </c>
      <c r="H12" s="36">
        <v>720</v>
      </c>
      <c r="I12" s="36">
        <v>400</v>
      </c>
      <c r="J12" s="36">
        <v>400</v>
      </c>
      <c r="K12" s="43">
        <f>AVERAGE(C12:J12)</f>
        <v>514.6875</v>
      </c>
      <c r="L12" s="2"/>
      <c r="M12" s="2"/>
      <c r="N12" s="2"/>
      <c r="O12" s="2"/>
      <c r="P12" s="2"/>
      <c r="Q12" s="2"/>
      <c r="R12" s="2"/>
      <c r="S12" s="2"/>
      <c r="T12" s="2"/>
      <c r="U12" s="2"/>
      <c r="V12" s="2"/>
      <c r="W12" s="2"/>
      <c r="X12" s="2"/>
      <c r="Y12" s="2"/>
      <c r="Z12" s="2"/>
      <c r="AA12" s="2"/>
    </row>
    <row r="13" spans="2:28" ht="14.5" x14ac:dyDescent="0.35">
      <c r="C13" s="1"/>
      <c r="D13" s="1"/>
      <c r="E13" s="1"/>
      <c r="F13" s="1"/>
      <c r="G13" s="1"/>
      <c r="H13" s="1"/>
      <c r="I13" s="1"/>
      <c r="J13" s="1"/>
      <c r="K13" s="2"/>
      <c r="L13" s="2"/>
      <c r="M13" s="2"/>
      <c r="N13" s="2"/>
      <c r="O13" s="2"/>
      <c r="P13" s="2"/>
      <c r="Q13" s="2"/>
      <c r="R13" s="2"/>
      <c r="S13" s="2"/>
      <c r="T13" s="2"/>
      <c r="U13" s="2"/>
      <c r="V13" s="2"/>
      <c r="W13" s="2"/>
      <c r="X13" s="2"/>
      <c r="Y13" s="2"/>
      <c r="Z13" s="2"/>
      <c r="AA13" s="2"/>
    </row>
    <row r="14" spans="2:28" ht="67" customHeight="1" x14ac:dyDescent="0.35">
      <c r="B14" s="24"/>
      <c r="C14" s="16" t="s">
        <v>60</v>
      </c>
      <c r="D14" s="16" t="s">
        <v>61</v>
      </c>
      <c r="E14" s="34" t="s">
        <v>62</v>
      </c>
      <c r="F14" s="16" t="s">
        <v>63</v>
      </c>
      <c r="G14" s="34" t="s">
        <v>64</v>
      </c>
      <c r="H14" s="34" t="s">
        <v>65</v>
      </c>
      <c r="I14" s="16" t="s">
        <v>66</v>
      </c>
      <c r="J14" s="38" t="s">
        <v>74</v>
      </c>
      <c r="K14" s="42" t="s">
        <v>15</v>
      </c>
    </row>
    <row r="15" spans="2:28" ht="18.5" x14ac:dyDescent="0.35">
      <c r="B15" s="23" t="s">
        <v>75</v>
      </c>
      <c r="C15" s="37"/>
      <c r="D15" s="37"/>
      <c r="E15" s="37"/>
      <c r="F15" s="37"/>
      <c r="G15" s="37"/>
      <c r="H15" s="37"/>
      <c r="I15" s="37"/>
      <c r="J15" s="39"/>
      <c r="K15" s="37"/>
    </row>
    <row r="16" spans="2:28" ht="14.5" x14ac:dyDescent="0.35">
      <c r="B16" s="24" t="s">
        <v>76</v>
      </c>
      <c r="C16" s="31">
        <f>'[30]C2 - Engineer (East)'!$B$5</f>
        <v>1.0500000000000001E-2</v>
      </c>
      <c r="D16" s="30">
        <f>'[31]C2 - Engineer (East)'!$B$5</f>
        <v>8.8000000000000005E-3</v>
      </c>
      <c r="E16" s="30">
        <f>'[32]C2 - Engineer (East)'!$B$5</f>
        <v>7.4999999999999997E-3</v>
      </c>
      <c r="F16" s="30">
        <f>'[33]C2 - Engineer (East)'!$B$5</f>
        <v>9.7000000000000003E-3</v>
      </c>
      <c r="G16" s="30">
        <f>'[34]C2 - Engineer (East)'!$B$5</f>
        <v>5.2500000000000003E-3</v>
      </c>
      <c r="H16" s="30">
        <f>'[35]C2 - Engineer (East)'!$B$5</f>
        <v>8.0000000000000002E-3</v>
      </c>
      <c r="I16" s="30">
        <f>'[36]C2 - Engineer (East)'!$B$5</f>
        <v>8.9999999999999993E-3</v>
      </c>
      <c r="J16" s="40">
        <f>'[37]C2 - Engineer (East)'!$B$5</f>
        <v>5.4000000000000003E-3</v>
      </c>
      <c r="K16" s="30">
        <f>AVERAGE(C16:J16)</f>
        <v>8.0187499999999998E-3</v>
      </c>
    </row>
    <row r="17" spans="2:28" ht="14.5" x14ac:dyDescent="0.35">
      <c r="B17" s="24" t="s">
        <v>18</v>
      </c>
      <c r="C17" s="33">
        <f>'[30]C2 - Engineer (East)'!$C$5</f>
        <v>10000</v>
      </c>
      <c r="D17" s="33">
        <f>'[31]C2 - Engineer (East)'!$C$5</f>
        <v>10000</v>
      </c>
      <c r="E17" s="33">
        <f>'[32]C2 - Engineer (East)'!$C$5</f>
        <v>350</v>
      </c>
      <c r="F17" s="33">
        <f>'[33]C2 - Engineer (East)'!$C$5</f>
        <v>7500</v>
      </c>
      <c r="G17" s="33">
        <f>'[34]C2 - Engineer (East)'!$C$5</f>
        <v>6000</v>
      </c>
      <c r="H17" s="33">
        <f>'[35]C2 - Engineer (East)'!$C$5</f>
        <v>10000</v>
      </c>
      <c r="I17" s="33">
        <f>'[36]C2 - Engineer (East)'!$C$5</f>
        <v>5000</v>
      </c>
      <c r="J17" s="41">
        <f>'[37]C2 - Engineer (East)'!$C$5</f>
        <v>10000</v>
      </c>
      <c r="K17" s="17"/>
    </row>
    <row r="18" spans="2:28" ht="14.5" x14ac:dyDescent="0.35">
      <c r="B18" s="24" t="s">
        <v>70</v>
      </c>
      <c r="C18" s="31">
        <f>'[30]C2 - Engineer (East)'!$B$6</f>
        <v>7.4999999999999997E-3</v>
      </c>
      <c r="D18" s="30">
        <f>'[31]C2 - Engineer (East)'!$B$6</f>
        <v>8.0000000000000002E-3</v>
      </c>
      <c r="E18" s="30">
        <f>'[32]C2 - Engineer (East)'!$B$6</f>
        <v>5.0000000000000001E-3</v>
      </c>
      <c r="F18" s="30">
        <f>'[33]C2 - Engineer (East)'!$B$6</f>
        <v>8.5000000000000006E-3</v>
      </c>
      <c r="G18" s="30">
        <f>'[34]C2 - Engineer (East)'!$B$6</f>
        <v>4.2500000000000003E-3</v>
      </c>
      <c r="H18" s="30">
        <f>'[35]C2 - Engineer (East)'!$B$6</f>
        <v>5.1999999999999998E-3</v>
      </c>
      <c r="I18" s="30">
        <f>'[36]C2 - Engineer (East)'!$B$6</f>
        <v>7.0000000000000001E-3</v>
      </c>
      <c r="J18" s="40">
        <f>'[37]C2 - Engineer (East)'!$B$6</f>
        <v>5.0000000000000001E-3</v>
      </c>
      <c r="K18" s="30">
        <f>AVERAGE(C18:J18)</f>
        <v>6.3062499999999994E-3</v>
      </c>
    </row>
    <row r="19" spans="2:28" ht="14.5" x14ac:dyDescent="0.35">
      <c r="B19" s="24" t="s">
        <v>20</v>
      </c>
      <c r="C19" s="33">
        <f>'[30]C2 - Engineer (East)'!$D$6</f>
        <v>187500</v>
      </c>
      <c r="D19" s="33">
        <f>'[31]C2 - Engineer (East)'!$D$6</f>
        <v>125000</v>
      </c>
      <c r="E19" s="33">
        <f>'[32]C2 - Engineer (East)'!$D$6</f>
        <v>150000</v>
      </c>
      <c r="F19" s="33">
        <f>'[33]C2 - Engineer (East)'!$D$6</f>
        <v>212500</v>
      </c>
      <c r="G19" s="33">
        <f>'[34]C2 - Engineer (East)'!$D$6</f>
        <v>98000</v>
      </c>
      <c r="H19" s="33">
        <f>'[35]C2 - Engineer (East)'!$D$6</f>
        <v>94500</v>
      </c>
      <c r="I19" s="33">
        <f>'[36]C2 - Engineer (East)'!$D$6</f>
        <v>200000</v>
      </c>
      <c r="J19" s="41">
        <f>'[37]C2 - Engineer (East)'!$D$6</f>
        <v>125000</v>
      </c>
      <c r="K19" s="24"/>
    </row>
    <row r="20" spans="2:28" ht="18.5" x14ac:dyDescent="0.35">
      <c r="B20" s="23" t="s">
        <v>71</v>
      </c>
      <c r="C20" s="37"/>
      <c r="D20" s="37"/>
      <c r="E20" s="37"/>
      <c r="F20" s="37"/>
      <c r="G20" s="37"/>
      <c r="H20" s="37"/>
      <c r="I20" s="37"/>
      <c r="J20" s="37"/>
      <c r="K20" s="37"/>
      <c r="L20" s="2"/>
      <c r="M20" s="2"/>
      <c r="N20" s="2"/>
      <c r="O20" s="2"/>
      <c r="P20" s="2"/>
      <c r="Q20" s="2"/>
      <c r="R20" s="2"/>
      <c r="S20" s="2"/>
      <c r="T20" s="2"/>
      <c r="U20" s="2"/>
      <c r="V20" s="2"/>
      <c r="W20" s="2"/>
      <c r="X20" s="2"/>
      <c r="Y20" s="2"/>
      <c r="AA20" s="1"/>
      <c r="AB20" s="1"/>
    </row>
    <row r="21" spans="2:28" ht="14.5" x14ac:dyDescent="0.35">
      <c r="B21" s="35" t="s">
        <v>72</v>
      </c>
      <c r="C21" s="36">
        <v>875</v>
      </c>
      <c r="D21" s="36">
        <v>595</v>
      </c>
      <c r="E21" s="36">
        <v>675</v>
      </c>
      <c r="F21" s="36">
        <v>750</v>
      </c>
      <c r="G21" s="36">
        <v>640</v>
      </c>
      <c r="H21" s="36">
        <v>1055</v>
      </c>
      <c r="I21" s="36">
        <v>450</v>
      </c>
      <c r="J21" s="36">
        <v>480</v>
      </c>
      <c r="K21" s="43">
        <f>AVERAGE(C21:J21)</f>
        <v>690</v>
      </c>
    </row>
    <row r="22" spans="2:28" ht="14.5" x14ac:dyDescent="0.35">
      <c r="B22" s="35" t="s">
        <v>73</v>
      </c>
      <c r="C22" s="36">
        <v>600</v>
      </c>
      <c r="D22" s="36">
        <v>420</v>
      </c>
      <c r="E22" s="36">
        <v>525</v>
      </c>
      <c r="F22" s="36">
        <v>562.5</v>
      </c>
      <c r="G22" s="36">
        <v>490</v>
      </c>
      <c r="H22" s="36">
        <v>720</v>
      </c>
      <c r="I22" s="36">
        <v>400</v>
      </c>
      <c r="J22" s="36">
        <v>400</v>
      </c>
      <c r="K22" s="43">
        <f>AVERAGE(C22:J22)</f>
        <v>514.6875</v>
      </c>
    </row>
    <row r="23" spans="2:28" ht="14.5" x14ac:dyDescent="0.35"/>
    <row r="24" spans="2:28" ht="14.5" x14ac:dyDescent="0.35"/>
    <row r="25" spans="2:28" ht="15" customHeight="1" x14ac:dyDescent="0.35">
      <c r="B25" s="72" t="s">
        <v>77</v>
      </c>
    </row>
    <row r="27" spans="2:28" ht="15" customHeight="1" x14ac:dyDescent="0.35">
      <c r="B27" s="73" t="s">
        <v>78</v>
      </c>
    </row>
    <row r="28" spans="2:28" ht="15" customHeight="1" x14ac:dyDescent="0.35">
      <c r="B28" s="73" t="s">
        <v>25</v>
      </c>
    </row>
    <row r="29" spans="2:28" ht="15" customHeight="1" x14ac:dyDescent="0.35">
      <c r="B29" s="73" t="s">
        <v>79</v>
      </c>
    </row>
    <row r="30" spans="2:28" ht="15" customHeight="1" x14ac:dyDescent="0.35">
      <c r="B30" s="73" t="s">
        <v>27</v>
      </c>
    </row>
    <row r="31" spans="2:28" ht="15" customHeight="1" x14ac:dyDescent="0.35">
      <c r="B31" s="81" t="s">
        <v>80</v>
      </c>
    </row>
    <row r="32" spans="2:28" ht="15" customHeight="1" x14ac:dyDescent="0.35">
      <c r="B32" s="82" t="s">
        <v>81</v>
      </c>
    </row>
    <row r="33" spans="2:7" ht="15" customHeight="1" x14ac:dyDescent="0.35">
      <c r="B33" s="74" t="s">
        <v>82</v>
      </c>
    </row>
    <row r="34" spans="2:7" ht="15" customHeight="1" x14ac:dyDescent="0.35">
      <c r="B34" s="74" t="s">
        <v>83</v>
      </c>
    </row>
    <row r="35" spans="2:7" ht="15" customHeight="1" x14ac:dyDescent="0.35">
      <c r="B35" s="74" t="s">
        <v>84</v>
      </c>
    </row>
    <row r="36" spans="2:7" ht="15" customHeight="1" x14ac:dyDescent="0.35">
      <c r="B36" s="74" t="s">
        <v>85</v>
      </c>
    </row>
    <row r="37" spans="2:7" ht="15" customHeight="1" x14ac:dyDescent="0.35">
      <c r="B37" s="82" t="s">
        <v>86</v>
      </c>
    </row>
    <row r="38" spans="2:7" ht="15" customHeight="1" x14ac:dyDescent="0.35">
      <c r="B38" s="83" t="s">
        <v>87</v>
      </c>
    </row>
    <row r="39" spans="2:7" ht="15" customHeight="1" x14ac:dyDescent="0.35">
      <c r="B39" s="80" t="s">
        <v>88</v>
      </c>
    </row>
    <row r="40" spans="2:7" ht="47.25" customHeight="1" x14ac:dyDescent="0.35">
      <c r="B40" s="101" t="s">
        <v>89</v>
      </c>
      <c r="C40" s="101"/>
      <c r="D40" s="101"/>
      <c r="E40" s="101"/>
      <c r="F40" s="101"/>
      <c r="G40" s="101"/>
    </row>
    <row r="41" spans="2:7" ht="15" customHeight="1" x14ac:dyDescent="0.35">
      <c r="B41" s="73" t="s">
        <v>54</v>
      </c>
    </row>
    <row r="42" spans="2:7" ht="30" customHeight="1" x14ac:dyDescent="0.35">
      <c r="B42" s="97" t="s">
        <v>90</v>
      </c>
      <c r="C42" s="97"/>
      <c r="D42" s="97"/>
      <c r="E42" s="97"/>
      <c r="F42" s="97"/>
      <c r="G42" s="97"/>
    </row>
    <row r="43" spans="2:7" ht="15" customHeight="1" x14ac:dyDescent="0.35">
      <c r="B43" s="73" t="s">
        <v>91</v>
      </c>
    </row>
    <row r="44" spans="2:7" ht="29.25" customHeight="1" x14ac:dyDescent="0.35">
      <c r="B44" s="102" t="s">
        <v>92</v>
      </c>
      <c r="C44" s="102"/>
      <c r="D44" s="102"/>
      <c r="E44" s="102"/>
      <c r="F44" s="102"/>
      <c r="G44" s="102"/>
    </row>
  </sheetData>
  <mergeCells count="3">
    <mergeCell ref="B42:G42"/>
    <mergeCell ref="B40:G40"/>
    <mergeCell ref="B44:G44"/>
  </mergeCells>
  <phoneticPr fontId="5"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922B-BDCC-4074-92DE-41D3E574820D}">
  <sheetPr>
    <tabColor rgb="FFFFC000"/>
  </sheetPr>
  <dimension ref="B2:AS41"/>
  <sheetViews>
    <sheetView topLeftCell="O4" zoomScaleNormal="100" workbookViewId="0">
      <selection activeCell="X4" sqref="X4:X21"/>
    </sheetView>
  </sheetViews>
  <sheetFormatPr defaultRowHeight="15" customHeight="1" x14ac:dyDescent="0.35"/>
  <cols>
    <col min="2" max="2" width="58.1796875" bestFit="1" customWidth="1"/>
    <col min="3" max="21" width="20.54296875" style="2" customWidth="1"/>
    <col min="22" max="24" width="20.54296875" customWidth="1"/>
    <col min="25" max="25" width="19.1796875" bestFit="1" customWidth="1"/>
  </cols>
  <sheetData>
    <row r="2" spans="2:45" ht="14.5" x14ac:dyDescent="0.35"/>
    <row r="3" spans="2:45" ht="54.65" customHeight="1" x14ac:dyDescent="0.35">
      <c r="B3" s="24"/>
      <c r="C3" s="34" t="s">
        <v>1</v>
      </c>
      <c r="D3" s="16" t="s">
        <v>93</v>
      </c>
      <c r="E3" s="16" t="s">
        <v>94</v>
      </c>
      <c r="F3" s="34" t="s">
        <v>95</v>
      </c>
      <c r="G3" s="34" t="s">
        <v>96</v>
      </c>
      <c r="H3" s="16" t="s">
        <v>12</v>
      </c>
      <c r="I3" s="16" t="s">
        <v>13</v>
      </c>
      <c r="J3" s="16" t="s">
        <v>14</v>
      </c>
      <c r="K3" s="16" t="s">
        <v>15</v>
      </c>
      <c r="L3" s="11"/>
      <c r="V3" s="2"/>
      <c r="W3" s="2"/>
      <c r="X3" s="2"/>
      <c r="Y3" s="2"/>
      <c r="Z3" s="2"/>
      <c r="AA3" s="2"/>
      <c r="AB3" s="2"/>
    </row>
    <row r="4" spans="2:45" ht="37.5" customHeight="1" x14ac:dyDescent="0.35">
      <c r="B4" s="23" t="s">
        <v>97</v>
      </c>
      <c r="C4" s="37"/>
      <c r="D4" s="37"/>
      <c r="E4" s="37"/>
      <c r="F4" s="37"/>
      <c r="G4" s="37"/>
      <c r="H4" s="37"/>
      <c r="I4" s="37"/>
      <c r="J4" s="37"/>
      <c r="K4" s="37"/>
      <c r="V4" s="2"/>
      <c r="W4" s="2"/>
      <c r="X4" s="2"/>
      <c r="Y4" s="2"/>
      <c r="Z4" s="2"/>
      <c r="AA4" s="2"/>
      <c r="AB4" s="2"/>
    </row>
    <row r="5" spans="2:45" ht="14.5" x14ac:dyDescent="0.35">
      <c r="B5" s="24" t="s">
        <v>69</v>
      </c>
      <c r="C5" s="31">
        <f>'[38]C3 - Building Surveyor (West)'!$B$5</f>
        <v>0.04</v>
      </c>
      <c r="D5" s="31">
        <f>'[39]C3 - Building Surveyor (West)'!$B$5</f>
        <v>0.08</v>
      </c>
      <c r="E5" s="31">
        <f>'[40]C3 - Building Surveyor (West)'!$B$5</f>
        <v>0.02</v>
      </c>
      <c r="F5" s="31">
        <f>'[41]C3 - Building Surveyor (West)'!$B$5</f>
        <v>0.05</v>
      </c>
      <c r="G5" s="31">
        <f>'[42]C3 - Building Surveyor (West)'!$B$5</f>
        <v>2.5000000000000001E-2</v>
      </c>
      <c r="H5" s="31">
        <f>'[43]C3 - Building Surveyor (West)'!$B$5</f>
        <v>7.0000000000000007E-2</v>
      </c>
      <c r="I5" s="31">
        <f>'[44]C3 - Building Surveyor (West)'!$B$5</f>
        <v>1.2E-2</v>
      </c>
      <c r="J5" s="31">
        <f>'[45]C3 - Building Surveyor (West)'!$B$5</f>
        <v>4.2999999999999997E-2</v>
      </c>
      <c r="K5" s="30">
        <f>AVERAGE(C5:J5)</f>
        <v>4.2500000000000003E-2</v>
      </c>
      <c r="V5" s="2"/>
      <c r="W5" s="2"/>
      <c r="X5" s="2"/>
      <c r="Y5" s="2"/>
      <c r="Z5" s="2"/>
      <c r="AA5" s="2"/>
      <c r="AB5" s="2"/>
      <c r="AC5" s="5"/>
      <c r="AD5" s="5"/>
      <c r="AE5" s="5"/>
      <c r="AF5" s="5"/>
      <c r="AG5" s="5"/>
      <c r="AH5" s="5"/>
      <c r="AI5" s="5"/>
      <c r="AJ5" s="5"/>
      <c r="AK5" s="5"/>
      <c r="AL5" s="5"/>
      <c r="AM5" s="5"/>
      <c r="AN5" s="5"/>
      <c r="AO5" s="5"/>
      <c r="AP5" s="5"/>
      <c r="AQ5" s="5"/>
      <c r="AR5" s="5"/>
      <c r="AS5" s="5"/>
    </row>
    <row r="6" spans="2:45" ht="14.5" x14ac:dyDescent="0.35">
      <c r="B6" s="24" t="s">
        <v>18</v>
      </c>
      <c r="C6" s="33">
        <f>'[38]C3 - Building Surveyor (West)'!$C$5</f>
        <v>25000</v>
      </c>
      <c r="D6" s="33">
        <f>'[39]C3 - Building Surveyor (West)'!$C$5</f>
        <v>1500</v>
      </c>
      <c r="E6" s="33">
        <f>'[40]C3 - Building Surveyor (West)'!$C$5</f>
        <v>6250</v>
      </c>
      <c r="F6" s="33">
        <f>'[41]C3 - Building Surveyor (West)'!$C$5</f>
        <v>25000</v>
      </c>
      <c r="G6" s="33">
        <f>'[42]C3 - Building Surveyor (West)'!$C$5</f>
        <v>125000</v>
      </c>
      <c r="H6" s="33">
        <f>'[43]C3 - Building Surveyor (West)'!$C$5</f>
        <v>12500</v>
      </c>
      <c r="I6" s="33">
        <f>'[44]C3 - Building Surveyor (West)'!$C$5</f>
        <v>6000</v>
      </c>
      <c r="J6" s="33">
        <f>'[45]C3 - Building Surveyor (West)'!$C$5</f>
        <v>10000</v>
      </c>
      <c r="K6" s="17"/>
      <c r="V6" s="2"/>
      <c r="W6" s="2"/>
      <c r="X6" s="2"/>
      <c r="Y6" s="2"/>
      <c r="Z6" s="2"/>
      <c r="AA6" s="2"/>
      <c r="AB6" s="2"/>
      <c r="AC6" s="4"/>
      <c r="AD6" s="4"/>
      <c r="AE6" s="4"/>
      <c r="AF6" s="4"/>
      <c r="AG6" s="4"/>
      <c r="AH6" s="4"/>
      <c r="AI6" s="4"/>
      <c r="AJ6" s="4"/>
      <c r="AK6" s="4"/>
      <c r="AL6" s="4"/>
      <c r="AM6" s="4"/>
      <c r="AN6" s="4"/>
      <c r="AO6" s="4"/>
      <c r="AP6" s="4"/>
      <c r="AQ6" s="4"/>
      <c r="AR6" s="4"/>
    </row>
    <row r="7" spans="2:45" ht="14.5" x14ac:dyDescent="0.35">
      <c r="B7" s="24" t="s">
        <v>98</v>
      </c>
      <c r="C7" s="31">
        <f>'[38]C3 - Building Surveyor (West)'!$B$6</f>
        <v>0.03</v>
      </c>
      <c r="D7" s="31">
        <f>'[39]C3 - Building Surveyor (West)'!$B$6</f>
        <v>0.06</v>
      </c>
      <c r="E7" s="31">
        <f>'[40]C3 - Building Surveyor (West)'!$B$6</f>
        <v>1.4500000000000001E-2</v>
      </c>
      <c r="F7" s="31">
        <f>'[41]C3 - Building Surveyor (West)'!$B$6</f>
        <v>0.04</v>
      </c>
      <c r="G7" s="31">
        <f>'[42]C3 - Building Surveyor (West)'!$B$6</f>
        <v>0.02</v>
      </c>
      <c r="H7" s="31">
        <f>'[43]C3 - Building Surveyor (West)'!$B$6</f>
        <v>4.9000000000000002E-2</v>
      </c>
      <c r="I7" s="31">
        <f>'[44]C3 - Building Surveyor (West)'!$B$6</f>
        <v>8.5000000000000006E-3</v>
      </c>
      <c r="J7" s="31">
        <f>'[45]C3 - Building Surveyor (West)'!$B$6</f>
        <v>3.5000000000000003E-2</v>
      </c>
      <c r="K7" s="30">
        <f>AVERAGE(C7:J7)</f>
        <v>3.2125000000000001E-2</v>
      </c>
      <c r="V7" s="2"/>
      <c r="W7" s="2"/>
      <c r="X7" s="2"/>
      <c r="Y7" s="2"/>
      <c r="Z7" s="2"/>
      <c r="AA7" s="2"/>
      <c r="AB7" s="2"/>
      <c r="AC7" s="5"/>
      <c r="AD7" s="5"/>
      <c r="AE7" s="5"/>
      <c r="AF7" s="5"/>
      <c r="AG7" s="5"/>
      <c r="AH7" s="5"/>
      <c r="AI7" s="5"/>
      <c r="AJ7" s="5"/>
      <c r="AK7" s="5"/>
      <c r="AL7" s="5"/>
      <c r="AM7" s="5"/>
      <c r="AN7" s="5"/>
      <c r="AO7" s="5"/>
      <c r="AP7" s="5"/>
      <c r="AQ7" s="5"/>
      <c r="AR7" s="5"/>
      <c r="AS7" s="5"/>
    </row>
    <row r="8" spans="2:45" ht="14.5" x14ac:dyDescent="0.35">
      <c r="B8" s="24" t="s">
        <v>20</v>
      </c>
      <c r="C8" s="33">
        <f>'[38]C3 - Building Surveyor (West)'!$D$6</f>
        <v>150000</v>
      </c>
      <c r="D8" s="33">
        <f>'[39]C3 - Building Surveyor (West)'!$D$6</f>
        <v>60000</v>
      </c>
      <c r="E8" s="33">
        <f>'[40]C3 - Building Surveyor (West)'!$D$6</f>
        <v>195000</v>
      </c>
      <c r="F8" s="33">
        <f>'[41]C3 - Building Surveyor (West)'!$D$6</f>
        <v>175000</v>
      </c>
      <c r="G8" s="33">
        <f>'[42]C3 - Building Surveyor (West)'!$D$6</f>
        <v>200000</v>
      </c>
      <c r="H8" s="33">
        <f>'[43]C3 - Building Surveyor (West)'!$D$6</f>
        <v>250000</v>
      </c>
      <c r="I8" s="33">
        <f>'[44]C3 - Building Surveyor (West)'!$D$6</f>
        <v>85000</v>
      </c>
      <c r="J8" s="33">
        <f>'[45]C3 - Building Surveyor (West)'!$D$6</f>
        <v>80000</v>
      </c>
      <c r="K8" s="17"/>
      <c r="V8" s="2"/>
      <c r="W8" s="2"/>
      <c r="X8" s="2"/>
      <c r="Y8" s="2"/>
      <c r="Z8" s="2"/>
      <c r="AA8" s="2"/>
      <c r="AB8" s="2"/>
      <c r="AC8" s="4"/>
      <c r="AD8" s="4"/>
      <c r="AE8" s="4"/>
      <c r="AF8" s="4"/>
      <c r="AG8" s="4"/>
      <c r="AH8" s="4"/>
      <c r="AI8" s="4"/>
      <c r="AJ8" s="4"/>
      <c r="AK8" s="4"/>
      <c r="AL8" s="4"/>
      <c r="AM8" s="4"/>
      <c r="AN8" s="4"/>
      <c r="AO8" s="4"/>
      <c r="AP8" s="4"/>
      <c r="AQ8" s="4"/>
      <c r="AR8" s="4"/>
      <c r="AS8" s="4"/>
    </row>
    <row r="9" spans="2:45" ht="14.5" x14ac:dyDescent="0.35">
      <c r="B9" s="45" t="s">
        <v>99</v>
      </c>
      <c r="C9" s="37"/>
      <c r="D9" s="37"/>
      <c r="E9" s="37"/>
      <c r="F9" s="37"/>
      <c r="G9" s="37"/>
      <c r="H9" s="37"/>
      <c r="I9" s="37"/>
      <c r="J9" s="37"/>
      <c r="K9" s="37"/>
      <c r="W9" s="2"/>
      <c r="X9" s="1"/>
    </row>
    <row r="10" spans="2:45" ht="14.5" x14ac:dyDescent="0.35">
      <c r="B10" s="46" t="s">
        <v>100</v>
      </c>
      <c r="C10" s="47">
        <v>950</v>
      </c>
      <c r="D10" s="47">
        <v>1125</v>
      </c>
      <c r="E10" s="47">
        <v>565</v>
      </c>
      <c r="F10" s="47">
        <v>695</v>
      </c>
      <c r="G10" s="47">
        <v>900</v>
      </c>
      <c r="H10" s="47">
        <v>750</v>
      </c>
      <c r="I10" s="47">
        <v>250</v>
      </c>
      <c r="J10" s="47">
        <v>550</v>
      </c>
      <c r="K10" s="48">
        <f t="shared" ref="K10:K12" si="0">AVERAGE(C10:J10)</f>
        <v>723.125</v>
      </c>
      <c r="L10" s="7"/>
      <c r="M10" s="7"/>
      <c r="N10" s="7"/>
      <c r="O10" s="7"/>
      <c r="P10" s="7"/>
      <c r="Q10" s="7"/>
      <c r="R10" s="7"/>
      <c r="S10" s="7"/>
      <c r="T10" s="7"/>
      <c r="U10" s="7"/>
      <c r="X10" s="2"/>
      <c r="Y10" s="1"/>
    </row>
    <row r="11" spans="2:45" ht="14.5" x14ac:dyDescent="0.35">
      <c r="B11" s="46" t="s">
        <v>101</v>
      </c>
      <c r="C11" s="47">
        <v>600</v>
      </c>
      <c r="D11" s="47">
        <v>900</v>
      </c>
      <c r="E11" s="47">
        <v>525</v>
      </c>
      <c r="F11" s="47">
        <v>595</v>
      </c>
      <c r="G11" s="47">
        <v>600</v>
      </c>
      <c r="H11" s="47">
        <v>487.5</v>
      </c>
      <c r="I11" s="47">
        <v>200</v>
      </c>
      <c r="J11" s="47">
        <v>500</v>
      </c>
      <c r="K11" s="48">
        <f t="shared" si="0"/>
        <v>550.9375</v>
      </c>
      <c r="L11" s="7"/>
      <c r="M11" s="7"/>
      <c r="N11" s="7"/>
      <c r="O11" s="7"/>
      <c r="P11" s="7"/>
      <c r="Q11" s="7"/>
      <c r="R11" s="7"/>
      <c r="S11" s="7"/>
      <c r="T11" s="7"/>
      <c r="U11" s="7"/>
      <c r="X11" s="2"/>
      <c r="Y11" s="1"/>
    </row>
    <row r="12" spans="2:45" ht="14.5" x14ac:dyDescent="0.35">
      <c r="B12" s="46" t="s">
        <v>102</v>
      </c>
      <c r="C12" s="47">
        <v>900</v>
      </c>
      <c r="D12" s="47">
        <v>900</v>
      </c>
      <c r="E12" s="47">
        <v>525</v>
      </c>
      <c r="F12" s="47">
        <v>595</v>
      </c>
      <c r="G12" s="47">
        <v>750</v>
      </c>
      <c r="H12" s="47">
        <v>525</v>
      </c>
      <c r="I12" s="47">
        <v>150</v>
      </c>
      <c r="J12" s="47">
        <v>550</v>
      </c>
      <c r="K12" s="48">
        <f t="shared" si="0"/>
        <v>611.875</v>
      </c>
      <c r="X12" s="2"/>
      <c r="Y12" s="1"/>
    </row>
    <row r="13" spans="2:45" ht="14.5" x14ac:dyDescent="0.35">
      <c r="B13" s="44"/>
      <c r="C13" s="1"/>
      <c r="D13" s="1"/>
      <c r="E13" s="1"/>
      <c r="F13" s="1"/>
      <c r="G13" s="1"/>
      <c r="H13" s="1"/>
      <c r="I13" s="1"/>
      <c r="X13" s="2"/>
      <c r="Y13" s="1"/>
    </row>
    <row r="14" spans="2:45" ht="14.5" x14ac:dyDescent="0.35">
      <c r="B14" s="44"/>
      <c r="C14" s="1"/>
      <c r="D14" s="1"/>
      <c r="E14" s="1"/>
      <c r="F14" s="1"/>
      <c r="G14" s="1"/>
      <c r="H14" s="1"/>
      <c r="I14" s="1"/>
      <c r="X14" s="2"/>
      <c r="Y14" s="1"/>
    </row>
    <row r="15" spans="2:45" ht="54.65" customHeight="1" x14ac:dyDescent="0.35">
      <c r="B15" s="24"/>
      <c r="C15" s="34" t="s">
        <v>1</v>
      </c>
      <c r="D15" s="16" t="s">
        <v>93</v>
      </c>
      <c r="E15" s="16" t="s">
        <v>94</v>
      </c>
      <c r="F15" s="34" t="s">
        <v>95</v>
      </c>
      <c r="G15" s="16" t="s">
        <v>10</v>
      </c>
      <c r="H15" s="16" t="s">
        <v>12</v>
      </c>
      <c r="I15" s="16" t="s">
        <v>13</v>
      </c>
      <c r="J15" s="16" t="s">
        <v>14</v>
      </c>
      <c r="K15" s="16" t="s">
        <v>15</v>
      </c>
      <c r="V15" s="2"/>
      <c r="W15" s="2"/>
      <c r="X15" s="2"/>
      <c r="Y15" s="2"/>
      <c r="Z15" s="2"/>
      <c r="AA15" s="2"/>
      <c r="AB15" s="2"/>
      <c r="AC15" s="2"/>
      <c r="AD15" s="2"/>
      <c r="AE15" s="2"/>
      <c r="AF15" s="2"/>
      <c r="AG15" s="2"/>
    </row>
    <row r="16" spans="2:45" ht="18.5" x14ac:dyDescent="0.35">
      <c r="B16" s="23" t="s">
        <v>103</v>
      </c>
      <c r="C16" s="37"/>
      <c r="D16" s="37"/>
      <c r="E16" s="37"/>
      <c r="F16" s="37"/>
      <c r="G16" s="37"/>
      <c r="H16" s="37"/>
      <c r="I16" s="37"/>
      <c r="J16" s="37"/>
      <c r="K16" s="37"/>
      <c r="V16" s="2"/>
      <c r="W16" s="2"/>
      <c r="X16" s="2"/>
      <c r="Y16" s="2"/>
      <c r="Z16" s="2"/>
      <c r="AA16" s="2"/>
      <c r="AB16" s="2"/>
      <c r="AC16" s="2"/>
      <c r="AD16" s="2"/>
      <c r="AE16" s="2"/>
      <c r="AF16" s="2"/>
      <c r="AG16" s="2"/>
    </row>
    <row r="17" spans="2:33" ht="14.5" x14ac:dyDescent="0.35">
      <c r="B17" s="24" t="s">
        <v>76</v>
      </c>
      <c r="C17" s="31">
        <f>'[38]C3 - Building Surveyor (East)'!$B$5</f>
        <v>0.04</v>
      </c>
      <c r="D17" s="31">
        <f>'[39]C3 - Building Surveyor (East)'!$B$5</f>
        <v>0.08</v>
      </c>
      <c r="E17" s="31">
        <f>'[40]C3 - Building Surveyor (East)'!$B$5</f>
        <v>0.02</v>
      </c>
      <c r="F17" s="31">
        <f>'[41]C3 - Building Surveyor (East)'!$B$5</f>
        <v>0.05</v>
      </c>
      <c r="G17" s="31">
        <f>'[46]C3 - Building Surveyor (East)'!$B$5</f>
        <v>4.4999999999999998E-2</v>
      </c>
      <c r="H17" s="31">
        <f>'[43]C3 - Building Surveyor (East)'!$B$5</f>
        <v>7.0000000000000007E-2</v>
      </c>
      <c r="I17" s="31">
        <f>'[44]C3 - Building Surveyor (East)'!$B$5</f>
        <v>1.2E-2</v>
      </c>
      <c r="J17" s="31">
        <f>'[45]C3 - Building Surveyor (East)'!$B$5</f>
        <v>4.2999999999999997E-2</v>
      </c>
      <c r="K17" s="30">
        <f>AVERAGE(C17:J17)</f>
        <v>4.4999999999999998E-2</v>
      </c>
      <c r="V17" s="2"/>
      <c r="W17" s="2"/>
      <c r="X17" s="2"/>
      <c r="Y17" s="2"/>
      <c r="Z17" s="2"/>
      <c r="AA17" s="2"/>
      <c r="AB17" s="2"/>
      <c r="AC17" s="2"/>
      <c r="AD17" s="2"/>
      <c r="AE17" s="2"/>
      <c r="AF17" s="2"/>
      <c r="AG17" s="2"/>
    </row>
    <row r="18" spans="2:33" ht="14.5" x14ac:dyDescent="0.35">
      <c r="B18" s="24" t="s">
        <v>18</v>
      </c>
      <c r="C18" s="33">
        <f>'[38]C3 - Building Surveyor (East)'!$C$5</f>
        <v>25000</v>
      </c>
      <c r="D18" s="33">
        <f>'[39]C3 - Building Surveyor (East)'!$C$5</f>
        <v>1500</v>
      </c>
      <c r="E18" s="33">
        <f>'[40]C3 - Building Surveyor (East)'!$C$5</f>
        <v>6250</v>
      </c>
      <c r="F18" s="33">
        <f>'[41]C3 - Building Surveyor (East)'!$C$5</f>
        <v>25000</v>
      </c>
      <c r="G18" s="33">
        <f>'[46]C3 - Building Surveyor (East)'!$C$5</f>
        <v>4375</v>
      </c>
      <c r="H18" s="33">
        <f>'[43]C3 - Building Surveyor (East)'!$C$5</f>
        <v>12500</v>
      </c>
      <c r="I18" s="33">
        <f>'[44]C3 - Building Surveyor (East)'!$C$5</f>
        <v>6000</v>
      </c>
      <c r="J18" s="33">
        <f>'[45]C3 - Building Surveyor (East)'!$C$5</f>
        <v>10000</v>
      </c>
      <c r="K18" s="17"/>
      <c r="V18" s="2"/>
      <c r="W18" s="2"/>
      <c r="X18" s="2"/>
      <c r="Y18" s="2"/>
      <c r="Z18" s="2"/>
      <c r="AA18" s="2"/>
      <c r="AB18" s="2"/>
      <c r="AC18" s="2"/>
      <c r="AD18" s="2"/>
      <c r="AE18" s="2"/>
      <c r="AF18" s="2"/>
      <c r="AG18" s="2"/>
    </row>
    <row r="19" spans="2:33" ht="14.5" x14ac:dyDescent="0.35">
      <c r="B19" s="24" t="s">
        <v>98</v>
      </c>
      <c r="C19" s="31">
        <f>'[38]C3 - Building Surveyor (East)'!$B$6</f>
        <v>0.03</v>
      </c>
      <c r="D19" s="31">
        <f>'[39]C3 - Building Surveyor (East)'!$B$6</f>
        <v>0.06</v>
      </c>
      <c r="E19" s="31">
        <f>'[40]C3 - Building Surveyor (East)'!$B$6</f>
        <v>1.4500000000000001E-2</v>
      </c>
      <c r="F19" s="31">
        <f>'[41]C3 - Building Surveyor (East)'!$B$6</f>
        <v>0.04</v>
      </c>
      <c r="G19" s="31">
        <f>'[46]C3 - Building Surveyor (East)'!$B$6</f>
        <v>3.7100000000000001E-2</v>
      </c>
      <c r="H19" s="31">
        <f>'[43]C3 - Building Surveyor (East)'!$B$6</f>
        <v>4.9000000000000002E-2</v>
      </c>
      <c r="I19" s="31">
        <f>'[44]C3 - Building Surveyor (East)'!$B$6</f>
        <v>8.5000000000000006E-3</v>
      </c>
      <c r="J19" s="31">
        <f>'[45]C3 - Building Surveyor (East)'!$B$6</f>
        <v>3.5000000000000003E-2</v>
      </c>
      <c r="K19" s="30">
        <f>AVERAGE(C19:J19)</f>
        <v>3.4262500000000001E-2</v>
      </c>
      <c r="V19" s="2"/>
      <c r="W19" s="2"/>
      <c r="X19" s="2"/>
      <c r="Y19" s="2"/>
      <c r="Z19" s="2"/>
      <c r="AA19" s="2"/>
      <c r="AB19" s="2"/>
      <c r="AC19" s="2"/>
      <c r="AD19" s="2"/>
      <c r="AE19" s="2"/>
      <c r="AF19" s="2"/>
      <c r="AG19" s="2"/>
    </row>
    <row r="20" spans="2:33" ht="14.5" x14ac:dyDescent="0.35">
      <c r="B20" s="24" t="s">
        <v>20</v>
      </c>
      <c r="C20" s="33">
        <f>'[38]C3 - Building Surveyor (East)'!$D$6</f>
        <v>150000</v>
      </c>
      <c r="D20" s="33">
        <f>'[39]C3 - Building Surveyor (East)'!$D$6</f>
        <v>60000</v>
      </c>
      <c r="E20" s="33">
        <f>'[40]C3 - Building Surveyor (East)'!$D$6</f>
        <v>195000</v>
      </c>
      <c r="F20" s="33">
        <f>'[41]C3 - Building Surveyor (East)'!$D$6</f>
        <v>175000</v>
      </c>
      <c r="G20" s="33">
        <f>'[46]C3 - Building Surveyor (East)'!$D$6</f>
        <v>370500</v>
      </c>
      <c r="H20" s="33">
        <f>'[43]C3 - Building Surveyor (East)'!$D$6</f>
        <v>250000</v>
      </c>
      <c r="I20" s="33">
        <f>'[44]C3 - Building Surveyor (East)'!$D$6</f>
        <v>85000</v>
      </c>
      <c r="J20" s="33">
        <f>'[45]C3 - Building Surveyor (East)'!$D$6</f>
        <v>80000</v>
      </c>
      <c r="K20" s="17"/>
      <c r="V20" s="2"/>
      <c r="W20" s="2"/>
      <c r="X20" s="2"/>
      <c r="Y20" s="2"/>
      <c r="Z20" s="2"/>
      <c r="AA20" s="2"/>
      <c r="AB20" s="2"/>
      <c r="AC20" s="2"/>
      <c r="AD20" s="2"/>
      <c r="AE20" s="2"/>
      <c r="AF20" s="2"/>
      <c r="AG20" s="2"/>
    </row>
    <row r="21" spans="2:33" ht="14.5" x14ac:dyDescent="0.35">
      <c r="B21" s="45" t="s">
        <v>104</v>
      </c>
      <c r="C21" s="37"/>
      <c r="D21" s="37"/>
      <c r="E21" s="37"/>
      <c r="F21" s="37"/>
      <c r="G21" s="37"/>
      <c r="H21" s="37"/>
      <c r="I21" s="37"/>
      <c r="J21" s="37"/>
      <c r="K21" s="37"/>
      <c r="W21" s="2"/>
      <c r="X21" s="1"/>
    </row>
    <row r="22" spans="2:33" ht="14.5" x14ac:dyDescent="0.35">
      <c r="B22" s="46" t="s">
        <v>100</v>
      </c>
      <c r="C22" s="47">
        <v>950</v>
      </c>
      <c r="D22" s="47">
        <v>1125</v>
      </c>
      <c r="E22" s="47">
        <v>565</v>
      </c>
      <c r="F22" s="47">
        <v>695</v>
      </c>
      <c r="G22" s="47">
        <v>712.5</v>
      </c>
      <c r="H22" s="47">
        <v>750</v>
      </c>
      <c r="I22" s="47">
        <v>250</v>
      </c>
      <c r="J22" s="47">
        <v>550</v>
      </c>
      <c r="K22" s="48">
        <f t="shared" ref="K22:K24" si="1">AVERAGE(C22:J22)</f>
        <v>699.6875</v>
      </c>
    </row>
    <row r="23" spans="2:33" ht="14.5" x14ac:dyDescent="0.35">
      <c r="B23" s="46" t="s">
        <v>101</v>
      </c>
      <c r="C23" s="47">
        <v>600</v>
      </c>
      <c r="D23" s="47">
        <v>900</v>
      </c>
      <c r="E23" s="47">
        <v>525</v>
      </c>
      <c r="F23" s="47">
        <v>595</v>
      </c>
      <c r="G23" s="47">
        <v>506.25</v>
      </c>
      <c r="H23" s="47">
        <v>487.5</v>
      </c>
      <c r="I23" s="47">
        <v>200</v>
      </c>
      <c r="J23" s="47">
        <v>500</v>
      </c>
      <c r="K23" s="48">
        <f t="shared" si="1"/>
        <v>539.21875</v>
      </c>
    </row>
    <row r="24" spans="2:33" ht="14.5" x14ac:dyDescent="0.35">
      <c r="B24" s="46" t="s">
        <v>102</v>
      </c>
      <c r="C24" s="47">
        <v>900</v>
      </c>
      <c r="D24" s="47">
        <v>900</v>
      </c>
      <c r="E24" s="47">
        <v>525</v>
      </c>
      <c r="F24" s="47">
        <v>595</v>
      </c>
      <c r="G24" s="47">
        <v>50.625</v>
      </c>
      <c r="H24" s="47">
        <v>525</v>
      </c>
      <c r="I24" s="47">
        <v>150</v>
      </c>
      <c r="J24" s="47">
        <v>550</v>
      </c>
      <c r="K24" s="48">
        <f t="shared" si="1"/>
        <v>524.453125</v>
      </c>
    </row>
    <row r="25" spans="2:33" ht="14.5" x14ac:dyDescent="0.35"/>
    <row r="27" spans="2:33" ht="15" customHeight="1" x14ac:dyDescent="0.35">
      <c r="B27" s="84" t="s">
        <v>105</v>
      </c>
    </row>
    <row r="28" spans="2:33" ht="15" customHeight="1" x14ac:dyDescent="0.35">
      <c r="B28" s="103" t="s">
        <v>106</v>
      </c>
      <c r="C28" s="103"/>
      <c r="D28" s="103"/>
      <c r="E28" s="103"/>
      <c r="F28" s="103"/>
      <c r="G28" s="103"/>
    </row>
    <row r="29" spans="2:33" ht="15" customHeight="1" x14ac:dyDescent="0.35">
      <c r="B29" s="103" t="s">
        <v>107</v>
      </c>
      <c r="C29" s="103"/>
      <c r="D29" s="103"/>
      <c r="E29" s="103"/>
      <c r="F29" s="103"/>
      <c r="G29" s="103"/>
    </row>
    <row r="30" spans="2:33" ht="15" customHeight="1" x14ac:dyDescent="0.35">
      <c r="B30" s="103" t="s">
        <v>108</v>
      </c>
      <c r="C30" s="103"/>
      <c r="D30" s="103"/>
      <c r="E30" s="103"/>
      <c r="F30" s="103"/>
      <c r="G30" s="103"/>
    </row>
    <row r="31" spans="2:33" ht="15" customHeight="1" x14ac:dyDescent="0.35">
      <c r="B31" s="103" t="s">
        <v>109</v>
      </c>
      <c r="C31" s="103"/>
      <c r="D31" s="103"/>
      <c r="E31" s="103"/>
      <c r="F31" s="103"/>
      <c r="G31" s="103"/>
    </row>
    <row r="32" spans="2:33" ht="15" customHeight="1" x14ac:dyDescent="0.35">
      <c r="B32" s="103" t="s">
        <v>110</v>
      </c>
      <c r="C32" s="103"/>
      <c r="D32" s="103"/>
      <c r="E32" s="103"/>
      <c r="F32" s="103"/>
      <c r="G32" s="103"/>
    </row>
    <row r="33" spans="2:7" ht="15" customHeight="1" x14ac:dyDescent="0.35">
      <c r="B33" s="103" t="s">
        <v>111</v>
      </c>
      <c r="C33" s="103"/>
      <c r="D33" s="103"/>
      <c r="E33" s="103"/>
      <c r="F33" s="103"/>
      <c r="G33" s="103"/>
    </row>
    <row r="34" spans="2:7" ht="15" customHeight="1" x14ac:dyDescent="0.35">
      <c r="B34" s="103" t="s">
        <v>112</v>
      </c>
      <c r="C34" s="103"/>
      <c r="D34" s="103"/>
      <c r="E34" s="103"/>
      <c r="F34" s="103"/>
      <c r="G34" s="103"/>
    </row>
    <row r="35" spans="2:7" ht="15" customHeight="1" x14ac:dyDescent="0.35">
      <c r="B35" s="103" t="s">
        <v>113</v>
      </c>
      <c r="C35" s="103"/>
      <c r="D35" s="103"/>
      <c r="E35" s="103"/>
      <c r="F35" s="103"/>
      <c r="G35" s="103"/>
    </row>
    <row r="36" spans="2:7" ht="15" customHeight="1" x14ac:dyDescent="0.35">
      <c r="B36" s="103" t="s">
        <v>114</v>
      </c>
      <c r="C36" s="103"/>
      <c r="D36" s="103"/>
      <c r="E36" s="103"/>
      <c r="F36" s="103"/>
      <c r="G36" s="103"/>
    </row>
    <row r="37" spans="2:7" ht="43.5" customHeight="1" x14ac:dyDescent="0.35">
      <c r="B37" s="105" t="s">
        <v>115</v>
      </c>
      <c r="C37" s="105"/>
      <c r="D37" s="105"/>
      <c r="E37" s="105"/>
      <c r="F37" s="105"/>
      <c r="G37" s="105"/>
    </row>
    <row r="38" spans="2:7" ht="14.5" x14ac:dyDescent="0.35">
      <c r="B38" s="103" t="s">
        <v>116</v>
      </c>
      <c r="C38" s="103"/>
      <c r="D38" s="103"/>
      <c r="E38" s="103"/>
      <c r="F38" s="103"/>
      <c r="G38" s="103"/>
    </row>
    <row r="39" spans="2:7" ht="31.5" customHeight="1" x14ac:dyDescent="0.35">
      <c r="B39" s="105" t="s">
        <v>117</v>
      </c>
      <c r="C39" s="105"/>
      <c r="D39" s="105"/>
      <c r="E39" s="105"/>
      <c r="F39" s="105"/>
      <c r="G39" s="105"/>
    </row>
    <row r="40" spans="2:7" ht="14.5" x14ac:dyDescent="0.35">
      <c r="B40" s="103" t="s">
        <v>118</v>
      </c>
      <c r="C40" s="103"/>
      <c r="D40" s="103"/>
      <c r="E40" s="103"/>
      <c r="F40" s="103"/>
      <c r="G40" s="103"/>
    </row>
    <row r="41" spans="2:7" ht="31.5" customHeight="1" x14ac:dyDescent="0.35">
      <c r="B41" s="104" t="s">
        <v>119</v>
      </c>
      <c r="C41" s="104"/>
      <c r="D41" s="104"/>
      <c r="E41" s="104"/>
      <c r="F41" s="104"/>
      <c r="G41" s="104"/>
    </row>
  </sheetData>
  <mergeCells count="14">
    <mergeCell ref="B40:G40"/>
    <mergeCell ref="B41:G41"/>
    <mergeCell ref="B34:G34"/>
    <mergeCell ref="B35:G35"/>
    <mergeCell ref="B36:G36"/>
    <mergeCell ref="B37:G37"/>
    <mergeCell ref="B38:G38"/>
    <mergeCell ref="B39:G39"/>
    <mergeCell ref="B33:G33"/>
    <mergeCell ref="B28:G28"/>
    <mergeCell ref="B29:G29"/>
    <mergeCell ref="B30:G30"/>
    <mergeCell ref="B31:G31"/>
    <mergeCell ref="B32:G32"/>
  </mergeCells>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CE6F8-711D-4DD6-B245-14E88D8EF287}">
  <sheetPr>
    <tabColor rgb="FFFFC000"/>
  </sheetPr>
  <dimension ref="A2:BO79"/>
  <sheetViews>
    <sheetView topLeftCell="BP76" zoomScale="106" zoomScaleNormal="106" workbookViewId="0">
      <selection activeCell="BX107" sqref="BX105:BX107"/>
    </sheetView>
  </sheetViews>
  <sheetFormatPr defaultRowHeight="15" customHeight="1" x14ac:dyDescent="0.35"/>
  <cols>
    <col min="1" max="1" width="8.7265625" style="2"/>
    <col min="2" max="2" width="72.81640625" bestFit="1" customWidth="1"/>
    <col min="3" max="79" width="20.54296875" customWidth="1"/>
  </cols>
  <sheetData>
    <row r="2" spans="2:66" ht="14.5" x14ac:dyDescent="0.35">
      <c r="BM2" s="1"/>
      <c r="BN2" s="1"/>
    </row>
    <row r="3" spans="2:66" ht="14.5" x14ac:dyDescent="0.35">
      <c r="BM3" s="1"/>
      <c r="BN3" s="1"/>
    </row>
    <row r="4" spans="2:66" ht="55" customHeight="1" x14ac:dyDescent="0.35">
      <c r="B4" s="24"/>
      <c r="C4" s="16" t="s">
        <v>120</v>
      </c>
      <c r="D4" s="16" t="s">
        <v>121</v>
      </c>
      <c r="E4" s="16" t="s">
        <v>122</v>
      </c>
      <c r="F4" s="34" t="s">
        <v>123</v>
      </c>
      <c r="G4" s="16" t="s">
        <v>124</v>
      </c>
      <c r="H4" s="16" t="s">
        <v>125</v>
      </c>
      <c r="I4" s="16" t="s">
        <v>126</v>
      </c>
      <c r="J4" s="34" t="s">
        <v>127</v>
      </c>
      <c r="K4" s="16" t="s">
        <v>128</v>
      </c>
      <c r="L4" s="16" t="s">
        <v>129</v>
      </c>
      <c r="M4" s="16" t="s">
        <v>15</v>
      </c>
      <c r="N4" s="11"/>
      <c r="BM4" s="1"/>
      <c r="BN4" s="1"/>
    </row>
    <row r="5" spans="2:66" ht="19" customHeight="1" x14ac:dyDescent="0.35">
      <c r="B5" s="23" t="s">
        <v>130</v>
      </c>
      <c r="C5" s="37"/>
      <c r="D5" s="37"/>
      <c r="E5" s="37"/>
      <c r="F5" s="37"/>
      <c r="G5" s="37"/>
      <c r="H5" s="37"/>
      <c r="I5" s="37"/>
      <c r="J5" s="37"/>
      <c r="K5" s="37"/>
      <c r="L5" s="37"/>
      <c r="M5" s="37"/>
      <c r="BM5" s="1"/>
      <c r="BN5" s="1"/>
    </row>
    <row r="6" spans="2:66" ht="14.5" x14ac:dyDescent="0.35">
      <c r="B6" s="49" t="s">
        <v>131</v>
      </c>
      <c r="C6" s="37"/>
      <c r="D6" s="37"/>
      <c r="E6" s="37"/>
      <c r="F6" s="37"/>
      <c r="G6" s="37"/>
      <c r="H6" s="37"/>
      <c r="I6" s="37"/>
      <c r="J6" s="37"/>
      <c r="K6" s="37"/>
      <c r="L6" s="37"/>
      <c r="M6" s="37"/>
      <c r="BM6" s="1"/>
      <c r="BN6" s="1"/>
    </row>
    <row r="7" spans="2:66" ht="14.5" x14ac:dyDescent="0.35">
      <c r="B7" s="24" t="s">
        <v>132</v>
      </c>
      <c r="C7" s="31">
        <f>'[47]C4a - Architect (West)'!$B$6</f>
        <v>8.5000000000000006E-3</v>
      </c>
      <c r="D7" s="31">
        <f>'[48]C4a - Architect (West)'!$B$6</f>
        <v>8.9999999999999993E-3</v>
      </c>
      <c r="E7" s="31">
        <f>'[49]C4a - Architect (West)'!$B$6</f>
        <v>6.1999999999999998E-3</v>
      </c>
      <c r="F7" s="30">
        <f>'[50]C4a - Architect (West)'!$B$6</f>
        <v>5.6600000000000001E-3</v>
      </c>
      <c r="G7" s="30">
        <f>'[51]C4a - Architect (West)'!$B$6</f>
        <v>5.9199999999999999E-3</v>
      </c>
      <c r="H7" s="31">
        <f>'[52]C4a - Architect (West)'!$B$6</f>
        <v>8.9999999999999993E-3</v>
      </c>
      <c r="I7" s="31">
        <f>'[53]C4a - Architect (West)'!$B$6</f>
        <v>7.1999999999999998E-3</v>
      </c>
      <c r="J7" s="31">
        <f>'[54]C4a - Architect (West)'!$B$6</f>
        <v>5.8999999999999999E-3</v>
      </c>
      <c r="K7" s="31">
        <f>'[55]C4a - Architect (West)'!$B$6</f>
        <v>5.7999999999999996E-3</v>
      </c>
      <c r="L7" s="31">
        <f>'[56]C4a - Architect (West)'!$B$6</f>
        <v>8.2000000000000007E-3</v>
      </c>
      <c r="M7" s="32">
        <f>AVERAGE(C7:L7)</f>
        <v>7.1380000000000011E-3</v>
      </c>
      <c r="BM7" s="1"/>
      <c r="BN7" s="1"/>
    </row>
    <row r="8" spans="2:66" ht="14.5" x14ac:dyDescent="0.35">
      <c r="B8" s="24" t="s">
        <v>133</v>
      </c>
      <c r="C8" s="33">
        <f>'[47]C4a - Architect (West)'!$C$6</f>
        <v>1500</v>
      </c>
      <c r="D8" s="33">
        <f>'[48]C4a - Architect (West)'!$C$6</f>
        <v>1500</v>
      </c>
      <c r="E8" s="33">
        <f>'[49]C4a - Architect (West)'!$C$6</f>
        <v>3720</v>
      </c>
      <c r="F8" s="33">
        <f>'[50]C4a - Architect (West)'!$C$6</f>
        <v>3500</v>
      </c>
      <c r="G8" s="33">
        <f>'[51]C4a - Architect (West)'!$C$6</f>
        <v>985</v>
      </c>
      <c r="H8" s="33">
        <f>'[52]C4a - Architect (West)'!$C$6</f>
        <v>5525</v>
      </c>
      <c r="I8" s="33">
        <f>'[53]C4a - Architect (West)'!$C$6</f>
        <v>1550</v>
      </c>
      <c r="J8" s="33">
        <f>'[54]C4a - Architect (West)'!$C$6</f>
        <v>9440</v>
      </c>
      <c r="K8" s="33">
        <f>'[55]C4a - Architect (West)'!$C$6</f>
        <v>580</v>
      </c>
      <c r="L8" s="33">
        <f>'[56]C4a - Architect (West)'!$C$6</f>
        <v>6900</v>
      </c>
      <c r="M8" s="24"/>
      <c r="BM8" s="1"/>
      <c r="BN8" s="1"/>
    </row>
    <row r="9" spans="2:66" ht="14.5" x14ac:dyDescent="0.35">
      <c r="B9" s="49" t="s">
        <v>134</v>
      </c>
      <c r="C9" s="37"/>
      <c r="D9" s="37"/>
      <c r="E9" s="37"/>
      <c r="F9" s="37"/>
      <c r="G9" s="37"/>
      <c r="H9" s="37"/>
      <c r="I9" s="37"/>
      <c r="J9" s="37"/>
      <c r="K9" s="37"/>
      <c r="L9" s="37"/>
      <c r="M9" s="37"/>
      <c r="BM9" s="1"/>
      <c r="BN9" s="1"/>
    </row>
    <row r="10" spans="2:66" ht="14.5" x14ac:dyDescent="0.35">
      <c r="B10" s="24" t="s">
        <v>132</v>
      </c>
      <c r="C10" s="31">
        <f>'[47]C4a - Architect (West)'!$E$6</f>
        <v>8.0000000000000002E-3</v>
      </c>
      <c r="D10" s="31">
        <f>'[48]C4a - Architect (West)'!$E$6</f>
        <v>8.0000000000000002E-3</v>
      </c>
      <c r="E10" s="31">
        <f>'[49]C4a - Architect (West)'!$E$6</f>
        <v>5.4999999999999997E-3</v>
      </c>
      <c r="F10" s="30">
        <f>'[50]C4a - Architect (West)'!$E$6</f>
        <v>5.3800000000000002E-3</v>
      </c>
      <c r="G10" s="30">
        <f>'[51]C4a - Architect (West)'!$E$6</f>
        <v>5.1599999999999997E-3</v>
      </c>
      <c r="H10" s="31">
        <f>'[52]C4a - Architect (West)'!$E$6</f>
        <v>8.5000000000000006E-3</v>
      </c>
      <c r="I10" s="31">
        <f>'[53]C4a - Architect (West)'!$E$6</f>
        <v>6.3E-3</v>
      </c>
      <c r="J10" s="31">
        <f>'[54]C4a - Architect (West)'!$E$6</f>
        <v>5.4000000000000003E-3</v>
      </c>
      <c r="K10" s="31">
        <f>'[55]C4a - Architect (West)'!$E$6</f>
        <v>5.7000000000000002E-3</v>
      </c>
      <c r="L10" s="31">
        <f>'[56]C4a - Architect (West)'!$E$6</f>
        <v>7.4000000000000003E-3</v>
      </c>
      <c r="M10" s="32">
        <f>AVERAGE(C10:L10)</f>
        <v>6.5340000000000007E-3</v>
      </c>
      <c r="BM10" s="1"/>
      <c r="BN10" s="1"/>
    </row>
    <row r="11" spans="2:66" ht="14.5" x14ac:dyDescent="0.35">
      <c r="B11" s="24" t="s">
        <v>133</v>
      </c>
      <c r="C11" s="33">
        <f>'[47]C4a - Architect (West)'!$F$6</f>
        <v>1500</v>
      </c>
      <c r="D11" s="33">
        <f>'[48]C4a - Architect (West)'!$F$6</f>
        <v>1500</v>
      </c>
      <c r="E11" s="33">
        <f>'[49]C4a - Architect (West)'!$F$6</f>
        <v>3300</v>
      </c>
      <c r="F11" s="33">
        <f>'[50]C4a - Architect (West)'!$F$6</f>
        <v>3500</v>
      </c>
      <c r="G11" s="33">
        <f>'[51]C4a - Architect (West)'!$F$6</f>
        <v>985</v>
      </c>
      <c r="H11" s="33">
        <f>'[52]C4a - Architect (West)'!$F$6</f>
        <v>5000</v>
      </c>
      <c r="I11" s="33">
        <f>'[53]C4a - Architect (West)'!$F$6</f>
        <v>1150</v>
      </c>
      <c r="J11" s="33">
        <f>'[54]C4a - Architect (West)'!$F$6</f>
        <v>8640</v>
      </c>
      <c r="K11" s="33">
        <f>'[55]C4a - Architect (West)'!$F$6</f>
        <v>580</v>
      </c>
      <c r="L11" s="33">
        <f>'[56]C4a - Architect (West)'!$F$6</f>
        <v>6250</v>
      </c>
      <c r="M11" s="24"/>
      <c r="BM11" s="1"/>
      <c r="BN11" s="1"/>
    </row>
    <row r="12" spans="2:66" ht="14.5" x14ac:dyDescent="0.35">
      <c r="B12" s="49" t="s">
        <v>135</v>
      </c>
      <c r="C12" s="37"/>
      <c r="D12" s="37"/>
      <c r="E12" s="37"/>
      <c r="F12" s="37"/>
      <c r="G12" s="37"/>
      <c r="H12" s="37"/>
      <c r="I12" s="37"/>
      <c r="J12" s="37"/>
      <c r="K12" s="37"/>
      <c r="L12" s="37"/>
      <c r="M12" s="37"/>
      <c r="BM12" s="1"/>
      <c r="BN12" s="1"/>
    </row>
    <row r="13" spans="2:66" ht="14.5" x14ac:dyDescent="0.35">
      <c r="B13" s="24" t="s">
        <v>136</v>
      </c>
      <c r="C13" s="31">
        <f>'[47]C4a - Architect (West)'!$H$6</f>
        <v>9.4999999999999998E-3</v>
      </c>
      <c r="D13" s="31">
        <f>'[48]C4a - Architect (West)'!$H$6</f>
        <v>7.4999999999999997E-3</v>
      </c>
      <c r="E13" s="31">
        <f>'[49]C4a - Architect (West)'!$H$6</f>
        <v>1.15E-2</v>
      </c>
      <c r="F13" s="30">
        <f>'[50]C4a - Architect (West)'!$H$6</f>
        <v>1.051E-2</v>
      </c>
      <c r="G13" s="30">
        <f>'[51]C4a - Architect (West)'!$H$6</f>
        <v>8.1799999999999998E-3</v>
      </c>
      <c r="H13" s="31">
        <f>'[52]C4a - Architect (West)'!$H$6</f>
        <v>8.8999999999999999E-3</v>
      </c>
      <c r="I13" s="31">
        <f>'[53]C4a - Architect (West)'!$H$6</f>
        <v>7.1999999999999998E-3</v>
      </c>
      <c r="J13" s="31">
        <f>'[54]C4a - Architect (West)'!$H$6</f>
        <v>1.1299999999999999E-2</v>
      </c>
      <c r="K13" s="31">
        <f>'[55]C4a - Architect (West)'!$H$6</f>
        <v>1.4500000000000001E-2</v>
      </c>
      <c r="L13" s="31">
        <f>'[56]C4a - Architect (West)'!$H$6</f>
        <v>1.4E-2</v>
      </c>
      <c r="M13" s="32">
        <f>AVERAGE(C13:L13)</f>
        <v>1.0309E-2</v>
      </c>
      <c r="BM13" s="1"/>
      <c r="BN13" s="1"/>
    </row>
    <row r="14" spans="2:66" ht="14.5" x14ac:dyDescent="0.35">
      <c r="B14" s="24" t="s">
        <v>137</v>
      </c>
      <c r="C14" s="33">
        <f>'[47]C4a - Architect (West)'!$I$6</f>
        <v>1600</v>
      </c>
      <c r="D14" s="33">
        <f>'[48]C4a - Architect (West)'!$I$6</f>
        <v>1500</v>
      </c>
      <c r="E14" s="33">
        <f>'[49]C4a - Architect (West)'!$I$6</f>
        <v>6900</v>
      </c>
      <c r="F14" s="33">
        <f>'[50]C4a - Architect (West)'!$I$6</f>
        <v>6000</v>
      </c>
      <c r="G14" s="33">
        <f>'[51]C4a - Architect (West)'!$I$6</f>
        <v>985</v>
      </c>
      <c r="H14" s="33">
        <f>'[52]C4a - Architect (West)'!$I$6</f>
        <v>5625</v>
      </c>
      <c r="I14" s="33">
        <f>'[53]C4a - Architect (West)'!$I$6</f>
        <v>1950</v>
      </c>
      <c r="J14" s="33">
        <f>'[54]C4a - Architect (West)'!$I$6</f>
        <v>18080</v>
      </c>
      <c r="K14" s="33">
        <f>'[55]C4a - Architect (West)'!$I$6</f>
        <v>1450</v>
      </c>
      <c r="L14" s="33">
        <f>'[56]C4a - Architect (West)'!$I$6</f>
        <v>11780</v>
      </c>
      <c r="M14" s="24"/>
      <c r="BM14" s="1"/>
      <c r="BN14" s="1"/>
    </row>
    <row r="15" spans="2:66" ht="14.5" x14ac:dyDescent="0.3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M15" s="1"/>
      <c r="BN15" s="1"/>
    </row>
    <row r="16" spans="2:66" ht="14.5" x14ac:dyDescent="0.35">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M16" s="1"/>
      <c r="BN16" s="1"/>
    </row>
    <row r="17" spans="2:66" ht="14.5" x14ac:dyDescent="0.3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M17" s="1"/>
      <c r="BN17" s="1"/>
    </row>
    <row r="18" spans="2:66" ht="71.150000000000006" customHeight="1" x14ac:dyDescent="0.35">
      <c r="B18" s="24"/>
      <c r="C18" s="16" t="s">
        <v>120</v>
      </c>
      <c r="D18" s="16" t="s">
        <v>121</v>
      </c>
      <c r="E18" s="16" t="s">
        <v>122</v>
      </c>
      <c r="F18" s="34" t="s">
        <v>123</v>
      </c>
      <c r="G18" s="16" t="s">
        <v>124</v>
      </c>
      <c r="H18" s="16" t="s">
        <v>125</v>
      </c>
      <c r="I18" s="16" t="s">
        <v>126</v>
      </c>
      <c r="J18" s="34" t="s">
        <v>127</v>
      </c>
      <c r="K18" s="16" t="s">
        <v>128</v>
      </c>
      <c r="L18" s="16" t="s">
        <v>129</v>
      </c>
      <c r="M18" s="16" t="s">
        <v>15</v>
      </c>
      <c r="BM18" s="1"/>
      <c r="BN18" s="1"/>
    </row>
    <row r="19" spans="2:66" ht="19" customHeight="1" x14ac:dyDescent="0.35">
      <c r="B19" s="23" t="s">
        <v>130</v>
      </c>
      <c r="C19" s="37"/>
      <c r="D19" s="37"/>
      <c r="E19" s="37"/>
      <c r="F19" s="37"/>
      <c r="G19" s="37"/>
      <c r="H19" s="37"/>
      <c r="I19" s="37"/>
      <c r="J19" s="37"/>
      <c r="K19" s="37"/>
      <c r="L19" s="37"/>
      <c r="M19" s="52"/>
      <c r="BM19" s="1"/>
      <c r="BN19" s="1"/>
    </row>
    <row r="20" spans="2:66" ht="14.5" x14ac:dyDescent="0.35">
      <c r="B20" s="49" t="s">
        <v>138</v>
      </c>
      <c r="C20" s="37"/>
      <c r="D20" s="37"/>
      <c r="E20" s="37"/>
      <c r="F20" s="37"/>
      <c r="G20" s="37"/>
      <c r="H20" s="37"/>
      <c r="I20" s="37"/>
      <c r="J20" s="37"/>
      <c r="K20" s="37"/>
      <c r="L20" s="37"/>
      <c r="M20" s="52"/>
      <c r="BM20" s="1"/>
      <c r="BN20" s="1"/>
    </row>
    <row r="21" spans="2:66" ht="14.5" x14ac:dyDescent="0.35">
      <c r="B21" s="24" t="s">
        <v>132</v>
      </c>
      <c r="C21" s="31">
        <f>'[47]C4a - Architect (West)'!$B$7</f>
        <v>8.0000000000000002E-3</v>
      </c>
      <c r="D21" s="31">
        <f>'[48]C4a - Architect (West)'!$B$7</f>
        <v>8.0000000000000002E-3</v>
      </c>
      <c r="E21" s="31">
        <f>'[49]C4a - Architect (West)'!$B$7</f>
        <v>5.1999999999999998E-3</v>
      </c>
      <c r="F21" s="30">
        <f>'[50]C4a - Architect (West)'!$B$7</f>
        <v>5.1200000000000004E-3</v>
      </c>
      <c r="G21" s="30">
        <f>'[51]C4a - Architect (West)'!$B$7</f>
        <v>5.1500000000000001E-3</v>
      </c>
      <c r="H21" s="31">
        <f>'[52]C4a - Architect (West)'!$B$7</f>
        <v>7.4999999999999997E-3</v>
      </c>
      <c r="I21" s="31">
        <f>'[53]C4a - Architect (West)'!$B$7</f>
        <v>6.0000000000000001E-3</v>
      </c>
      <c r="J21" s="31">
        <f>'[54]C4a - Architect (West)'!$B$7</f>
        <v>4.4999999999999997E-3</v>
      </c>
      <c r="K21" s="31">
        <f>'[55]C4a - Architect (West)'!$B$7</f>
        <v>4.8999999999999998E-3</v>
      </c>
      <c r="L21" s="31">
        <f>'[56]C4a - Architect (West)'!$B$7</f>
        <v>7.3000000000000001E-3</v>
      </c>
      <c r="M21" s="32">
        <f>AVERAGE(C21:L21)</f>
        <v>6.1669999999999997E-3</v>
      </c>
      <c r="BM21" s="1"/>
      <c r="BN21" s="1"/>
    </row>
    <row r="22" spans="2:66" ht="14.5" x14ac:dyDescent="0.35">
      <c r="B22" s="24" t="s">
        <v>139</v>
      </c>
      <c r="C22" s="33">
        <f>'[47]C4a - Architect (West)'!$D$7</f>
        <v>149000</v>
      </c>
      <c r="D22" s="33">
        <f>'[48]C4a - Architect (West)'!$D$7</f>
        <v>273000</v>
      </c>
      <c r="E22" s="33">
        <f>'[49]C4a - Architect (West)'!$D$7</f>
        <v>78000</v>
      </c>
      <c r="F22" s="33">
        <f>'[50]C4a - Architect (West)'!$D$7</f>
        <v>105000</v>
      </c>
      <c r="G22" s="33">
        <f>'[51]C4a - Architect (West)'!$D$7</f>
        <v>82500</v>
      </c>
      <c r="H22" s="33">
        <f>'[52]C4a - Architect (West)'!$D$7</f>
        <v>150000</v>
      </c>
      <c r="I22" s="33">
        <f>'[53]C4a - Architect (West)'!$D$7</f>
        <v>99000</v>
      </c>
      <c r="J22" s="33">
        <f>'[54]C4a - Architect (West)'!$D$7</f>
        <v>112500</v>
      </c>
      <c r="K22" s="33">
        <f>'[55]C4a - Architect (West)'!$D$7</f>
        <v>70000</v>
      </c>
      <c r="L22" s="33">
        <f>'[56]C4a - Architect (West)'!$D$7</f>
        <v>98550</v>
      </c>
      <c r="M22" s="24"/>
      <c r="BM22" s="1"/>
      <c r="BN22" s="1"/>
    </row>
    <row r="23" spans="2:66" ht="14.5" x14ac:dyDescent="0.35">
      <c r="B23" s="49" t="s">
        <v>140</v>
      </c>
      <c r="C23" s="37"/>
      <c r="D23" s="37"/>
      <c r="E23" s="37"/>
      <c r="F23" s="37"/>
      <c r="G23" s="37"/>
      <c r="H23" s="37"/>
      <c r="I23" s="37"/>
      <c r="J23" s="37"/>
      <c r="K23" s="37"/>
      <c r="L23" s="37"/>
      <c r="M23" s="52"/>
      <c r="BM23" s="1"/>
      <c r="BN23" s="1"/>
    </row>
    <row r="24" spans="2:66" ht="14.5" x14ac:dyDescent="0.35">
      <c r="B24" s="24" t="s">
        <v>132</v>
      </c>
      <c r="C24" s="31">
        <f>'[47]C4a - Architect (West)'!$E$7</f>
        <v>7.7000000000000002E-3</v>
      </c>
      <c r="D24" s="31">
        <f>'[48]C4a - Architect (West)'!$E$7</f>
        <v>7.0000000000000001E-3</v>
      </c>
      <c r="E24" s="31">
        <f>'[49]C4a - Architect (West)'!$E$7</f>
        <v>4.8999999999999998E-3</v>
      </c>
      <c r="F24" s="30">
        <f>'[50]C4a - Architect (West)'!$E$7</f>
        <v>4.8599999999999997E-3</v>
      </c>
      <c r="G24" s="30">
        <f>'[51]C4a - Architect (West)'!$E$7</f>
        <v>4.5900000000000003E-3</v>
      </c>
      <c r="H24" s="31">
        <f>'[52]C4a - Architect (West)'!$E$7</f>
        <v>7.0000000000000001E-3</v>
      </c>
      <c r="I24" s="31">
        <f>'[53]C4a - Architect (West)'!$E$7</f>
        <v>5.1999999999999998E-3</v>
      </c>
      <c r="J24" s="31">
        <f>'[54]C4a - Architect (West)'!$E$7</f>
        <v>4.0000000000000001E-3</v>
      </c>
      <c r="K24" s="31">
        <f>'[55]C4a - Architect (West)'!$E$7</f>
        <v>4.7999999999999996E-3</v>
      </c>
      <c r="L24" s="31">
        <f>'[56]C4a - Architect (West)'!$E$7</f>
        <v>6.6E-3</v>
      </c>
      <c r="M24" s="32">
        <f>AVERAGE(C24:L24)</f>
        <v>5.6649999999999999E-3</v>
      </c>
      <c r="BM24" s="1"/>
      <c r="BN24" s="1"/>
    </row>
    <row r="25" spans="2:66" ht="14.5" x14ac:dyDescent="0.35">
      <c r="B25" s="24" t="s">
        <v>141</v>
      </c>
      <c r="C25" s="33">
        <f>'[47]C4a - Architect (West)'!$G$7</f>
        <v>139000</v>
      </c>
      <c r="D25" s="33">
        <f>'[48]C4a - Architect (West)'!$G$7</f>
        <v>252000</v>
      </c>
      <c r="E25" s="33">
        <f>'[49]C4a - Architect (West)'!$G$7</f>
        <v>73500</v>
      </c>
      <c r="F25" s="33">
        <v>100000</v>
      </c>
      <c r="G25" s="33">
        <f>'[51]C4a - Architect (West)'!$G$7</f>
        <v>82500</v>
      </c>
      <c r="H25" s="33">
        <f>'[52]C4a - Architect (West)'!$G$7</f>
        <v>140000</v>
      </c>
      <c r="I25" s="33">
        <f>'[53]C4a - Architect (West)'!$G$7</f>
        <v>77625</v>
      </c>
      <c r="J25" s="33">
        <f>'[54]C4a - Architect (West)'!$G$7</f>
        <v>100000</v>
      </c>
      <c r="K25" s="33">
        <f>'[55]C4a - Architect (West)'!$G$7</f>
        <v>65500</v>
      </c>
      <c r="L25" s="33">
        <f>'[56]C4a - Architect (West)'!$G$7</f>
        <v>89100</v>
      </c>
      <c r="M25" s="24"/>
      <c r="BM25" s="1"/>
      <c r="BN25" s="1"/>
    </row>
    <row r="26" spans="2:66" ht="14.5" x14ac:dyDescent="0.35">
      <c r="B26" s="49" t="s">
        <v>135</v>
      </c>
      <c r="C26" s="37"/>
      <c r="D26" s="37"/>
      <c r="E26" s="37"/>
      <c r="F26" s="37"/>
      <c r="G26" s="37"/>
      <c r="H26" s="37"/>
      <c r="I26" s="37"/>
      <c r="J26" s="37"/>
      <c r="K26" s="37"/>
      <c r="L26" s="37"/>
      <c r="M26" s="52"/>
      <c r="BM26" s="1"/>
      <c r="BN26" s="1"/>
    </row>
    <row r="27" spans="2:66" ht="14.5" x14ac:dyDescent="0.35">
      <c r="B27" s="24" t="s">
        <v>136</v>
      </c>
      <c r="C27" s="31">
        <f>'[47]C4a - Architect (West)'!$H$7</f>
        <v>8.8000000000000005E-3</v>
      </c>
      <c r="D27" s="31">
        <f>'[48]C4a - Architect (West)'!$H$7</f>
        <v>7.0000000000000001E-3</v>
      </c>
      <c r="E27" s="31">
        <f>'[49]C4a - Architect (West)'!$H$7</f>
        <v>9.7000000000000003E-3</v>
      </c>
      <c r="F27" s="30">
        <f>'[50]C4a - Architect (West)'!$H$7</f>
        <v>9.5099999999999994E-3</v>
      </c>
      <c r="G27" s="30">
        <f>'[51]C4a - Architect (West)'!$H$7</f>
        <v>7.11E-3</v>
      </c>
      <c r="H27" s="31">
        <f>'[52]C4a - Architect (West)'!$H$7</f>
        <v>7.4000000000000003E-3</v>
      </c>
      <c r="I27" s="31">
        <f>'[53]C4a - Architect (West)'!$H$7</f>
        <v>6.0000000000000001E-3</v>
      </c>
      <c r="J27" s="31">
        <f>'[54]C4a - Architect (West)'!$H$7</f>
        <v>8.5000000000000006E-3</v>
      </c>
      <c r="K27" s="31">
        <f>'[55]C4a - Architect (West)'!$H$7</f>
        <v>1.32E-2</v>
      </c>
      <c r="L27" s="31">
        <f>'[56]C4a - Architect (West)'!$H$7</f>
        <v>1.2500000000000001E-2</v>
      </c>
      <c r="M27" s="32">
        <f>AVERAGE(C27:L27)</f>
        <v>8.9719999999999991E-3</v>
      </c>
      <c r="BM27" s="1"/>
      <c r="BN27" s="1"/>
    </row>
    <row r="28" spans="2:66" ht="14.5" x14ac:dyDescent="0.35">
      <c r="B28" s="24" t="s">
        <v>142</v>
      </c>
      <c r="C28" s="33">
        <f>'[47]C4a - Architect (West)'!$J$7</f>
        <v>175000</v>
      </c>
      <c r="D28" s="33">
        <f>'[48]C4a - Architect (West)'!$J$7</f>
        <v>273000</v>
      </c>
      <c r="E28" s="33">
        <f>'[49]C4a - Architect (West)'!$J$7</f>
        <v>145500</v>
      </c>
      <c r="F28" s="33">
        <f>'[50]C4a - Architect (West)'!$J$7</f>
        <v>210000</v>
      </c>
      <c r="G28" s="33">
        <f>'[51]C4a - Architect (West)'!$J$7</f>
        <v>94500</v>
      </c>
      <c r="H28" s="33">
        <f>'[52]C4a - Architect (West)'!$J$7</f>
        <v>148000</v>
      </c>
      <c r="I28" s="33">
        <f>'[53]C4a - Architect (West)'!$J$7</f>
        <v>99500</v>
      </c>
      <c r="J28" s="33">
        <f>'[54]C4a - Architect (West)'!$J$7</f>
        <v>212500</v>
      </c>
      <c r="K28" s="33">
        <f>'[55]C4a - Architect (West)'!$J$7</f>
        <v>198000</v>
      </c>
      <c r="L28" s="33">
        <f>'[56]C4a - Architect (West)'!$J$7</f>
        <v>168750</v>
      </c>
      <c r="M28" s="24"/>
      <c r="BM28" s="1"/>
      <c r="BN28" s="1"/>
    </row>
    <row r="29" spans="2:66" ht="14.5" x14ac:dyDescent="0.3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10"/>
      <c r="AP29" s="2"/>
      <c r="AQ29" s="2"/>
      <c r="AR29" s="2"/>
      <c r="AS29" s="2"/>
      <c r="AT29" s="2"/>
      <c r="AU29" s="2"/>
      <c r="AV29" s="2"/>
      <c r="AW29" s="2"/>
      <c r="AX29" s="2"/>
      <c r="AY29" s="2"/>
      <c r="AZ29" s="2"/>
      <c r="BA29" s="2"/>
      <c r="BB29" s="2"/>
      <c r="BC29" s="2"/>
      <c r="BD29" s="2"/>
      <c r="BE29" s="2"/>
      <c r="BF29" s="2"/>
      <c r="BG29" s="2"/>
      <c r="BH29" s="2"/>
      <c r="BI29" s="2"/>
      <c r="BJ29" s="2"/>
      <c r="BK29" s="2"/>
      <c r="BM29" s="1"/>
      <c r="BN29" s="1"/>
    </row>
    <row r="30" spans="2:66" ht="14.5" x14ac:dyDescent="0.3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M30" s="1"/>
      <c r="BN30" s="1"/>
    </row>
    <row r="31" spans="2:66" ht="14.5" x14ac:dyDescent="0.3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M31" s="1"/>
      <c r="BN31" s="1"/>
    </row>
    <row r="32" spans="2:66" ht="14.5" x14ac:dyDescent="0.3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M32" s="1"/>
      <c r="BN32" s="1"/>
    </row>
    <row r="33" spans="2:67" ht="14.5" x14ac:dyDescent="0.3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M33" s="1"/>
      <c r="BN33" s="1"/>
    </row>
    <row r="34" spans="2:67" ht="67.5" customHeight="1" x14ac:dyDescent="0.35">
      <c r="B34" s="24"/>
      <c r="C34" s="16" t="s">
        <v>120</v>
      </c>
      <c r="D34" s="16" t="s">
        <v>121</v>
      </c>
      <c r="E34" s="16" t="s">
        <v>122</v>
      </c>
      <c r="F34" s="16" t="s">
        <v>123</v>
      </c>
      <c r="G34" s="16" t="s">
        <v>124</v>
      </c>
      <c r="H34" s="16" t="s">
        <v>125</v>
      </c>
      <c r="I34" s="16" t="s">
        <v>126</v>
      </c>
      <c r="J34" s="16" t="s">
        <v>127</v>
      </c>
      <c r="K34" s="16" t="s">
        <v>128</v>
      </c>
      <c r="L34" s="16" t="s">
        <v>129</v>
      </c>
      <c r="M34" s="16" t="s">
        <v>15</v>
      </c>
      <c r="BH34" s="2"/>
      <c r="BI34" s="2"/>
      <c r="BJ34" s="2"/>
      <c r="BK34" s="2"/>
      <c r="BL34" s="2"/>
      <c r="BN34" s="1"/>
      <c r="BO34" s="1"/>
    </row>
    <row r="35" spans="2:67" ht="18.5" x14ac:dyDescent="0.35">
      <c r="B35" s="23" t="s">
        <v>143</v>
      </c>
      <c r="C35" s="37"/>
      <c r="D35" s="37"/>
      <c r="E35" s="37"/>
      <c r="F35" s="37"/>
      <c r="G35" s="37"/>
      <c r="H35" s="37"/>
      <c r="I35" s="37"/>
      <c r="J35" s="37"/>
      <c r="K35" s="37"/>
      <c r="L35" s="37"/>
      <c r="M35" s="52"/>
      <c r="BH35" s="2"/>
      <c r="BI35" s="2"/>
      <c r="BJ35" s="2"/>
      <c r="BK35" s="2"/>
      <c r="BL35" s="2"/>
      <c r="BN35" s="1"/>
      <c r="BO35" s="1"/>
    </row>
    <row r="36" spans="2:67" ht="14.5" x14ac:dyDescent="0.35">
      <c r="B36" s="49" t="s">
        <v>131</v>
      </c>
      <c r="C36" s="37"/>
      <c r="D36" s="37"/>
      <c r="E36" s="37"/>
      <c r="F36" s="37"/>
      <c r="G36" s="37"/>
      <c r="H36" s="37"/>
      <c r="I36" s="37"/>
      <c r="J36" s="37"/>
      <c r="K36" s="37"/>
      <c r="L36" s="37"/>
      <c r="M36" s="52"/>
      <c r="BH36" s="2"/>
      <c r="BI36" s="2"/>
      <c r="BJ36" s="2"/>
      <c r="BK36" s="2"/>
      <c r="BL36" s="2"/>
      <c r="BN36" s="1"/>
      <c r="BO36" s="1"/>
    </row>
    <row r="37" spans="2:67" ht="14.5" x14ac:dyDescent="0.35">
      <c r="B37" s="24" t="s">
        <v>132</v>
      </c>
      <c r="C37" s="31">
        <f>'[47]C4a - Architect (West)'!$B$6</f>
        <v>8.5000000000000006E-3</v>
      </c>
      <c r="D37" s="31">
        <f>'[48]C4a - Architect (East)'!$B$6</f>
        <v>8.9999999999999993E-3</v>
      </c>
      <c r="E37" s="31">
        <f>'[49]C4a - Architect (East)'!$B$6</f>
        <v>7.7000000000000002E-3</v>
      </c>
      <c r="F37" s="31">
        <f>'[50]C4a - Architect (East)'!$B$6</f>
        <v>5.8599999999999998E-3</v>
      </c>
      <c r="G37" s="30">
        <f>'[51]C4a - Architect (East)'!$B$6</f>
        <v>5.9199999999999999E-3</v>
      </c>
      <c r="H37" s="31">
        <f>'[52]C4a - Architect (East)'!$B$6</f>
        <v>9.1000000000000004E-3</v>
      </c>
      <c r="I37" s="31">
        <f>'[53]C4a - Architect (East)'!$B$6</f>
        <v>7.1999999999999998E-3</v>
      </c>
      <c r="J37" s="31">
        <f>'[54]C4a - Architect (East)'!$B$6</f>
        <v>5.8999999999999999E-3</v>
      </c>
      <c r="K37" s="31">
        <f>'[55]C4a - Architect (East)'!$B$6</f>
        <v>6.4999999999999997E-3</v>
      </c>
      <c r="L37" s="31">
        <f>'[56]C4a - Architect (East)'!$B$6</f>
        <v>8.0000000000000002E-3</v>
      </c>
      <c r="M37" s="32">
        <f>AVERAGE(D37:L37)</f>
        <v>7.2422222222222228E-3</v>
      </c>
      <c r="BH37" s="2"/>
      <c r="BI37" s="2"/>
      <c r="BJ37" s="2"/>
      <c r="BK37" s="2"/>
      <c r="BL37" s="2"/>
      <c r="BN37" s="1"/>
      <c r="BO37" s="1"/>
    </row>
    <row r="38" spans="2:67" ht="14.5" x14ac:dyDescent="0.35">
      <c r="B38" s="24" t="s">
        <v>133</v>
      </c>
      <c r="C38" s="33">
        <f>'[47]C4a - Architect (West)'!$C$6</f>
        <v>1500</v>
      </c>
      <c r="D38" s="33">
        <f>'[48]C4a - Architect (East)'!$C$6</f>
        <v>1500</v>
      </c>
      <c r="E38" s="33">
        <f>'[49]C4a - Architect (East)'!$C$6</f>
        <v>4620</v>
      </c>
      <c r="F38" s="33">
        <f>'[50]C4a - Architect (East)'!$C$6</f>
        <v>3500</v>
      </c>
      <c r="G38" s="33">
        <f>'[51]C4a - Architect (East)'!$C$6</f>
        <v>985</v>
      </c>
      <c r="H38" s="33">
        <f>'[52]C4a - Architect (East)'!$C$6</f>
        <v>5625</v>
      </c>
      <c r="I38" s="33">
        <f>'[53]C4a - Architect (East)'!$C$6</f>
        <v>1550</v>
      </c>
      <c r="J38" s="33">
        <f>'[54]C4a - Architect (East)'!$C$6</f>
        <v>9440</v>
      </c>
      <c r="K38" s="33">
        <f>'[55]C4a - Architect (East)'!$C$6</f>
        <v>650</v>
      </c>
      <c r="L38" s="33">
        <f>'[56]C4a - Architect (East)'!$C$6</f>
        <v>6900</v>
      </c>
      <c r="M38" s="24"/>
      <c r="BH38" s="2"/>
      <c r="BI38" s="2"/>
      <c r="BJ38" s="2"/>
      <c r="BK38" s="2"/>
      <c r="BL38" s="2"/>
      <c r="BN38" s="1"/>
      <c r="BO38" s="1"/>
    </row>
    <row r="39" spans="2:67" ht="14.5" x14ac:dyDescent="0.35">
      <c r="B39" s="49" t="s">
        <v>144</v>
      </c>
      <c r="C39" s="37"/>
      <c r="D39" s="37"/>
      <c r="E39" s="37"/>
      <c r="F39" s="37"/>
      <c r="G39" s="37"/>
      <c r="H39" s="37"/>
      <c r="I39" s="37"/>
      <c r="J39" s="37"/>
      <c r="K39" s="37"/>
      <c r="L39" s="37"/>
      <c r="M39" s="52"/>
      <c r="BH39" s="2"/>
      <c r="BI39" s="2"/>
      <c r="BJ39" s="2"/>
      <c r="BK39" s="2"/>
      <c r="BL39" s="2"/>
      <c r="BN39" s="1"/>
      <c r="BO39" s="1"/>
    </row>
    <row r="40" spans="2:67" ht="14.5" x14ac:dyDescent="0.35">
      <c r="B40" s="24" t="s">
        <v>132</v>
      </c>
      <c r="C40" s="31">
        <f>'[47]C4a - Architect (West)'!$E$6</f>
        <v>8.0000000000000002E-3</v>
      </c>
      <c r="D40" s="31">
        <f>'[48]C4a - Architect (East)'!$E$6</f>
        <v>8.0000000000000002E-3</v>
      </c>
      <c r="E40" s="31">
        <f>'[49]C4a - Architect (East)'!$E$6</f>
        <v>7.0000000000000001E-3</v>
      </c>
      <c r="F40" s="31">
        <f>'[50]C4a - Architect (East)'!$E$6</f>
        <v>5.4999999999999997E-3</v>
      </c>
      <c r="G40" s="30">
        <f>'[51]C4a - Architect (East)'!$E$6</f>
        <v>5.1599999999999997E-3</v>
      </c>
      <c r="H40" s="31">
        <f>'[52]C4a - Architect (East)'!$E$6</f>
        <v>8.6E-3</v>
      </c>
      <c r="I40" s="31">
        <f>'[53]C4a - Architect (East)'!$E$6</f>
        <v>6.3E-3</v>
      </c>
      <c r="J40" s="31">
        <f>'[54]C4a - Architect (East)'!$E$6</f>
        <v>5.4000000000000003E-3</v>
      </c>
      <c r="K40" s="31">
        <f>'[55]C4a - Architect (East)'!$E$6</f>
        <v>6.4000000000000003E-3</v>
      </c>
      <c r="L40" s="31">
        <f>'[56]C4a - Architect (East)'!$E$6</f>
        <v>7.3000000000000001E-3</v>
      </c>
      <c r="M40" s="32">
        <f>AVERAGE(D40:L40)</f>
        <v>6.628888888888889E-3</v>
      </c>
      <c r="BH40" s="2"/>
      <c r="BI40" s="2"/>
      <c r="BJ40" s="2"/>
      <c r="BK40" s="2"/>
      <c r="BL40" s="2"/>
      <c r="BN40" s="1"/>
      <c r="BO40" s="1"/>
    </row>
    <row r="41" spans="2:67" ht="14.5" x14ac:dyDescent="0.35">
      <c r="B41" s="24" t="s">
        <v>133</v>
      </c>
      <c r="C41" s="33">
        <f>'[47]C4a - Architect (West)'!$F$6</f>
        <v>1500</v>
      </c>
      <c r="D41" s="33">
        <f>'[48]C4a - Architect (East)'!$F$6</f>
        <v>1500</v>
      </c>
      <c r="E41" s="33">
        <f>'[49]C4a - Architect (East)'!$F$6</f>
        <v>4200</v>
      </c>
      <c r="F41" s="33">
        <f>'[50]C4a - Architect (East)'!$F$6</f>
        <v>3500</v>
      </c>
      <c r="G41" s="33">
        <f>'[51]C4a - Architect (East)'!$F$6</f>
        <v>985</v>
      </c>
      <c r="H41" s="33">
        <f>'[52]C4a - Architect (East)'!$F$6</f>
        <v>5000</v>
      </c>
      <c r="I41" s="33">
        <f>'[53]C4a - Architect (East)'!$F$6</f>
        <v>1150</v>
      </c>
      <c r="J41" s="33">
        <f>'[54]C4a - Architect (East)'!$F$6</f>
        <v>8640</v>
      </c>
      <c r="K41" s="33">
        <f>'[55]C4a - Architect (East)'!$F$6</f>
        <v>650</v>
      </c>
      <c r="L41" s="33">
        <f>'[56]C4a - Architect (East)'!$F$6</f>
        <v>6300</v>
      </c>
      <c r="M41" s="24"/>
      <c r="BH41" s="2"/>
      <c r="BI41" s="2"/>
      <c r="BJ41" s="2"/>
      <c r="BK41" s="2"/>
      <c r="BL41" s="2"/>
      <c r="BN41" s="1"/>
      <c r="BO41" s="1"/>
    </row>
    <row r="42" spans="2:67" ht="14.5" x14ac:dyDescent="0.35">
      <c r="B42" s="49" t="s">
        <v>135</v>
      </c>
      <c r="C42" s="37"/>
      <c r="D42" s="37"/>
      <c r="E42" s="37"/>
      <c r="F42" s="37"/>
      <c r="G42" s="37"/>
      <c r="H42" s="37"/>
      <c r="I42" s="37"/>
      <c r="J42" s="37"/>
      <c r="K42" s="37"/>
      <c r="L42" s="37"/>
      <c r="M42" s="52"/>
      <c r="BH42" s="2"/>
      <c r="BI42" s="2"/>
      <c r="BJ42" s="2"/>
      <c r="BK42" s="2"/>
      <c r="BL42" s="2"/>
      <c r="BN42" s="1"/>
      <c r="BO42" s="1"/>
    </row>
    <row r="43" spans="2:67" ht="14.5" x14ac:dyDescent="0.35">
      <c r="B43" s="51" t="s">
        <v>136</v>
      </c>
      <c r="C43" s="31">
        <f>'[47]C4a - Architect (West)'!$H$6</f>
        <v>9.4999999999999998E-3</v>
      </c>
      <c r="D43" s="31">
        <f>'[48]C4a - Architect (East)'!$H$6</f>
        <v>7.4999999999999997E-3</v>
      </c>
      <c r="E43" s="31">
        <f>'[49]C4a - Architect (East)'!$H$6</f>
        <v>1.4200000000000001E-2</v>
      </c>
      <c r="F43" s="31">
        <f>'[50]C4a - Architect (East)'!$H$6</f>
        <v>1.061E-2</v>
      </c>
      <c r="G43" s="30">
        <f>'[51]C4a - Architect (East)'!$H$6</f>
        <v>8.1799999999999998E-3</v>
      </c>
      <c r="H43" s="31">
        <f>'[52]C4a - Architect (East)'!$H$6</f>
        <v>9.1000000000000004E-3</v>
      </c>
      <c r="I43" s="31">
        <f>'[53]C4a - Architect (East)'!$H$6</f>
        <v>7.1999999999999998E-3</v>
      </c>
      <c r="J43" s="31">
        <f>'[54]C4a - Architect (East)'!$H$6</f>
        <v>1.1299999999999999E-2</v>
      </c>
      <c r="K43" s="31">
        <f>'[55]C4a - Architect (East)'!$H$6</f>
        <v>1.55E-2</v>
      </c>
      <c r="L43" s="31">
        <f>'[56]C4a - Architect (East)'!$H$6</f>
        <v>1.4200000000000001E-2</v>
      </c>
      <c r="M43" s="32">
        <f>AVERAGE(D43:L43)</f>
        <v>1.0865555555555555E-2</v>
      </c>
      <c r="BH43" s="2"/>
      <c r="BI43" s="2"/>
      <c r="BJ43" s="2"/>
      <c r="BK43" s="2"/>
      <c r="BL43" s="2"/>
      <c r="BN43" s="1"/>
      <c r="BO43" s="1"/>
    </row>
    <row r="44" spans="2:67" ht="14.5" x14ac:dyDescent="0.35">
      <c r="B44" s="24" t="s">
        <v>137</v>
      </c>
      <c r="C44" s="33">
        <f>'[47]C4a - Architect (West)'!$I$6</f>
        <v>1600</v>
      </c>
      <c r="D44" s="33">
        <f>'[48]C4a - Architect (East)'!$I$6</f>
        <v>1500</v>
      </c>
      <c r="E44" s="33">
        <f>'[49]C4a - Architect (East)'!$I$6</f>
        <v>8520</v>
      </c>
      <c r="F44" s="33">
        <f>'[50]C4a - Architect (East)'!$I$6</f>
        <v>6000</v>
      </c>
      <c r="G44" s="33">
        <f>'[51]C4a - Architect (East)'!$I$6</f>
        <v>985</v>
      </c>
      <c r="H44" s="33">
        <f>'[52]C4a - Architect (East)'!$I$6</f>
        <v>5625</v>
      </c>
      <c r="I44" s="33">
        <f>'[57]C4a - Architect (East)'!$I$6</f>
        <v>1950</v>
      </c>
      <c r="J44" s="33">
        <f>'[54]C4a - Architect (East)'!$I$6</f>
        <v>18080</v>
      </c>
      <c r="K44" s="33">
        <f>'[55]C4a - Architect (East)'!$I$6</f>
        <v>1550</v>
      </c>
      <c r="L44" s="33">
        <f>'[56]C4a - Architect (East)'!$I$6</f>
        <v>12250</v>
      </c>
      <c r="M44" s="52"/>
      <c r="BH44" s="2"/>
      <c r="BI44" s="2"/>
      <c r="BJ44" s="2"/>
      <c r="BK44" s="2"/>
      <c r="BL44" s="2"/>
      <c r="BN44" s="1"/>
      <c r="BO44" s="1"/>
    </row>
    <row r="45" spans="2:67" ht="14.5" x14ac:dyDescent="0.35">
      <c r="D45" s="2"/>
      <c r="E45" s="2"/>
      <c r="F45" s="2"/>
      <c r="G45" s="2"/>
      <c r="H45" s="2"/>
      <c r="I45" s="2"/>
      <c r="J45" s="2"/>
      <c r="K45" s="2"/>
      <c r="L45" s="2"/>
      <c r="M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N45" s="1"/>
      <c r="BO45" s="1"/>
    </row>
    <row r="46" spans="2:67" ht="14.5" x14ac:dyDescent="0.35">
      <c r="D46" s="2"/>
      <c r="E46" s="2"/>
      <c r="F46" s="2"/>
      <c r="G46" s="2"/>
      <c r="H46" s="2"/>
      <c r="I46" s="2"/>
      <c r="J46" s="2"/>
      <c r="K46" s="2"/>
      <c r="L46" s="2"/>
      <c r="M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N46" s="1"/>
      <c r="BO46" s="1"/>
    </row>
    <row r="47" spans="2:67" ht="14.5" x14ac:dyDescent="0.35">
      <c r="D47" s="2"/>
      <c r="E47" s="2"/>
      <c r="F47" s="2"/>
      <c r="G47" s="2"/>
      <c r="H47" s="2"/>
      <c r="I47" s="2"/>
      <c r="J47" s="2"/>
      <c r="K47" s="2"/>
      <c r="L47" s="2"/>
      <c r="M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N47" s="1"/>
      <c r="BO47" s="1"/>
    </row>
    <row r="48" spans="2:67" ht="55" customHeight="1" x14ac:dyDescent="0.35">
      <c r="B48" s="24"/>
      <c r="C48" s="16" t="s">
        <v>120</v>
      </c>
      <c r="D48" s="16" t="s">
        <v>121</v>
      </c>
      <c r="E48" s="16" t="s">
        <v>122</v>
      </c>
      <c r="F48" s="16" t="s">
        <v>123</v>
      </c>
      <c r="G48" s="16" t="s">
        <v>124</v>
      </c>
      <c r="H48" s="16" t="s">
        <v>125</v>
      </c>
      <c r="I48" s="16" t="s">
        <v>126</v>
      </c>
      <c r="J48" s="16" t="s">
        <v>127</v>
      </c>
      <c r="K48" s="16" t="s">
        <v>128</v>
      </c>
      <c r="L48" s="16" t="s">
        <v>129</v>
      </c>
      <c r="M48" s="16" t="s">
        <v>15</v>
      </c>
    </row>
    <row r="49" spans="2:13" ht="18.5" x14ac:dyDescent="0.35">
      <c r="B49" s="23" t="s">
        <v>143</v>
      </c>
      <c r="C49" s="37"/>
      <c r="D49" s="37"/>
      <c r="E49" s="37"/>
      <c r="F49" s="37"/>
      <c r="G49" s="37"/>
      <c r="H49" s="37"/>
      <c r="I49" s="37"/>
      <c r="J49" s="37"/>
      <c r="K49" s="37"/>
      <c r="L49" s="37"/>
      <c r="M49" s="52"/>
    </row>
    <row r="50" spans="2:13" ht="14.5" x14ac:dyDescent="0.35">
      <c r="B50" s="49" t="s">
        <v>138</v>
      </c>
      <c r="C50" s="37"/>
      <c r="D50" s="37"/>
      <c r="E50" s="37"/>
      <c r="F50" s="37"/>
      <c r="G50" s="37"/>
      <c r="H50" s="37"/>
      <c r="I50" s="37"/>
      <c r="J50" s="37"/>
      <c r="K50" s="37"/>
      <c r="L50" s="37"/>
      <c r="M50" s="52"/>
    </row>
    <row r="51" spans="2:13" ht="14.5" x14ac:dyDescent="0.35">
      <c r="B51" s="24" t="s">
        <v>132</v>
      </c>
      <c r="C51" s="31">
        <f>'[47]C4a - Architect (West)'!$B$7</f>
        <v>8.0000000000000002E-3</v>
      </c>
      <c r="D51" s="31">
        <f>'[48]C4a - Architect (East)'!$B$7</f>
        <v>8.0000000000000002E-3</v>
      </c>
      <c r="E51" s="31">
        <f>'[49]C4a - Architect (East)'!$B$7</f>
        <v>5.7999999999999996E-3</v>
      </c>
      <c r="F51" s="30">
        <f>'[50]C4a - Architect (East)'!$B$7</f>
        <v>5.1999999999999998E-3</v>
      </c>
      <c r="G51" s="30">
        <f>'[51]C4a - Architect (East)'!$B$7</f>
        <v>5.1500000000000001E-3</v>
      </c>
      <c r="H51" s="31">
        <f>'[52]C4a - Architect (East)'!$B$7</f>
        <v>7.6E-3</v>
      </c>
      <c r="I51" s="31">
        <f>'[53]C4a - Architect (East)'!$B$7</f>
        <v>6.0000000000000001E-3</v>
      </c>
      <c r="J51" s="31">
        <f>'[54]C4a - Architect (East)'!$B$7</f>
        <v>4.4000000000000003E-3</v>
      </c>
      <c r="K51" s="31">
        <f>'[55]C4a - Architect (East)'!$B$7</f>
        <v>5.1999999999999998E-3</v>
      </c>
      <c r="L51" s="31">
        <f>'[56]C4a - Architect (East)'!$B$7</f>
        <v>7.1000000000000004E-3</v>
      </c>
      <c r="M51" s="32">
        <f>AVERAGE(D51:L51)</f>
        <v>6.0500000000000007E-3</v>
      </c>
    </row>
    <row r="52" spans="2:13" ht="14.5" x14ac:dyDescent="0.35">
      <c r="B52" s="24" t="s">
        <v>139</v>
      </c>
      <c r="C52" s="33">
        <f>'[47]C4a - Architect (West)'!$D$7</f>
        <v>149000</v>
      </c>
      <c r="D52" s="33">
        <f>'[48]C4a - Architect (East)'!$D$7</f>
        <v>273000</v>
      </c>
      <c r="E52" s="33">
        <f>'[49]C4a - Architect (East)'!$D$7</f>
        <v>87000</v>
      </c>
      <c r="F52" s="33">
        <f>'[50]C4a - Architect (East)'!$D$7</f>
        <v>105000</v>
      </c>
      <c r="G52" s="33">
        <f>'[51]C4a - Architect (East)'!$D$7</f>
        <v>82500</v>
      </c>
      <c r="H52" s="33">
        <f>'[52]C4a - Architect (East)'!$D$7</f>
        <v>152000</v>
      </c>
      <c r="I52" s="33">
        <f>'[53]C4a - Architect (East)'!$D$7</f>
        <v>99000</v>
      </c>
      <c r="J52" s="33">
        <f>'[54]C4a - Architect (East)'!$D$7</f>
        <v>110000</v>
      </c>
      <c r="K52" s="33">
        <f>'[55]C4a - Architect (East)'!$D$7</f>
        <v>75000</v>
      </c>
      <c r="L52" s="33">
        <f>'[56]C4a - Architect (East)'!$D$7</f>
        <v>95850</v>
      </c>
      <c r="M52" s="24"/>
    </row>
    <row r="53" spans="2:13" ht="14.5" x14ac:dyDescent="0.35">
      <c r="B53" s="49" t="s">
        <v>144</v>
      </c>
      <c r="C53" s="37"/>
      <c r="D53" s="37"/>
      <c r="E53" s="37"/>
      <c r="F53" s="37"/>
      <c r="G53" s="37"/>
      <c r="H53" s="37"/>
      <c r="I53" s="37"/>
      <c r="J53" s="50"/>
      <c r="K53" s="37"/>
      <c r="L53" s="37"/>
      <c r="M53" s="52"/>
    </row>
    <row r="54" spans="2:13" ht="14.5" x14ac:dyDescent="0.35">
      <c r="B54" s="24" t="s">
        <v>132</v>
      </c>
      <c r="C54" s="31">
        <f>'[47]C4a - Architect (West)'!$E$7</f>
        <v>7.7000000000000002E-3</v>
      </c>
      <c r="D54" s="31">
        <f>'[48]C4a - Architect (East)'!$E$7</f>
        <v>7.0000000000000001E-3</v>
      </c>
      <c r="E54" s="31">
        <f>'[49]C4a - Architect (East)'!$E$7</f>
        <v>5.4999999999999997E-3</v>
      </c>
      <c r="F54" s="30">
        <f>'[50]C4a - Architect (East)'!$E$7</f>
        <v>4.9500000000000004E-3</v>
      </c>
      <c r="G54" s="30">
        <f>'[51]C4a - Architect (East)'!$E$7</f>
        <v>4.5900000000000003E-3</v>
      </c>
      <c r="H54" s="31">
        <f>'[52]C4a - Architect (East)'!$E$7</f>
        <v>7.1000000000000004E-3</v>
      </c>
      <c r="I54" s="31">
        <f>'[53]C4a - Architect (East)'!$E$7</f>
        <v>5.1999999999999998E-3</v>
      </c>
      <c r="J54" s="31">
        <f>'[54]C4a - Architect (East)'!$E$7</f>
        <v>3.8999999999999998E-3</v>
      </c>
      <c r="K54" s="31">
        <f>'[55]C4a - Architect (East)'!$E$7</f>
        <v>5.1000000000000004E-3</v>
      </c>
      <c r="L54" s="31">
        <f>'[56]C4a - Architect (East)'!$E$7</f>
        <v>6.4999999999999997E-3</v>
      </c>
      <c r="M54" s="32">
        <f>AVERAGE(D54:L54)</f>
        <v>5.5377777777777769E-3</v>
      </c>
    </row>
    <row r="55" spans="2:13" ht="14.5" x14ac:dyDescent="0.35">
      <c r="B55" s="24" t="s">
        <v>139</v>
      </c>
      <c r="C55" s="33">
        <f>'[47]C4a - Architect (West)'!$G$7</f>
        <v>139000</v>
      </c>
      <c r="D55" s="33">
        <f>'[48]C4a - Architect (East)'!$G$7</f>
        <v>252000</v>
      </c>
      <c r="E55" s="33">
        <f>'[49]C4a - Architect (East)'!$G$7</f>
        <v>82500</v>
      </c>
      <c r="F55" s="33">
        <f>'[50]C4a - Architect (East)'!$G$7</f>
        <v>100000</v>
      </c>
      <c r="G55" s="33">
        <f>'[51]C4a - Architect (East)'!$G$7</f>
        <v>82500</v>
      </c>
      <c r="H55" s="33">
        <f>'[52]C4a - Architect (East)'!$G$7</f>
        <v>142000</v>
      </c>
      <c r="I55" s="33">
        <f>'[53]C4a - Architect (East)'!$G$7</f>
        <v>77625</v>
      </c>
      <c r="J55" s="33">
        <f>'[54]C4a - Architect (East)'!$G$7</f>
        <v>97500</v>
      </c>
      <c r="K55" s="33">
        <f>'[55]C4a - Architect (East)'!$G$7</f>
        <v>70000</v>
      </c>
      <c r="L55" s="33">
        <f>'[56]C4a - Architect (East)'!$G$7</f>
        <v>87750</v>
      </c>
      <c r="M55" s="24"/>
    </row>
    <row r="56" spans="2:13" ht="14.5" x14ac:dyDescent="0.35">
      <c r="B56" s="49" t="s">
        <v>135</v>
      </c>
      <c r="C56" s="37"/>
      <c r="D56" s="37"/>
      <c r="E56" s="37"/>
      <c r="F56" s="37"/>
      <c r="G56" s="37"/>
      <c r="H56" s="37"/>
      <c r="I56" s="37"/>
      <c r="J56" s="50"/>
      <c r="K56" s="37"/>
      <c r="L56" s="37"/>
      <c r="M56" s="52"/>
    </row>
    <row r="57" spans="2:13" ht="14.5" x14ac:dyDescent="0.35">
      <c r="B57" s="24" t="s">
        <v>136</v>
      </c>
      <c r="C57" s="31">
        <f>'[47]C4a - Architect (West)'!$H$7</f>
        <v>8.8000000000000005E-3</v>
      </c>
      <c r="D57" s="31">
        <f>'[48]C4a - Architect (East)'!$H$7</f>
        <v>7.0000000000000001E-3</v>
      </c>
      <c r="E57" s="31">
        <f>'[49]C4a - Architect (East)'!$H$7</f>
        <v>1.0800000000000001E-2</v>
      </c>
      <c r="F57" s="30">
        <f>'[50]C4a - Architect (East)'!$H$7</f>
        <v>9.6100000000000005E-3</v>
      </c>
      <c r="G57" s="30">
        <f>'[51]C4a - Architect (East)'!$H$7</f>
        <v>7.11E-3</v>
      </c>
      <c r="H57" s="31">
        <f>'[52]C4a - Architect (East)'!$H$7</f>
        <v>7.4999999999999997E-3</v>
      </c>
      <c r="I57" s="31">
        <f>'[53]C4a - Architect (East)'!$H$7</f>
        <v>6.0000000000000001E-3</v>
      </c>
      <c r="J57" s="31">
        <f>'[54]C4a - Architect (East)'!$H$7</f>
        <v>8.3999999999999995E-3</v>
      </c>
      <c r="K57" s="31">
        <f>'[55]C4a - Architect (East)'!$H$7</f>
        <v>1.4200000000000001E-2</v>
      </c>
      <c r="L57" s="31">
        <f>'[56]C4a - Architect (East)'!$H$7</f>
        <v>1.2699999999999999E-2</v>
      </c>
      <c r="M57" s="32">
        <f>AVERAGE(D57:L57)</f>
        <v>9.257777777777778E-3</v>
      </c>
    </row>
    <row r="58" spans="2:13" ht="14.5" x14ac:dyDescent="0.35">
      <c r="B58" s="24" t="s">
        <v>142</v>
      </c>
      <c r="C58" s="33">
        <f>'[47]C4a - Architect (West)'!$J$7</f>
        <v>175000</v>
      </c>
      <c r="D58" s="33">
        <f>'[48]C4a - Architect (East)'!$J$7</f>
        <v>273000</v>
      </c>
      <c r="E58" s="33">
        <f>'[49]C4a - Architect (East)'!$J$7</f>
        <v>162000</v>
      </c>
      <c r="F58" s="33">
        <f>'[50]C4a - Architect (East)'!$J$7</f>
        <v>210000</v>
      </c>
      <c r="G58" s="33">
        <f>'[51]C4a - Architect (East)'!$J$7</f>
        <v>94500</v>
      </c>
      <c r="H58" s="33">
        <f>'[52]C4a - Architect (East)'!$J$7</f>
        <v>150000</v>
      </c>
      <c r="I58" s="33">
        <f>'[53]C4a - Architect (East)'!$J$7</f>
        <v>99500</v>
      </c>
      <c r="J58" s="33">
        <f>'[54]C4a - Architect (East)'!$J$7</f>
        <v>210000</v>
      </c>
      <c r="K58" s="33">
        <f>'[55]C4a - Architect (East)'!$J$7</f>
        <v>213000</v>
      </c>
      <c r="L58" s="33">
        <f>'[56]C4a - Architect (East)'!$J$7</f>
        <v>171450</v>
      </c>
      <c r="M58" s="24"/>
    </row>
    <row r="59" spans="2:13" ht="14.5" x14ac:dyDescent="0.35"/>
    <row r="60" spans="2:13" ht="14.5" x14ac:dyDescent="0.35"/>
    <row r="61" spans="2:13" ht="15" customHeight="1" x14ac:dyDescent="0.35">
      <c r="B61" s="84" t="s">
        <v>145</v>
      </c>
    </row>
    <row r="62" spans="2:13" ht="15" customHeight="1" x14ac:dyDescent="0.35">
      <c r="B62" s="107" t="s">
        <v>24</v>
      </c>
      <c r="C62" s="107"/>
      <c r="D62" s="107"/>
      <c r="E62" s="107"/>
      <c r="F62" s="107"/>
      <c r="G62" s="107"/>
      <c r="H62" s="107"/>
    </row>
    <row r="63" spans="2:13" ht="15" customHeight="1" x14ac:dyDescent="0.35">
      <c r="B63" s="107" t="s">
        <v>25</v>
      </c>
      <c r="C63" s="107"/>
      <c r="D63" s="107"/>
      <c r="E63" s="107"/>
      <c r="F63" s="107"/>
      <c r="G63" s="107"/>
      <c r="H63" s="107"/>
    </row>
    <row r="64" spans="2:13" ht="15" customHeight="1" x14ac:dyDescent="0.35">
      <c r="B64" s="107" t="s">
        <v>146</v>
      </c>
      <c r="C64" s="107"/>
      <c r="D64" s="107"/>
      <c r="E64" s="107"/>
      <c r="F64" s="107"/>
      <c r="G64" s="107"/>
      <c r="H64" s="107"/>
    </row>
    <row r="65" spans="2:8" ht="15" customHeight="1" x14ac:dyDescent="0.35">
      <c r="B65" s="107" t="s">
        <v>27</v>
      </c>
      <c r="C65" s="107"/>
      <c r="D65" s="107"/>
      <c r="E65" s="107"/>
      <c r="F65" s="107"/>
      <c r="G65" s="107"/>
      <c r="H65" s="107"/>
    </row>
    <row r="66" spans="2:8" ht="15" customHeight="1" x14ac:dyDescent="0.35">
      <c r="B66" s="107" t="s">
        <v>147</v>
      </c>
      <c r="C66" s="107"/>
      <c r="D66" s="107"/>
      <c r="E66" s="107"/>
      <c r="F66" s="107"/>
      <c r="G66" s="107"/>
      <c r="H66" s="107"/>
    </row>
    <row r="67" spans="2:8" ht="15" customHeight="1" x14ac:dyDescent="0.35">
      <c r="B67" s="106" t="s">
        <v>81</v>
      </c>
      <c r="C67" s="106"/>
      <c r="D67" s="106"/>
      <c r="E67" s="106"/>
      <c r="F67" s="106"/>
      <c r="G67" s="106"/>
      <c r="H67" s="106"/>
    </row>
    <row r="68" spans="2:8" ht="15" customHeight="1" x14ac:dyDescent="0.35">
      <c r="B68" s="109" t="s">
        <v>355</v>
      </c>
      <c r="C68" s="109"/>
      <c r="D68" s="109"/>
      <c r="E68" s="109"/>
      <c r="F68" s="109"/>
      <c r="G68" s="109"/>
      <c r="H68" s="109"/>
    </row>
    <row r="69" spans="2:8" ht="15" customHeight="1" x14ac:dyDescent="0.35">
      <c r="B69" s="110" t="s">
        <v>149</v>
      </c>
      <c r="C69" s="110"/>
      <c r="D69" s="110"/>
      <c r="E69" s="110"/>
      <c r="F69" s="110"/>
      <c r="G69" s="110"/>
      <c r="H69" s="110"/>
    </row>
    <row r="70" spans="2:8" ht="15" customHeight="1" x14ac:dyDescent="0.35">
      <c r="B70" s="107" t="s">
        <v>150</v>
      </c>
      <c r="C70" s="107"/>
      <c r="D70" s="107"/>
      <c r="E70" s="107"/>
      <c r="F70" s="107"/>
      <c r="G70" s="107"/>
      <c r="H70" s="107"/>
    </row>
    <row r="71" spans="2:8" ht="15" customHeight="1" x14ac:dyDescent="0.35">
      <c r="B71" s="107" t="s">
        <v>151</v>
      </c>
      <c r="C71" s="107"/>
      <c r="D71" s="107"/>
      <c r="E71" s="107"/>
      <c r="F71" s="107"/>
      <c r="G71" s="107"/>
      <c r="H71" s="107"/>
    </row>
    <row r="72" spans="2:8" ht="15" customHeight="1" x14ac:dyDescent="0.35">
      <c r="B72" s="106" t="s">
        <v>86</v>
      </c>
      <c r="C72" s="106"/>
      <c r="D72" s="106"/>
      <c r="E72" s="106"/>
      <c r="F72" s="106"/>
      <c r="G72" s="106"/>
      <c r="H72" s="106"/>
    </row>
    <row r="73" spans="2:8" ht="14.5" x14ac:dyDescent="0.35">
      <c r="B73" s="107" t="s">
        <v>87</v>
      </c>
      <c r="C73" s="107"/>
      <c r="D73" s="107"/>
      <c r="E73" s="107"/>
      <c r="F73" s="107"/>
      <c r="G73" s="107"/>
      <c r="H73" s="107"/>
    </row>
    <row r="74" spans="2:8" ht="45.75" customHeight="1" x14ac:dyDescent="0.35">
      <c r="B74" s="111" t="s">
        <v>152</v>
      </c>
      <c r="C74" s="111"/>
      <c r="D74" s="111"/>
      <c r="E74" s="111"/>
      <c r="F74" s="111"/>
      <c r="G74" s="111"/>
      <c r="H74" s="111"/>
    </row>
    <row r="75" spans="2:8" ht="14.5" x14ac:dyDescent="0.35">
      <c r="B75" s="107" t="s">
        <v>153</v>
      </c>
      <c r="C75" s="107"/>
      <c r="D75" s="107"/>
      <c r="E75" s="107"/>
      <c r="F75" s="107"/>
      <c r="G75" s="107"/>
      <c r="H75" s="107"/>
    </row>
    <row r="76" spans="2:8" ht="32.25" customHeight="1" x14ac:dyDescent="0.35">
      <c r="B76" s="111" t="s">
        <v>154</v>
      </c>
      <c r="C76" s="111"/>
      <c r="D76" s="111"/>
      <c r="E76" s="111"/>
      <c r="F76" s="111"/>
      <c r="G76" s="111"/>
      <c r="H76" s="111"/>
    </row>
    <row r="77" spans="2:8" ht="15" customHeight="1" x14ac:dyDescent="0.35">
      <c r="B77" s="107" t="s">
        <v>155</v>
      </c>
      <c r="C77" s="107"/>
      <c r="D77" s="107"/>
      <c r="E77" s="107"/>
      <c r="F77" s="107"/>
      <c r="G77" s="107"/>
      <c r="H77" s="107"/>
    </row>
    <row r="78" spans="2:8" ht="15" customHeight="1" x14ac:dyDescent="0.35">
      <c r="B78" s="112" t="s">
        <v>156</v>
      </c>
      <c r="C78" s="112"/>
      <c r="D78" s="112"/>
      <c r="E78" s="112"/>
      <c r="F78" s="112"/>
      <c r="G78" s="112"/>
      <c r="H78" s="112"/>
    </row>
    <row r="79" spans="2:8" ht="15" customHeight="1" x14ac:dyDescent="0.35">
      <c r="B79" s="108" t="s">
        <v>157</v>
      </c>
      <c r="C79" s="108"/>
      <c r="D79" s="108"/>
      <c r="E79" s="108"/>
      <c r="F79" s="108"/>
      <c r="G79" s="108"/>
      <c r="H79" s="108"/>
    </row>
  </sheetData>
  <mergeCells count="18">
    <mergeCell ref="B79:H79"/>
    <mergeCell ref="B68:H68"/>
    <mergeCell ref="B69:H69"/>
    <mergeCell ref="B70:H70"/>
    <mergeCell ref="B71:H71"/>
    <mergeCell ref="B72:H72"/>
    <mergeCell ref="B73:H73"/>
    <mergeCell ref="B74:H74"/>
    <mergeCell ref="B75:H75"/>
    <mergeCell ref="B76:H76"/>
    <mergeCell ref="B77:H77"/>
    <mergeCell ref="B78:H78"/>
    <mergeCell ref="B67:H67"/>
    <mergeCell ref="B62:H62"/>
    <mergeCell ref="B63:H63"/>
    <mergeCell ref="B64:H64"/>
    <mergeCell ref="B65:H65"/>
    <mergeCell ref="B66:H66"/>
  </mergeCells>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8443-8172-4471-9929-C6B49C369640}">
  <sheetPr>
    <tabColor rgb="FFFFC000"/>
  </sheetPr>
  <dimension ref="A3:AE79"/>
  <sheetViews>
    <sheetView topLeftCell="A4" zoomScale="112" zoomScaleNormal="112" workbookViewId="0">
      <pane xSplit="2" topLeftCell="X1" activePane="topRight" state="frozen"/>
      <selection activeCell="A4" sqref="A4"/>
      <selection pane="topRight" activeCell="AB4" sqref="AB4:AB66"/>
    </sheetView>
  </sheetViews>
  <sheetFormatPr defaultRowHeight="15" customHeight="1" x14ac:dyDescent="0.35"/>
  <cols>
    <col min="2" max="2" width="72.81640625" bestFit="1" customWidth="1"/>
    <col min="3" max="28" width="20.54296875" style="1" customWidth="1"/>
    <col min="29" max="33" width="20.54296875" customWidth="1"/>
  </cols>
  <sheetData>
    <row r="3" spans="1:29" ht="14.5" x14ac:dyDescent="0.35">
      <c r="AC3" s="1"/>
    </row>
    <row r="4" spans="1:29" ht="74.5" customHeight="1" x14ac:dyDescent="0.35">
      <c r="B4" s="24"/>
      <c r="C4" s="16" t="s">
        <v>120</v>
      </c>
      <c r="D4" s="16" t="s">
        <v>121</v>
      </c>
      <c r="E4" s="16" t="s">
        <v>122</v>
      </c>
      <c r="F4" s="16" t="s">
        <v>158</v>
      </c>
      <c r="G4" s="16" t="s">
        <v>159</v>
      </c>
      <c r="H4" s="16" t="s">
        <v>160</v>
      </c>
      <c r="I4" s="16" t="s">
        <v>127</v>
      </c>
      <c r="J4" s="16" t="s">
        <v>128</v>
      </c>
      <c r="K4" s="16" t="s">
        <v>161</v>
      </c>
      <c r="L4" s="16" t="s">
        <v>162</v>
      </c>
      <c r="M4" s="34" t="s">
        <v>15</v>
      </c>
      <c r="N4" s="11"/>
      <c r="AC4" s="1"/>
    </row>
    <row r="5" spans="1:29" ht="37" x14ac:dyDescent="0.35">
      <c r="B5" s="23" t="s">
        <v>163</v>
      </c>
      <c r="C5" s="53"/>
      <c r="D5" s="53"/>
      <c r="E5" s="53"/>
      <c r="F5" s="53"/>
      <c r="G5" s="53"/>
      <c r="H5" s="53"/>
      <c r="I5" s="53"/>
      <c r="J5" s="53"/>
      <c r="K5" s="53"/>
      <c r="L5" s="53"/>
      <c r="M5" s="53"/>
      <c r="AC5" s="1"/>
    </row>
    <row r="6" spans="1:29" ht="14.5" x14ac:dyDescent="0.35">
      <c r="B6" s="49" t="s">
        <v>131</v>
      </c>
      <c r="C6" s="53"/>
      <c r="D6" s="53"/>
      <c r="E6" s="53"/>
      <c r="F6" s="53"/>
      <c r="G6" s="53"/>
      <c r="H6" s="53"/>
      <c r="I6" s="53"/>
      <c r="J6" s="53"/>
      <c r="K6" s="53"/>
      <c r="L6" s="53"/>
      <c r="M6" s="53"/>
      <c r="AC6" s="1"/>
    </row>
    <row r="7" spans="1:29" ht="14.5" x14ac:dyDescent="0.35">
      <c r="A7" s="2">
        <v>1</v>
      </c>
      <c r="B7" s="24" t="s">
        <v>132</v>
      </c>
      <c r="C7" s="19">
        <f>'[58]C4b - Architect (West)'!$B$6</f>
        <v>9.5999999999999992E-3</v>
      </c>
      <c r="D7" s="19">
        <f>'[59]C4b - Architect (West)'!$B$6</f>
        <v>1.2E-2</v>
      </c>
      <c r="E7" s="19">
        <f>'[60]C4b - Architect (West)'!$B$6</f>
        <v>6.6E-3</v>
      </c>
      <c r="F7" s="19">
        <f>'[61]C4b - Architect (West)'!$B$6</f>
        <v>1.0999999999999999E-2</v>
      </c>
      <c r="G7" s="18">
        <f>'[62]C4b - Architect (West)'!$B$6</f>
        <v>1.21E-2</v>
      </c>
      <c r="H7" s="19">
        <f>'[63]C4b - Architect (West)'!$B$6</f>
        <v>1.2E-2</v>
      </c>
      <c r="I7" s="19">
        <f>'[64]C4b - Architect (West)'!$B$6</f>
        <v>6.4000000000000003E-3</v>
      </c>
      <c r="J7" s="19">
        <f>'[65]C4b - Architect (West)'!$B$6</f>
        <v>5.7999999999999996E-3</v>
      </c>
      <c r="K7" s="19">
        <f>'[66]C4b - Architect (West)'!$B$6</f>
        <v>8.6800000000000002E-3</v>
      </c>
      <c r="L7" s="19">
        <f>'[67]C4b - Architect (West)'!$B$6</f>
        <v>1.38E-2</v>
      </c>
      <c r="M7" s="18">
        <f>AVERAGE(C7:L7)</f>
        <v>9.7980000000000012E-3</v>
      </c>
      <c r="AC7" s="1"/>
    </row>
    <row r="8" spans="1:29" ht="14.5" x14ac:dyDescent="0.35">
      <c r="A8" s="2"/>
      <c r="B8" s="24" t="s">
        <v>133</v>
      </c>
      <c r="C8" s="20">
        <f>'[58]C4b - Architect (West)'!$C$6</f>
        <v>2900</v>
      </c>
      <c r="D8" s="20">
        <f>'[59]C4b - Architect (West)'!$C$6</f>
        <v>4500</v>
      </c>
      <c r="E8" s="20">
        <f>'[60]C4b - Architect (West)'!$C$6</f>
        <v>5220</v>
      </c>
      <c r="F8" s="20">
        <f>'[61]C4b - Architect (West)'!$C$6</f>
        <v>10000</v>
      </c>
      <c r="G8" s="20">
        <f>'[62]C4b - Architect (West)'!$C$6</f>
        <v>12735.45</v>
      </c>
      <c r="H8" s="20">
        <f>'[63]C4b - Architect (West)'!$C$6</f>
        <v>10500</v>
      </c>
      <c r="I8" s="20">
        <f>'[64]C4b - Architect (West)'!$C$6</f>
        <v>10240</v>
      </c>
      <c r="J8" s="20">
        <f>'[65]C4b - Architect (West)'!$C$6</f>
        <v>580</v>
      </c>
      <c r="K8" s="20">
        <f>'[66]C4b - Architect (West)'!$C$6</f>
        <v>14100</v>
      </c>
      <c r="L8" s="20">
        <f>'[67]C4b - Architect (West)'!$C$6</f>
        <v>25650</v>
      </c>
      <c r="M8" s="34"/>
      <c r="AC8" s="1"/>
    </row>
    <row r="9" spans="1:29" ht="14.5" x14ac:dyDescent="0.35">
      <c r="A9" s="2"/>
      <c r="B9" s="49" t="s">
        <v>144</v>
      </c>
      <c r="C9" s="53"/>
      <c r="D9" s="53"/>
      <c r="E9" s="55"/>
      <c r="F9" s="53"/>
      <c r="G9" s="53"/>
      <c r="H9" s="53"/>
      <c r="I9" s="53"/>
      <c r="J9" s="53"/>
      <c r="K9" s="53"/>
      <c r="L9" s="53"/>
      <c r="M9" s="53"/>
      <c r="AC9" s="1"/>
    </row>
    <row r="10" spans="1:29" ht="14.5" x14ac:dyDescent="0.35">
      <c r="A10" s="2">
        <v>4</v>
      </c>
      <c r="B10" s="24" t="s">
        <v>132</v>
      </c>
      <c r="C10" s="19">
        <f>'[58]C4b - Architect (West)'!$E$6</f>
        <v>9.1000000000000004E-3</v>
      </c>
      <c r="D10" s="19">
        <f>'[59]C4b - Architect (West)'!$E$6</f>
        <v>1.15E-2</v>
      </c>
      <c r="E10" s="19">
        <f>'[60]C4b - Architect (West)'!$E$6</f>
        <v>5.8999999999999999E-3</v>
      </c>
      <c r="F10" s="19">
        <v>0.01</v>
      </c>
      <c r="G10" s="18">
        <f>'[62]C4b - Architect (West)'!$E$6</f>
        <v>1.1299999999999999E-2</v>
      </c>
      <c r="H10" s="19">
        <f>'[63]C4b - Architect (West)'!$E$6</f>
        <v>1.2E-2</v>
      </c>
      <c r="I10" s="19">
        <f>'[64]C4b - Architect (West)'!$E$6</f>
        <v>5.8999999999999999E-3</v>
      </c>
      <c r="J10" s="19">
        <f>'[65]C4b - Architect (West)'!$E$6</f>
        <v>5.7000000000000002E-3</v>
      </c>
      <c r="K10" s="19">
        <f>'[66]C4b - Architect (West)'!$E$6</f>
        <v>7.5799999999999999E-3</v>
      </c>
      <c r="L10" s="19">
        <f>'[67]C4b - Architect (West)'!$E$6</f>
        <v>1.2800000000000001E-2</v>
      </c>
      <c r="M10" s="18">
        <f>AVERAGE(C10:L10)</f>
        <v>9.1780000000000004E-3</v>
      </c>
      <c r="AC10" s="1"/>
    </row>
    <row r="11" spans="1:29" ht="14.5" x14ac:dyDescent="0.35">
      <c r="A11" s="2"/>
      <c r="B11" s="24" t="s">
        <v>133</v>
      </c>
      <c r="C11" s="20">
        <f>'[58]C4b - Architect (West)'!$F$6</f>
        <v>2900</v>
      </c>
      <c r="D11" s="20">
        <f>'[59]C4b - Architect (West)'!$F$6</f>
        <v>1500</v>
      </c>
      <c r="E11" s="20">
        <f>'[60]C4b - Architect (West)'!$F$6</f>
        <v>4800</v>
      </c>
      <c r="F11" s="20">
        <v>10000</v>
      </c>
      <c r="G11" s="20">
        <f>'[62]C4b - Architect (West)'!$F$6</f>
        <v>11935.45</v>
      </c>
      <c r="H11" s="20">
        <f>'[63]C4b - Architect (West)'!$F$6</f>
        <v>10500</v>
      </c>
      <c r="I11" s="20">
        <f>'[64]C4b - Architect (West)'!$F$6</f>
        <v>9440</v>
      </c>
      <c r="J11" s="20">
        <f>'[65]C4b - Architect (West)'!$F$6</f>
        <v>610</v>
      </c>
      <c r="K11" s="20">
        <f>'[66]C4b - Architect (West)'!$F$6</f>
        <v>14100</v>
      </c>
      <c r="L11" s="20">
        <f>'[67]C4b - Architect (West)'!$F$6</f>
        <v>24130</v>
      </c>
      <c r="M11" s="34"/>
      <c r="AC11" s="1"/>
    </row>
    <row r="12" spans="1:29" ht="14.5" x14ac:dyDescent="0.35">
      <c r="A12" s="2"/>
      <c r="B12" s="49" t="s">
        <v>135</v>
      </c>
      <c r="C12" s="53"/>
      <c r="D12" s="53"/>
      <c r="E12" s="53"/>
      <c r="F12" s="53"/>
      <c r="G12" s="53"/>
      <c r="H12" s="53"/>
      <c r="I12" s="53"/>
      <c r="J12" s="53"/>
      <c r="K12" s="53"/>
      <c r="L12" s="53"/>
      <c r="M12" s="53"/>
      <c r="AC12" s="1"/>
    </row>
    <row r="13" spans="1:29" ht="14.5" x14ac:dyDescent="0.35">
      <c r="A13" s="2">
        <v>7</v>
      </c>
      <c r="B13" s="24" t="s">
        <v>136</v>
      </c>
      <c r="C13" s="19">
        <f>'[58]C4b - Architect (West)'!$H$6</f>
        <v>9.7999999999999997E-3</v>
      </c>
      <c r="D13" s="19">
        <f>'[59]C4b - Architect (West)'!$H$6</f>
        <v>1.0999999999999999E-2</v>
      </c>
      <c r="E13" s="19">
        <f>'[60]C4b - Architect (West)'!$H$6</f>
        <v>1.23E-2</v>
      </c>
      <c r="F13" s="19">
        <v>0.01</v>
      </c>
      <c r="G13" s="18">
        <f>'[62]C4b - Architect (West)'!$H$6</f>
        <v>1.09E-2</v>
      </c>
      <c r="H13" s="19">
        <f>'[63]C4b - Architect (West)'!$H$6</f>
        <v>5.1000000000000004E-3</v>
      </c>
      <c r="I13" s="19">
        <f>'[64]C4b - Architect (West)'!$H$6</f>
        <v>1.18E-2</v>
      </c>
      <c r="J13" s="19">
        <f>'[65]C4b - Architect (West)'!$H$6</f>
        <v>1.55E-2</v>
      </c>
      <c r="K13" s="19">
        <f>'[66]C4b - Architect (West)'!$H$6</f>
        <v>9.2200000000000008E-3</v>
      </c>
      <c r="L13" s="19">
        <f>'[67]C4b - Architect (West)'!$H$6</f>
        <v>7.4999999999999997E-3</v>
      </c>
      <c r="M13" s="18">
        <f>AVERAGE(C13:L13)</f>
        <v>1.0312000000000002E-2</v>
      </c>
      <c r="AC13" s="1"/>
    </row>
    <row r="14" spans="1:29" ht="14.5" x14ac:dyDescent="0.35">
      <c r="A14" s="2"/>
      <c r="B14" s="24" t="s">
        <v>137</v>
      </c>
      <c r="C14" s="20">
        <f>'[58]C4b - Architect (West)'!$I$6</f>
        <v>2900</v>
      </c>
      <c r="D14" s="20">
        <f>'[59]C4b - Architect (West)'!$I$6</f>
        <v>4500</v>
      </c>
      <c r="E14" s="20">
        <f>'[60]C4b - Architect (West)'!$I$6</f>
        <v>9400</v>
      </c>
      <c r="F14" s="20">
        <v>10000</v>
      </c>
      <c r="G14" s="20">
        <f>'[62]C4b - Architect (West)'!$I$6</f>
        <v>11290.3</v>
      </c>
      <c r="H14" s="20">
        <f>'[63]C4b - Architect (West)'!$I$6</f>
        <v>9500</v>
      </c>
      <c r="I14" s="20">
        <f>'[64]C4b - Architect (West)'!$I$6</f>
        <v>18880</v>
      </c>
      <c r="J14" s="20">
        <f>'[65]C4b - Architect (West)'!$I$6</f>
        <v>1790</v>
      </c>
      <c r="K14" s="20">
        <f>'[66]C4b - Architect (West)'!$I$6</f>
        <v>14400</v>
      </c>
      <c r="L14" s="20">
        <f>'[67]C4b - Architect (West)'!$I$6</f>
        <v>19500</v>
      </c>
      <c r="M14" s="34"/>
      <c r="AC14" s="1"/>
    </row>
    <row r="15" spans="1:29" ht="14.5" x14ac:dyDescent="0.35">
      <c r="A15" s="2"/>
      <c r="Z15"/>
    </row>
    <row r="16" spans="1:29" ht="14.5" x14ac:dyDescent="0.35">
      <c r="A16" s="2"/>
      <c r="Z16"/>
    </row>
    <row r="17" spans="1:29" ht="14.5" x14ac:dyDescent="0.35">
      <c r="A17" s="2"/>
      <c r="Z17"/>
    </row>
    <row r="18" spans="1:29" ht="74.150000000000006" customHeight="1" x14ac:dyDescent="0.35">
      <c r="A18" s="2"/>
      <c r="B18" s="24"/>
      <c r="C18" s="16" t="s">
        <v>120</v>
      </c>
      <c r="D18" s="16" t="s">
        <v>121</v>
      </c>
      <c r="E18" s="16" t="s">
        <v>122</v>
      </c>
      <c r="F18" s="16" t="s">
        <v>158</v>
      </c>
      <c r="G18" s="16" t="s">
        <v>159</v>
      </c>
      <c r="H18" s="16" t="s">
        <v>160</v>
      </c>
      <c r="I18" s="16" t="s">
        <v>127</v>
      </c>
      <c r="J18" s="16" t="s">
        <v>128</v>
      </c>
      <c r="K18" s="16" t="s">
        <v>161</v>
      </c>
      <c r="L18" s="16" t="s">
        <v>162</v>
      </c>
      <c r="M18" s="34" t="s">
        <v>15</v>
      </c>
      <c r="AC18" s="1"/>
    </row>
    <row r="19" spans="1:29" ht="37" x14ac:dyDescent="0.35">
      <c r="A19" s="2"/>
      <c r="B19" s="23" t="s">
        <v>163</v>
      </c>
      <c r="C19" s="53"/>
      <c r="D19" s="53"/>
      <c r="E19" s="53"/>
      <c r="F19" s="53"/>
      <c r="G19" s="53"/>
      <c r="H19" s="53"/>
      <c r="I19" s="53"/>
      <c r="J19" s="53"/>
      <c r="K19" s="53"/>
      <c r="L19" s="53"/>
      <c r="M19" s="53"/>
      <c r="AC19" s="1"/>
    </row>
    <row r="20" spans="1:29" ht="14.5" x14ac:dyDescent="0.35">
      <c r="A20" s="2"/>
      <c r="B20" s="49" t="s">
        <v>138</v>
      </c>
      <c r="C20" s="53"/>
      <c r="D20" s="53"/>
      <c r="E20" s="53"/>
      <c r="F20" s="53"/>
      <c r="G20" s="53"/>
      <c r="H20" s="53"/>
      <c r="I20" s="53"/>
      <c r="J20" s="53"/>
      <c r="K20" s="53"/>
      <c r="L20" s="53"/>
      <c r="M20" s="53"/>
      <c r="AC20" s="1"/>
    </row>
    <row r="21" spans="1:29" s="4" customFormat="1" ht="14.5" x14ac:dyDescent="0.35">
      <c r="A21" s="2">
        <v>2</v>
      </c>
      <c r="B21" s="54" t="s">
        <v>132</v>
      </c>
      <c r="C21" s="19">
        <f>'[58]C4b - Architect (West)'!$B$7</f>
        <v>8.9999999999999993E-3</v>
      </c>
      <c r="D21" s="19">
        <f>'[59]C4b - Architect (West)'!$B$7</f>
        <v>0.01</v>
      </c>
      <c r="E21" s="19">
        <f>'[60]C4b - Architect (West)'!$B$7</f>
        <v>5.4000000000000003E-3</v>
      </c>
      <c r="F21" s="19">
        <v>0.01</v>
      </c>
      <c r="G21" s="18">
        <f>'[62]C4b - Architect (West)'!$B$7</f>
        <v>8.8000000000000005E-3</v>
      </c>
      <c r="H21" s="19">
        <f>'[63]C4b - Architect (West)'!$B$7</f>
        <v>1.0999999999999999E-2</v>
      </c>
      <c r="I21" s="19">
        <f>'[64]C4b - Architect (West)'!$B$7</f>
        <v>4.8999999999999998E-3</v>
      </c>
      <c r="J21" s="19">
        <f>'[65]C4b - Architect (West)'!$B$7</f>
        <v>4.8999999999999998E-3</v>
      </c>
      <c r="K21" s="19">
        <f>'[66]C4b - Architect (West)'!$B$7</f>
        <v>7.4999999999999997E-3</v>
      </c>
      <c r="L21" s="19">
        <f>'[67]C4b - Architect (West)'!$B$7</f>
        <v>1.23E-2</v>
      </c>
      <c r="M21" s="18">
        <f>AVERAGE(C21:L21)</f>
        <v>8.380000000000002E-3</v>
      </c>
    </row>
    <row r="22" spans="1:29" s="4" customFormat="1" ht="14.5" x14ac:dyDescent="0.35">
      <c r="A22" s="2">
        <v>3</v>
      </c>
      <c r="B22" s="54" t="s">
        <v>139</v>
      </c>
      <c r="C22" s="20">
        <f>'[58]C4b - Architect (West)'!$D$7</f>
        <v>169000</v>
      </c>
      <c r="D22" s="20">
        <f>'[59]C4b - Architect (West)'!$D$7</f>
        <v>357000</v>
      </c>
      <c r="E22" s="20">
        <f>'[60]C4b - Architect (West)'!$D$7</f>
        <v>81000</v>
      </c>
      <c r="F22" s="20">
        <v>150000</v>
      </c>
      <c r="G22" s="20">
        <f>'[62]C4b - Architect (West)'!$D$7</f>
        <v>60265.71</v>
      </c>
      <c r="H22" s="20">
        <f>'[63]C4b - Architect (West)'!$D$7</f>
        <v>219000</v>
      </c>
      <c r="I22" s="20">
        <f>'[64]C4b - Architect (West)'!$D$7</f>
        <v>122500</v>
      </c>
      <c r="J22" s="20">
        <f>'[65]C4b - Architect (West)'!$D$7</f>
        <v>70000</v>
      </c>
      <c r="K22" s="20">
        <f>'[66]C4b - Architect (West)'!$D$7</f>
        <v>87500</v>
      </c>
      <c r="L22" s="20">
        <f>'[67]C4b - Architect (West)'!$D$7</f>
        <v>125575</v>
      </c>
      <c r="M22" s="54"/>
    </row>
    <row r="23" spans="1:29" ht="14.5" x14ac:dyDescent="0.35">
      <c r="A23" s="2"/>
      <c r="B23" s="49" t="s">
        <v>144</v>
      </c>
      <c r="C23" s="55"/>
      <c r="D23" s="53"/>
      <c r="E23" s="53"/>
      <c r="F23" s="53"/>
      <c r="G23" s="53"/>
      <c r="H23" s="53"/>
      <c r="I23" s="53"/>
      <c r="J23" s="53"/>
      <c r="K23" s="53"/>
      <c r="L23" s="53"/>
      <c r="M23" s="53"/>
      <c r="AC23" s="1"/>
    </row>
    <row r="24" spans="1:29" s="4" customFormat="1" ht="14.5" x14ac:dyDescent="0.35">
      <c r="A24" s="2">
        <v>5</v>
      </c>
      <c r="B24" s="54" t="s">
        <v>132</v>
      </c>
      <c r="C24" s="19">
        <f>'[58]C4b - Architect (West)'!$E$7</f>
        <v>8.6999999999999994E-3</v>
      </c>
      <c r="D24" s="19">
        <f>'[59]C4b - Architect (West)'!$E$7</f>
        <v>9.4999999999999998E-3</v>
      </c>
      <c r="E24" s="19">
        <f>'[60]C4b - Architect (West)'!$E$7</f>
        <v>5.1000000000000004E-3</v>
      </c>
      <c r="F24" s="19">
        <v>8.9999999999999993E-3</v>
      </c>
      <c r="G24" s="18">
        <f>'[62]C4b - Architect (West)'!$E$7</f>
        <v>8.2000000000000007E-3</v>
      </c>
      <c r="H24" s="19">
        <f>'[63]C4b - Architect (West)'!$E$7</f>
        <v>1.0999999999999999E-2</v>
      </c>
      <c r="I24" s="19">
        <f>'[64]C4b - Architect (West)'!$E$7</f>
        <v>4.4000000000000003E-3</v>
      </c>
      <c r="J24" s="19">
        <f>'[65]C4b - Architect (West)'!$E$7</f>
        <v>4.7999999999999996E-3</v>
      </c>
      <c r="K24" s="19">
        <f>'[66]C4b - Architect (West)'!$E$7</f>
        <v>6.6E-3</v>
      </c>
      <c r="L24" s="19">
        <f>'[67]C4b - Architect (West)'!$E$7</f>
        <v>1.0500000000000001E-2</v>
      </c>
      <c r="M24" s="18">
        <f>AVERAGE(C24:L24)</f>
        <v>7.7799999999999996E-3</v>
      </c>
    </row>
    <row r="25" spans="1:29" s="4" customFormat="1" ht="14.5" x14ac:dyDescent="0.35">
      <c r="A25" s="2">
        <v>6</v>
      </c>
      <c r="B25" s="54" t="s">
        <v>139</v>
      </c>
      <c r="C25" s="20">
        <f>'[58]C4b - Architect (West)'!$G$7</f>
        <v>159000</v>
      </c>
      <c r="D25" s="20">
        <f>'[59]C4b - Architect (West)'!$G$7</f>
        <v>336000</v>
      </c>
      <c r="E25" s="20">
        <f>'[60]C4b - Architect (West)'!$G$7</f>
        <v>76500</v>
      </c>
      <c r="F25" s="20">
        <v>150000</v>
      </c>
      <c r="G25" s="20">
        <f>'[62]C4b - Architect (West)'!$G$7</f>
        <v>56485.71</v>
      </c>
      <c r="H25" s="20">
        <f>'[63]C4b - Architect (West)'!$G$7</f>
        <v>217000</v>
      </c>
      <c r="I25" s="20">
        <f>'[64]C4b - Architect (West)'!$G$7</f>
        <v>110000</v>
      </c>
      <c r="J25" s="20">
        <f>'[65]C4b - Architect (West)'!$G$7</f>
        <v>65500</v>
      </c>
      <c r="K25" s="20">
        <f>'[66]C4b - Architect (West)'!$G$7</f>
        <v>87500</v>
      </c>
      <c r="L25" s="20">
        <f>'[67]C4b - Architect (West)'!$G$7</f>
        <v>119200</v>
      </c>
      <c r="M25" s="54"/>
    </row>
    <row r="26" spans="1:29" ht="14.5" x14ac:dyDescent="0.35">
      <c r="A26" s="2"/>
      <c r="B26" s="49" t="s">
        <v>135</v>
      </c>
      <c r="C26" s="53"/>
      <c r="D26" s="53"/>
      <c r="E26" s="53"/>
      <c r="F26" s="53"/>
      <c r="G26" s="53"/>
      <c r="H26" s="53"/>
      <c r="I26" s="53"/>
      <c r="J26" s="53"/>
      <c r="K26" s="53"/>
      <c r="L26" s="53"/>
      <c r="M26" s="53"/>
      <c r="AC26" s="1"/>
    </row>
    <row r="27" spans="1:29" s="4" customFormat="1" ht="14.5" x14ac:dyDescent="0.35">
      <c r="A27" s="2">
        <v>8</v>
      </c>
      <c r="B27" s="54" t="s">
        <v>136</v>
      </c>
      <c r="C27" s="19">
        <f>'[58]C4b - Architect (West)'!$H$7</f>
        <v>8.8999999999999999E-3</v>
      </c>
      <c r="D27" s="19">
        <f>'[59]C4b - Architect (West)'!$H$7</f>
        <v>8.9999999999999993E-3</v>
      </c>
      <c r="E27" s="19">
        <f>'[60]C4b - Architect (West)'!$H$7</f>
        <v>9.9000000000000008E-3</v>
      </c>
      <c r="F27" s="19">
        <v>8.9999999999999993E-3</v>
      </c>
      <c r="G27" s="18">
        <f>'[62]C4b - Architect (West)'!$H$7</f>
        <v>7.3000000000000001E-3</v>
      </c>
      <c r="H27" s="19">
        <f>'[63]C4b - Architect (West)'!$H$7</f>
        <v>4.7000000000000002E-3</v>
      </c>
      <c r="I27" s="19">
        <f>'[64]C4b - Architect (West)'!$H$7</f>
        <v>8.8999999999999999E-3</v>
      </c>
      <c r="J27" s="19">
        <f>'[65]C4b - Architect (West)'!$H$7</f>
        <v>1.4E-2</v>
      </c>
      <c r="K27" s="19">
        <f>'[66]C4b - Architect (West)'!$H$7</f>
        <v>7.9000000000000008E-3</v>
      </c>
      <c r="L27" s="19">
        <f>'[67]C4b - Architect (West)'!$H$7</f>
        <v>6.7000000000000002E-3</v>
      </c>
      <c r="M27" s="18">
        <f>AVERAGE(C27:L27)</f>
        <v>8.6300000000000005E-3</v>
      </c>
    </row>
    <row r="28" spans="1:29" s="4" customFormat="1" ht="14.5" x14ac:dyDescent="0.35">
      <c r="A28" s="2">
        <v>9</v>
      </c>
      <c r="B28" s="54" t="s">
        <v>142</v>
      </c>
      <c r="C28" s="20">
        <f>'[58]C4b - Architect (West)'!$J$7</f>
        <v>178000</v>
      </c>
      <c r="D28" s="20">
        <f>'[59]C4b - Architect (West)'!$J$7</f>
        <v>336000</v>
      </c>
      <c r="E28" s="20">
        <f>'[60]C4b - Architect (West)'!$J$7</f>
        <v>148500</v>
      </c>
      <c r="F28" s="20">
        <v>150000</v>
      </c>
      <c r="G28" s="20">
        <f>'[62]C4b - Architect (West)'!$J$7</f>
        <v>49207.14</v>
      </c>
      <c r="H28" s="20">
        <f>'[63]C4b - Architect (West)'!$J$7</f>
        <v>94000</v>
      </c>
      <c r="I28" s="20">
        <f>'[64]C4b - Architect (West)'!$J$7</f>
        <v>222500</v>
      </c>
      <c r="J28" s="20">
        <f>'[65]C4b - Architect (West)'!$J$7</f>
        <v>210000</v>
      </c>
      <c r="K28" s="20">
        <f>'[66]C4b - Architect (West)'!$J$7</f>
        <v>95000</v>
      </c>
      <c r="L28" s="20">
        <f>'[67]C4b - Architect (West)'!$J$7</f>
        <v>68425</v>
      </c>
      <c r="M28" s="54"/>
    </row>
    <row r="29" spans="1:29" ht="14.5" x14ac:dyDescent="0.35"/>
    <row r="32" spans="1:29" ht="14.5" x14ac:dyDescent="0.35"/>
    <row r="33" spans="1:31" ht="14.5" x14ac:dyDescent="0.35"/>
    <row r="34" spans="1:31" ht="74.150000000000006" customHeight="1" x14ac:dyDescent="0.35">
      <c r="B34" s="24"/>
      <c r="C34" s="16" t="s">
        <v>120</v>
      </c>
      <c r="D34" s="16" t="s">
        <v>121</v>
      </c>
      <c r="E34" s="16" t="s">
        <v>122</v>
      </c>
      <c r="F34" s="16" t="s">
        <v>158</v>
      </c>
      <c r="G34" s="16" t="s">
        <v>159</v>
      </c>
      <c r="H34" s="16" t="s">
        <v>160</v>
      </c>
      <c r="I34" s="16" t="s">
        <v>127</v>
      </c>
      <c r="J34" s="16" t="s">
        <v>128</v>
      </c>
      <c r="K34" s="16" t="s">
        <v>161</v>
      </c>
      <c r="L34" s="16" t="s">
        <v>162</v>
      </c>
      <c r="M34" s="34" t="s">
        <v>15</v>
      </c>
      <c r="AC34" s="1"/>
      <c r="AD34" s="1"/>
      <c r="AE34" s="1"/>
    </row>
    <row r="35" spans="1:31" ht="37" x14ac:dyDescent="0.35">
      <c r="B35" s="23" t="s">
        <v>164</v>
      </c>
      <c r="C35" s="53"/>
      <c r="D35" s="53"/>
      <c r="E35" s="53"/>
      <c r="F35" s="53"/>
      <c r="G35" s="53"/>
      <c r="H35" s="53"/>
      <c r="I35" s="53"/>
      <c r="J35" s="53"/>
      <c r="K35" s="53"/>
      <c r="L35" s="53"/>
      <c r="M35" s="53"/>
      <c r="AC35" s="1"/>
      <c r="AD35" s="1"/>
      <c r="AE35" s="1"/>
    </row>
    <row r="36" spans="1:31" ht="14.5" x14ac:dyDescent="0.35">
      <c r="B36" s="49" t="s">
        <v>131</v>
      </c>
      <c r="C36" s="53"/>
      <c r="D36" s="53"/>
      <c r="E36" s="53"/>
      <c r="F36" s="53"/>
      <c r="G36" s="53"/>
      <c r="H36" s="53"/>
      <c r="I36" s="53"/>
      <c r="J36" s="53"/>
      <c r="K36" s="53"/>
      <c r="L36" s="53"/>
      <c r="M36" s="53"/>
      <c r="AC36" s="1"/>
      <c r="AD36" s="1"/>
      <c r="AE36" s="1"/>
    </row>
    <row r="37" spans="1:31" s="4" customFormat="1" ht="14.5" x14ac:dyDescent="0.35">
      <c r="A37" s="2">
        <v>1</v>
      </c>
      <c r="B37" s="54" t="s">
        <v>132</v>
      </c>
      <c r="C37" s="19">
        <f>'[58]C4b - Architect (East)'!$B$6</f>
        <v>9.5999999999999992E-3</v>
      </c>
      <c r="D37" s="19">
        <f>'[59]C4b - Architect (East)'!$B$6</f>
        <v>1.2E-2</v>
      </c>
      <c r="E37" s="19">
        <f>'[60]C4b - Architect (East)'!$B$6</f>
        <v>8.0000000000000002E-3</v>
      </c>
      <c r="F37" s="19">
        <v>1.0999999999999999E-2</v>
      </c>
      <c r="G37" s="18">
        <f>'[62]C4b - Architect (East)'!$B$6</f>
        <v>1.21E-2</v>
      </c>
      <c r="H37" s="19">
        <f>'[63]C4b - Architect (East)'!$B$6</f>
        <v>1.34E-2</v>
      </c>
      <c r="I37" s="19">
        <f>'[64]C4b - Architect (East)'!$B$6</f>
        <v>6.4000000000000003E-3</v>
      </c>
      <c r="J37" s="19">
        <f>'[65]C4b - Architect (East)'!$B$6</f>
        <v>6.4999999999999997E-3</v>
      </c>
      <c r="K37" s="19">
        <f>'[66]C4b - Architect (East)'!$B$6</f>
        <v>8.6800000000000002E-3</v>
      </c>
      <c r="L37" s="19">
        <f>'[67]C4b - Architect (East)'!$B$6</f>
        <v>1.38E-2</v>
      </c>
      <c r="M37" s="18">
        <f>AVERAGE(C37:L37)</f>
        <v>1.0148000000000001E-2</v>
      </c>
    </row>
    <row r="38" spans="1:31" s="4" customFormat="1" ht="14.5" x14ac:dyDescent="0.35">
      <c r="A38" s="2"/>
      <c r="B38" s="54" t="s">
        <v>133</v>
      </c>
      <c r="C38" s="20">
        <f>'[58]C4b - Architect (East)'!$C$6</f>
        <v>2900</v>
      </c>
      <c r="D38" s="20">
        <f>'[59]C4b - Architect (East)'!$C$6</f>
        <v>4500</v>
      </c>
      <c r="E38" s="20">
        <f>'[60]C4b - Architect (East)'!$C$6</f>
        <v>6300</v>
      </c>
      <c r="F38" s="20">
        <v>10000</v>
      </c>
      <c r="G38" s="20">
        <f>'[62]C4b - Architect (East)'!$C$6</f>
        <v>12735.45</v>
      </c>
      <c r="H38" s="20">
        <f>'[63]C4b - Architect (East)'!$C$6</f>
        <v>11500</v>
      </c>
      <c r="I38" s="20">
        <f>'[64]C4b - Architect (East)'!$C$6</f>
        <v>10240</v>
      </c>
      <c r="J38" s="20">
        <f>'[65]C4b - Architect (East)'!$C$6</f>
        <v>690</v>
      </c>
      <c r="K38" s="20">
        <f>'[66]C4b - Architect (East)'!$C$6</f>
        <v>14100</v>
      </c>
      <c r="L38" s="20">
        <f>'[67]C4b - Architect (East)'!$C$6</f>
        <v>25650</v>
      </c>
      <c r="M38" s="54"/>
    </row>
    <row r="39" spans="1:31" ht="14.5" x14ac:dyDescent="0.35">
      <c r="A39" s="2"/>
      <c r="B39" s="49" t="s">
        <v>144</v>
      </c>
      <c r="C39" s="53"/>
      <c r="D39" s="53"/>
      <c r="E39" s="53"/>
      <c r="F39" s="53"/>
      <c r="G39" s="53"/>
      <c r="H39" s="53"/>
      <c r="I39" s="53"/>
      <c r="J39" s="53"/>
      <c r="K39" s="53"/>
      <c r="L39" s="53"/>
      <c r="M39" s="53"/>
      <c r="AC39" s="1"/>
      <c r="AD39" s="1"/>
      <c r="AE39" s="1"/>
    </row>
    <row r="40" spans="1:31" s="4" customFormat="1" ht="14.5" x14ac:dyDescent="0.35">
      <c r="A40" s="2">
        <v>4</v>
      </c>
      <c r="B40" s="54" t="s">
        <v>132</v>
      </c>
      <c r="C40" s="19">
        <f>'[58]C4b - Architect (East)'!$E$6</f>
        <v>9.1000000000000004E-3</v>
      </c>
      <c r="D40" s="19">
        <f>'[59]C4b - Architect (East)'!$E$6</f>
        <v>1.15E-2</v>
      </c>
      <c r="E40" s="19">
        <f>'[60]C4b - Architect (East)'!$E$6</f>
        <v>7.3000000000000001E-3</v>
      </c>
      <c r="F40" s="19">
        <v>0.01</v>
      </c>
      <c r="G40" s="18">
        <f>'[62]C4b - Architect (East)'!$E$6</f>
        <v>1.1299999999999999E-2</v>
      </c>
      <c r="H40" s="19">
        <f>'[63]C4b - Architect (East)'!$E$6</f>
        <v>1.34E-2</v>
      </c>
      <c r="I40" s="19">
        <f>'[64]C4b - Architect (East)'!$E$6</f>
        <v>5.8999999999999999E-3</v>
      </c>
      <c r="J40" s="19">
        <f>'[65]C4b - Architect (East)'!$E$6</f>
        <v>6.4000000000000003E-3</v>
      </c>
      <c r="K40" s="19">
        <f>'[66]C4b - Architect (East)'!$E$6</f>
        <v>6.4999999999999997E-3</v>
      </c>
      <c r="L40" s="19">
        <f>'[67]C4b - Architect (East)'!$E$6</f>
        <v>1.2800000000000001E-2</v>
      </c>
      <c r="M40" s="18">
        <f>AVERAGE(C40:L40)</f>
        <v>9.4200000000000013E-3</v>
      </c>
    </row>
    <row r="41" spans="1:31" s="4" customFormat="1" ht="14.5" x14ac:dyDescent="0.35">
      <c r="A41" s="2"/>
      <c r="B41" s="54" t="s">
        <v>133</v>
      </c>
      <c r="C41" s="20">
        <f>'[58]C4b - Architect (East)'!$F$6</f>
        <v>2900</v>
      </c>
      <c r="D41" s="20">
        <f>'[59]C4b - Architect (East)'!$F$6</f>
        <v>1500</v>
      </c>
      <c r="E41" s="20">
        <f>'[60]C4b - Architect (East)'!$F$6</f>
        <v>5880</v>
      </c>
      <c r="F41" s="20">
        <v>10000</v>
      </c>
      <c r="G41" s="20">
        <f>'[62]C4b - Architect (East)'!$F$6</f>
        <v>11935.45</v>
      </c>
      <c r="H41" s="20">
        <f>'[63]C4b - Architect (East)'!$F$6</f>
        <v>11500</v>
      </c>
      <c r="I41" s="20">
        <f>'[64]C4b - Architect (East)'!$F$6</f>
        <v>9440</v>
      </c>
      <c r="J41" s="20">
        <f>'[65]C4b - Architect (East)'!$F$6</f>
        <v>690</v>
      </c>
      <c r="K41" s="20">
        <f>'[66]C4b - Architect (East)'!$F$6</f>
        <v>14100</v>
      </c>
      <c r="L41" s="20">
        <f>'[67]C4b - Architect (East)'!$F$6</f>
        <v>24130</v>
      </c>
      <c r="M41" s="54"/>
    </row>
    <row r="42" spans="1:31" ht="14.5" x14ac:dyDescent="0.35">
      <c r="A42" s="2"/>
      <c r="B42" s="49" t="s">
        <v>135</v>
      </c>
      <c r="C42" s="53"/>
      <c r="D42" s="53"/>
      <c r="E42" s="53"/>
      <c r="F42" s="53"/>
      <c r="G42" s="53"/>
      <c r="H42" s="53"/>
      <c r="I42" s="53"/>
      <c r="J42" s="53"/>
      <c r="K42" s="53"/>
      <c r="L42" s="53"/>
      <c r="M42" s="53"/>
      <c r="AC42" s="1"/>
      <c r="AD42" s="1"/>
      <c r="AE42" s="1"/>
    </row>
    <row r="43" spans="1:31" s="4" customFormat="1" ht="14.5" x14ac:dyDescent="0.35">
      <c r="A43" s="2">
        <v>7</v>
      </c>
      <c r="B43" s="54" t="s">
        <v>136</v>
      </c>
      <c r="C43" s="19">
        <f>'[58]C4b - Architect (East)'!$H$6</f>
        <v>9.5999999999999992E-3</v>
      </c>
      <c r="D43" s="19">
        <f>'[59]C4b - Architect (East)'!$H$6</f>
        <v>1.0999999999999999E-2</v>
      </c>
      <c r="E43" s="19">
        <f>'[60]C4b - Architect (East)'!$H$6</f>
        <v>1.5100000000000001E-2</v>
      </c>
      <c r="F43" s="19">
        <v>0.01</v>
      </c>
      <c r="G43" s="18">
        <f>'[62]C4b - Architect (East)'!$H$6</f>
        <v>1.09E-2</v>
      </c>
      <c r="H43" s="19">
        <f>'[63]C4b - Architect (East)'!$H$6</f>
        <v>5.7000000000000002E-3</v>
      </c>
      <c r="I43" s="19">
        <f>'[64]C4b - Architect (East)'!$H$6</f>
        <v>1.18E-2</v>
      </c>
      <c r="J43" s="19">
        <f>'[65]C4b - Architect (East)'!$H$6</f>
        <v>1.61E-2</v>
      </c>
      <c r="K43" s="19">
        <f>'[66]C4b - Architect (East)'!$H$6</f>
        <v>9.2200000000000008E-3</v>
      </c>
      <c r="L43" s="19">
        <f>'[67]C4b - Architect (East)'!$H$6</f>
        <v>7.4999999999999997E-3</v>
      </c>
      <c r="M43" s="18">
        <f>AVERAGE(C43:L43)</f>
        <v>1.0692000000000002E-2</v>
      </c>
    </row>
    <row r="44" spans="1:31" s="4" customFormat="1" ht="14.5" x14ac:dyDescent="0.35">
      <c r="A44" s="2"/>
      <c r="B44" s="54" t="s">
        <v>137</v>
      </c>
      <c r="C44" s="20">
        <f>'[58]C4b - Architect (East)'!$I$6</f>
        <v>2900</v>
      </c>
      <c r="D44" s="20">
        <f>'[59]C4b - Architect (East)'!$I$6</f>
        <v>4500</v>
      </c>
      <c r="E44" s="20">
        <f>'[60]C4b - Architect (East)'!$I$6</f>
        <v>11560</v>
      </c>
      <c r="F44" s="20">
        <v>10000</v>
      </c>
      <c r="G44" s="20">
        <f>'[62]C4b - Architect (East)'!$I$6</f>
        <v>11290.3</v>
      </c>
      <c r="H44" s="20">
        <f>'[63]C4b - Architect (East)'!$I$6</f>
        <v>11500</v>
      </c>
      <c r="I44" s="20">
        <f>'[64]C4b - Architect (East)'!$I$6</f>
        <v>18880</v>
      </c>
      <c r="J44" s="20">
        <f>'[65]C4b - Architect (East)'!$I$6</f>
        <v>1710</v>
      </c>
      <c r="K44" s="20">
        <f>'[66]C4b - Architect (East)'!$I$6</f>
        <v>14400</v>
      </c>
      <c r="L44" s="20">
        <f>'[67]C4b - Architect (East)'!$I$6</f>
        <v>19500</v>
      </c>
      <c r="M44" s="54"/>
    </row>
    <row r="45" spans="1:31" ht="14.5" x14ac:dyDescent="0.35">
      <c r="A45" s="2"/>
      <c r="Z45"/>
    </row>
    <row r="46" spans="1:31" ht="14.5" x14ac:dyDescent="0.35">
      <c r="A46" s="2"/>
      <c r="Z46"/>
    </row>
    <row r="47" spans="1:31" ht="14.5" x14ac:dyDescent="0.35">
      <c r="A47" s="2"/>
      <c r="Z47"/>
    </row>
    <row r="48" spans="1:31" ht="72.650000000000006" customHeight="1" x14ac:dyDescent="0.35">
      <c r="A48" s="2"/>
      <c r="B48" s="24"/>
      <c r="C48" s="16" t="s">
        <v>120</v>
      </c>
      <c r="D48" s="16" t="s">
        <v>121</v>
      </c>
      <c r="E48" s="16" t="s">
        <v>122</v>
      </c>
      <c r="F48" s="16" t="s">
        <v>158</v>
      </c>
      <c r="G48" s="16" t="s">
        <v>159</v>
      </c>
      <c r="H48" s="16" t="s">
        <v>160</v>
      </c>
      <c r="I48" s="16" t="s">
        <v>127</v>
      </c>
      <c r="J48" s="16" t="s">
        <v>128</v>
      </c>
      <c r="K48" s="16" t="s">
        <v>161</v>
      </c>
      <c r="L48" s="16" t="s">
        <v>162</v>
      </c>
      <c r="M48" s="34"/>
      <c r="AC48" s="1"/>
      <c r="AD48" s="1"/>
    </row>
    <row r="49" spans="1:30" ht="37" x14ac:dyDescent="0.35">
      <c r="A49" s="2"/>
      <c r="B49" s="23" t="s">
        <v>164</v>
      </c>
      <c r="C49" s="53"/>
      <c r="D49" s="53"/>
      <c r="E49" s="53"/>
      <c r="F49" s="53"/>
      <c r="G49" s="53"/>
      <c r="H49" s="53"/>
      <c r="I49" s="53"/>
      <c r="J49" s="53"/>
      <c r="K49" s="53"/>
      <c r="L49" s="53"/>
      <c r="M49" s="53"/>
      <c r="AC49" s="1"/>
      <c r="AD49" s="1"/>
    </row>
    <row r="50" spans="1:30" ht="14.5" x14ac:dyDescent="0.35">
      <c r="A50" s="2"/>
      <c r="B50" s="49" t="s">
        <v>138</v>
      </c>
      <c r="C50" s="53"/>
      <c r="D50" s="53"/>
      <c r="E50" s="53"/>
      <c r="F50" s="53"/>
      <c r="G50" s="53"/>
      <c r="H50" s="53"/>
      <c r="I50" s="53"/>
      <c r="J50" s="53"/>
      <c r="K50" s="53"/>
      <c r="L50" s="53"/>
      <c r="M50" s="53"/>
      <c r="AC50" s="1"/>
      <c r="AD50" s="1"/>
    </row>
    <row r="51" spans="1:30" s="4" customFormat="1" ht="14.5" x14ac:dyDescent="0.35">
      <c r="A51" s="2">
        <v>2</v>
      </c>
      <c r="B51" s="54" t="s">
        <v>132</v>
      </c>
      <c r="C51" s="19">
        <f>'[58]C4b - Architect (East)'!$B$7</f>
        <v>8.9999999999999993E-3</v>
      </c>
      <c r="D51" s="19">
        <f>'[59]C4b - Architect (East)'!$B$7</f>
        <v>0.01</v>
      </c>
      <c r="E51" s="19">
        <f>'[60]C4b - Architect (East)'!$B$7</f>
        <v>6.1000000000000004E-3</v>
      </c>
      <c r="F51" s="19">
        <v>0.01</v>
      </c>
      <c r="G51" s="18">
        <f>'[62]C4b - Architect (East)'!$B$7</f>
        <v>8.8000000000000005E-3</v>
      </c>
      <c r="H51" s="19">
        <f>'[63]C4b - Architect (East)'!$B$7</f>
        <v>1.23E-2</v>
      </c>
      <c r="I51" s="19">
        <f>'[64]C4b - Architect (East)'!$B$7</f>
        <v>4.7999999999999996E-3</v>
      </c>
      <c r="J51" s="19">
        <f>'[65]C4b - Architect (East)'!$B$7</f>
        <v>5.1999999999999998E-3</v>
      </c>
      <c r="K51" s="19">
        <f>'[66]C4b - Architect (East)'!$B$7</f>
        <v>7.4999999999999997E-3</v>
      </c>
      <c r="L51" s="19">
        <f>'[67]C4b - Architect (East)'!$B$7</f>
        <v>1.23E-2</v>
      </c>
      <c r="M51" s="18">
        <f>AVERAGE(C51:L51)</f>
        <v>8.6E-3</v>
      </c>
    </row>
    <row r="52" spans="1:30" s="4" customFormat="1" ht="14.5" x14ac:dyDescent="0.35">
      <c r="A52" s="2">
        <v>3</v>
      </c>
      <c r="B52" s="54" t="s">
        <v>139</v>
      </c>
      <c r="C52" s="20">
        <f>'[58]C4b - Architect (East)'!$D$7</f>
        <v>169000</v>
      </c>
      <c r="D52" s="20">
        <f>'[59]C4b - Architect (East)'!$D$7</f>
        <v>357000</v>
      </c>
      <c r="E52" s="20">
        <f>'[60]C4b - Architect (East)'!$D$7</f>
        <v>91500</v>
      </c>
      <c r="F52" s="20">
        <v>150000</v>
      </c>
      <c r="G52" s="20">
        <f>'[62]C4b - Architect (East)'!$D$7</f>
        <v>66857.13</v>
      </c>
      <c r="H52" s="20">
        <f>'[63]C4b - Architect (East)'!$D$7</f>
        <v>246000</v>
      </c>
      <c r="I52" s="20">
        <f>'[64]C4b - Architect (East)'!$D$7</f>
        <v>120000</v>
      </c>
      <c r="J52" s="20">
        <f>'[65]C4b - Architect (East)'!$D$7</f>
        <v>75000</v>
      </c>
      <c r="K52" s="20">
        <f>'[66]C4b - Architect (East)'!$D$7</f>
        <v>87500</v>
      </c>
      <c r="L52" s="20">
        <f>'[67]C4b - Architect (East)'!$D$7</f>
        <v>125575</v>
      </c>
      <c r="M52" s="54"/>
    </row>
    <row r="53" spans="1:30" ht="14.5" x14ac:dyDescent="0.35">
      <c r="A53" s="2"/>
      <c r="B53" s="49" t="s">
        <v>144</v>
      </c>
      <c r="C53" s="53"/>
      <c r="D53" s="53"/>
      <c r="E53" s="53"/>
      <c r="F53" s="53"/>
      <c r="G53" s="53"/>
      <c r="H53" s="53"/>
      <c r="I53" s="53"/>
      <c r="J53" s="55"/>
      <c r="K53" s="53"/>
      <c r="L53" s="53"/>
      <c r="M53" s="53"/>
      <c r="AC53" s="1"/>
      <c r="AD53" s="1"/>
    </row>
    <row r="54" spans="1:30" s="4" customFormat="1" ht="14.5" x14ac:dyDescent="0.35">
      <c r="A54" s="2">
        <v>5</v>
      </c>
      <c r="B54" s="54" t="s">
        <v>132</v>
      </c>
      <c r="C54" s="19">
        <f>'[58]C4b - Architect (East)'!$E$7</f>
        <v>8.6999999999999994E-3</v>
      </c>
      <c r="D54" s="19">
        <f>'[59]C4b - Architect (East)'!$E$7</f>
        <v>9.4999999999999998E-3</v>
      </c>
      <c r="E54" s="19">
        <f>'[60]C4b - Architect (East)'!$E$7</f>
        <v>5.7999999999999996E-3</v>
      </c>
      <c r="F54" s="19">
        <v>8.9999999999999993E-3</v>
      </c>
      <c r="G54" s="18">
        <f>'[62]C4b - Architect (East)'!$E$7</f>
        <v>8.2000000000000007E-3</v>
      </c>
      <c r="H54" s="19">
        <f>'[63]C4b - Architect (East)'!$E$7</f>
        <v>1.23E-2</v>
      </c>
      <c r="I54" s="19">
        <f>'[64]C4b - Architect (East)'!$E$7</f>
        <v>4.3E-3</v>
      </c>
      <c r="J54" s="19">
        <f>'[65]C4b - Architect (East)'!$E$7</f>
        <v>5.1000000000000004E-3</v>
      </c>
      <c r="K54" s="19">
        <f>'[66]C4b - Architect (East)'!$E$7</f>
        <v>6.0000000000000001E-3</v>
      </c>
      <c r="L54" s="19">
        <f>'[67]C4b - Architect (East)'!$E$7</f>
        <v>1.0500000000000001E-2</v>
      </c>
      <c r="M54" s="18">
        <f>AVERAGE(C54:L54)</f>
        <v>7.9399999999999991E-3</v>
      </c>
    </row>
    <row r="55" spans="1:30" s="4" customFormat="1" ht="14.5" x14ac:dyDescent="0.35">
      <c r="A55" s="2">
        <v>6</v>
      </c>
      <c r="B55" s="54" t="s">
        <v>139</v>
      </c>
      <c r="C55" s="20">
        <f>'[58]C4b - Architect (East)'!$G$7</f>
        <v>159000</v>
      </c>
      <c r="D55" s="20">
        <f>'[59]C4b - Architect (East)'!$G$7</f>
        <v>336000</v>
      </c>
      <c r="E55" s="20">
        <f>'[60]C4b - Architect (East)'!$G$7</f>
        <v>87000</v>
      </c>
      <c r="F55" s="20">
        <v>150000</v>
      </c>
      <c r="G55" s="20">
        <f>'[62]C4b - Architect (East)'!$G$7</f>
        <v>62134.28</v>
      </c>
      <c r="H55" s="20">
        <f>'[63]C4b - Architect (East)'!$G$7</f>
        <v>244000</v>
      </c>
      <c r="I55" s="20">
        <f>'[64]C4b - Architect (East)'!$G$7</f>
        <v>107500</v>
      </c>
      <c r="J55" s="20">
        <f>'[65]C4b - Architect (East)'!$G$7</f>
        <v>70000</v>
      </c>
      <c r="K55" s="20">
        <f>'[66]C4b - Architect (East)'!$G$7</f>
        <v>87500</v>
      </c>
      <c r="L55" s="20">
        <f>'[67]C4b - Architect (East)'!$G$7</f>
        <v>119200</v>
      </c>
      <c r="M55" s="54"/>
    </row>
    <row r="56" spans="1:30" ht="14.5" x14ac:dyDescent="0.35">
      <c r="A56" s="2"/>
      <c r="B56" s="49" t="s">
        <v>135</v>
      </c>
      <c r="C56" s="53"/>
      <c r="D56" s="53"/>
      <c r="E56" s="53"/>
      <c r="F56" s="53"/>
      <c r="G56" s="53"/>
      <c r="H56" s="53"/>
      <c r="I56" s="53"/>
      <c r="J56" s="53"/>
      <c r="K56" s="53"/>
      <c r="L56" s="53"/>
      <c r="M56" s="53"/>
      <c r="AC56" s="1"/>
      <c r="AD56" s="1"/>
    </row>
    <row r="57" spans="1:30" s="4" customFormat="1" ht="14.5" x14ac:dyDescent="0.35">
      <c r="A57" s="2">
        <v>8</v>
      </c>
      <c r="B57" s="54" t="s">
        <v>136</v>
      </c>
      <c r="C57" s="19">
        <f>'[58]C4b - Architect (East)'!$H$7</f>
        <v>8.8999999999999999E-3</v>
      </c>
      <c r="D57" s="19">
        <f>'[59]C4b - Architect (East)'!$H$7</f>
        <v>8.9999999999999993E-3</v>
      </c>
      <c r="E57" s="19">
        <f>'[60]C4b - Architect (East)'!$H$7</f>
        <v>1.14E-2</v>
      </c>
      <c r="F57" s="19">
        <v>8.9999999999999993E-3</v>
      </c>
      <c r="G57" s="18">
        <f>'[62]C4b - Architect (East)'!$H$7</f>
        <v>7.3000000000000001E-3</v>
      </c>
      <c r="H57" s="19">
        <f>'[63]C4b - Architect (East)'!$H$7</f>
        <v>5.3E-3</v>
      </c>
      <c r="I57" s="19">
        <f>'[64]C4b - Architect (East)'!$H$7</f>
        <v>8.8000000000000005E-3</v>
      </c>
      <c r="J57" s="19">
        <f>'[65]C4b - Architect (East)'!$H$7</f>
        <v>1.4500000000000001E-2</v>
      </c>
      <c r="K57" s="19">
        <f>'[66]C4b - Architect (East)'!$H$7</f>
        <v>7.9000000000000008E-3</v>
      </c>
      <c r="L57" s="19">
        <f>'[67]C4b - Architect (East)'!$H$7</f>
        <v>6.7000000000000002E-3</v>
      </c>
      <c r="M57" s="18">
        <f>AVERAGE(C57:L57)</f>
        <v>8.8800000000000007E-3</v>
      </c>
    </row>
    <row r="58" spans="1:30" s="4" customFormat="1" ht="14.5" x14ac:dyDescent="0.35">
      <c r="A58" s="2">
        <v>9</v>
      </c>
      <c r="B58" s="54" t="s">
        <v>142</v>
      </c>
      <c r="C58" s="20">
        <f>'[58]C4b - Architect (East)'!$J$7</f>
        <v>178000</v>
      </c>
      <c r="D58" s="20">
        <f>'[59]C4b - Architect (East)'!$J$7</f>
        <v>336000</v>
      </c>
      <c r="E58" s="20">
        <f>'[60]C4b - Architect (East)'!$J$7</f>
        <v>171000</v>
      </c>
      <c r="F58" s="20">
        <v>150000</v>
      </c>
      <c r="G58" s="20">
        <v>54127.85</v>
      </c>
      <c r="H58" s="20">
        <f>'[62]C4b - Architect (East)'!$J$7</f>
        <v>54127.85</v>
      </c>
      <c r="I58" s="20">
        <f>'[64]C4b - Architect (East)'!$J$7</f>
        <v>220000</v>
      </c>
      <c r="J58" s="20">
        <f>'[65]C4b - Architect (East)'!$J$7</f>
        <v>220000</v>
      </c>
      <c r="K58" s="20">
        <f>'[66]C4b - Architect (East)'!$J$7</f>
        <v>95000</v>
      </c>
      <c r="L58" s="20">
        <f>'[67]C4b - Architect (East)'!$J$7</f>
        <v>68425</v>
      </c>
      <c r="M58" s="54"/>
    </row>
    <row r="59" spans="1:30" ht="14.5" x14ac:dyDescent="0.35"/>
    <row r="60" spans="1:30" ht="14.5" x14ac:dyDescent="0.35"/>
    <row r="61" spans="1:30" ht="15" customHeight="1" x14ac:dyDescent="0.35">
      <c r="B61" s="113" t="s">
        <v>165</v>
      </c>
      <c r="C61" s="113"/>
      <c r="D61" s="113"/>
      <c r="E61" s="113"/>
      <c r="F61" s="113"/>
      <c r="G61" s="113"/>
      <c r="H61" s="113"/>
    </row>
    <row r="62" spans="1:30" ht="15" customHeight="1" x14ac:dyDescent="0.35">
      <c r="B62" s="107" t="s">
        <v>24</v>
      </c>
      <c r="C62" s="107"/>
      <c r="D62" s="107"/>
      <c r="E62" s="107"/>
      <c r="F62" s="107"/>
      <c r="G62" s="107"/>
      <c r="H62" s="107"/>
    </row>
    <row r="63" spans="1:30" ht="15" customHeight="1" x14ac:dyDescent="0.35">
      <c r="B63" s="107" t="s">
        <v>25</v>
      </c>
      <c r="C63" s="107"/>
      <c r="D63" s="107"/>
      <c r="E63" s="107"/>
      <c r="F63" s="107"/>
      <c r="G63" s="107"/>
      <c r="H63" s="107"/>
    </row>
    <row r="64" spans="1:30" ht="15" customHeight="1" x14ac:dyDescent="0.35">
      <c r="B64" s="107" t="s">
        <v>146</v>
      </c>
      <c r="C64" s="107"/>
      <c r="D64" s="107"/>
      <c r="E64" s="107"/>
      <c r="F64" s="107"/>
      <c r="G64" s="107"/>
      <c r="H64" s="107"/>
    </row>
    <row r="65" spans="2:8" ht="15" customHeight="1" x14ac:dyDescent="0.35">
      <c r="B65" s="107" t="s">
        <v>27</v>
      </c>
      <c r="C65" s="107"/>
      <c r="D65" s="107"/>
      <c r="E65" s="107"/>
      <c r="F65" s="107"/>
      <c r="G65" s="107"/>
      <c r="H65" s="107"/>
    </row>
    <row r="66" spans="2:8" ht="15" customHeight="1" x14ac:dyDescent="0.35">
      <c r="B66" s="107" t="s">
        <v>147</v>
      </c>
      <c r="C66" s="107"/>
      <c r="D66" s="107"/>
      <c r="E66" s="107"/>
      <c r="F66" s="107"/>
      <c r="G66" s="107"/>
      <c r="H66" s="107"/>
    </row>
    <row r="67" spans="2:8" ht="15" customHeight="1" x14ac:dyDescent="0.35">
      <c r="B67" s="106" t="s">
        <v>81</v>
      </c>
      <c r="C67" s="106"/>
      <c r="D67" s="106"/>
      <c r="E67" s="106"/>
      <c r="F67" s="106"/>
      <c r="G67" s="106"/>
      <c r="H67" s="106"/>
    </row>
    <row r="68" spans="2:8" ht="15" customHeight="1" x14ac:dyDescent="0.35">
      <c r="B68" s="109" t="s">
        <v>148</v>
      </c>
      <c r="C68" s="109"/>
      <c r="D68" s="109"/>
      <c r="E68" s="109"/>
      <c r="F68" s="109"/>
      <c r="G68" s="109"/>
      <c r="H68" s="109"/>
    </row>
    <row r="69" spans="2:8" ht="15" customHeight="1" x14ac:dyDescent="0.35">
      <c r="B69" s="110" t="s">
        <v>149</v>
      </c>
      <c r="C69" s="110"/>
      <c r="D69" s="110"/>
      <c r="E69" s="110"/>
      <c r="F69" s="110"/>
      <c r="G69" s="110"/>
      <c r="H69" s="110"/>
    </row>
    <row r="70" spans="2:8" ht="15" customHeight="1" x14ac:dyDescent="0.35">
      <c r="B70" s="107" t="s">
        <v>150</v>
      </c>
      <c r="C70" s="107"/>
      <c r="D70" s="107"/>
      <c r="E70" s="107"/>
      <c r="F70" s="107"/>
      <c r="G70" s="107"/>
      <c r="H70" s="107"/>
    </row>
    <row r="71" spans="2:8" ht="15" customHeight="1" x14ac:dyDescent="0.35">
      <c r="B71" s="107" t="s">
        <v>151</v>
      </c>
      <c r="C71" s="107"/>
      <c r="D71" s="107"/>
      <c r="E71" s="107"/>
      <c r="F71" s="107"/>
      <c r="G71" s="107"/>
      <c r="H71" s="107"/>
    </row>
    <row r="72" spans="2:8" ht="15" customHeight="1" x14ac:dyDescent="0.35">
      <c r="B72" s="106" t="s">
        <v>86</v>
      </c>
      <c r="C72" s="106"/>
      <c r="D72" s="106"/>
      <c r="E72" s="106"/>
      <c r="F72" s="106"/>
      <c r="G72" s="106"/>
      <c r="H72" s="106"/>
    </row>
    <row r="73" spans="2:8" ht="15" customHeight="1" x14ac:dyDescent="0.35">
      <c r="B73" s="107" t="s">
        <v>87</v>
      </c>
      <c r="C73" s="107"/>
      <c r="D73" s="107"/>
      <c r="E73" s="107"/>
      <c r="F73" s="107"/>
      <c r="G73" s="107"/>
      <c r="H73" s="107"/>
    </row>
    <row r="74" spans="2:8" ht="43.5" customHeight="1" x14ac:dyDescent="0.35">
      <c r="B74" s="111" t="s">
        <v>152</v>
      </c>
      <c r="C74" s="111"/>
      <c r="D74" s="111"/>
      <c r="E74" s="111"/>
      <c r="F74" s="111"/>
      <c r="G74" s="111"/>
      <c r="H74" s="111"/>
    </row>
    <row r="75" spans="2:8" ht="15" customHeight="1" x14ac:dyDescent="0.35">
      <c r="B75" s="107" t="s">
        <v>153</v>
      </c>
      <c r="C75" s="107"/>
      <c r="D75" s="107"/>
      <c r="E75" s="107"/>
      <c r="F75" s="107"/>
      <c r="G75" s="107"/>
      <c r="H75" s="107"/>
    </row>
    <row r="76" spans="2:8" ht="28.5" customHeight="1" x14ac:dyDescent="0.35">
      <c r="B76" s="111" t="s">
        <v>154</v>
      </c>
      <c r="C76" s="111"/>
      <c r="D76" s="111"/>
      <c r="E76" s="111"/>
      <c r="F76" s="111"/>
      <c r="G76" s="111"/>
      <c r="H76" s="111"/>
    </row>
    <row r="77" spans="2:8" ht="15" customHeight="1" x14ac:dyDescent="0.35">
      <c r="B77" s="107" t="s">
        <v>155</v>
      </c>
      <c r="C77" s="107"/>
      <c r="D77" s="107"/>
      <c r="E77" s="107"/>
      <c r="F77" s="107"/>
      <c r="G77" s="107"/>
      <c r="H77" s="107"/>
    </row>
    <row r="78" spans="2:8" ht="15" customHeight="1" x14ac:dyDescent="0.35">
      <c r="B78" s="112" t="s">
        <v>156</v>
      </c>
      <c r="C78" s="112"/>
      <c r="D78" s="112"/>
      <c r="E78" s="112"/>
      <c r="F78" s="112"/>
      <c r="G78" s="112"/>
      <c r="H78" s="112"/>
    </row>
    <row r="79" spans="2:8" ht="15" customHeight="1" x14ac:dyDescent="0.35">
      <c r="B79" s="108" t="s">
        <v>157</v>
      </c>
      <c r="C79" s="108"/>
      <c r="D79" s="108"/>
      <c r="E79" s="108"/>
      <c r="F79" s="108"/>
      <c r="G79" s="108"/>
      <c r="H79" s="108"/>
    </row>
  </sheetData>
  <mergeCells count="19">
    <mergeCell ref="B72:H72"/>
    <mergeCell ref="B61:H61"/>
    <mergeCell ref="B62:H62"/>
    <mergeCell ref="B63:H63"/>
    <mergeCell ref="B64:H64"/>
    <mergeCell ref="B65:H65"/>
    <mergeCell ref="B66:H66"/>
    <mergeCell ref="B67:H67"/>
    <mergeCell ref="B68:H68"/>
    <mergeCell ref="B69:H69"/>
    <mergeCell ref="B70:H70"/>
    <mergeCell ref="B71:H71"/>
    <mergeCell ref="B79:H79"/>
    <mergeCell ref="B73:H73"/>
    <mergeCell ref="B74:H74"/>
    <mergeCell ref="B75:H75"/>
    <mergeCell ref="B76:H76"/>
    <mergeCell ref="B77:H77"/>
    <mergeCell ref="B78:H78"/>
  </mergeCells>
  <phoneticPr fontId="5" type="noConversion"/>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503A3-1EE5-4509-8A43-F1E4D85D2D33}">
  <sheetPr>
    <tabColor rgb="FFFFC000"/>
  </sheetPr>
  <dimension ref="B3:Z41"/>
  <sheetViews>
    <sheetView topLeftCell="R4" zoomScale="106" zoomScaleNormal="106" workbookViewId="0">
      <selection activeCell="Y4" sqref="Y4:Y26"/>
    </sheetView>
  </sheetViews>
  <sheetFormatPr defaultRowHeight="15" customHeight="1" x14ac:dyDescent="0.35"/>
  <cols>
    <col min="2" max="2" width="54.1796875" customWidth="1"/>
    <col min="3" max="10" width="20.54296875" style="2" customWidth="1"/>
    <col min="11" max="11" width="20.54296875" style="14" customWidth="1"/>
    <col min="12" max="22" width="20.54296875" style="2" customWidth="1"/>
    <col min="23" max="30" width="20.54296875" customWidth="1"/>
  </cols>
  <sheetData>
    <row r="3" spans="2:26" ht="14.5" x14ac:dyDescent="0.35"/>
    <row r="4" spans="2:26" ht="29" x14ac:dyDescent="0.35">
      <c r="B4" s="24"/>
      <c r="C4" s="16" t="s">
        <v>166</v>
      </c>
      <c r="D4" s="16" t="s">
        <v>167</v>
      </c>
      <c r="E4" s="34" t="s">
        <v>4</v>
      </c>
      <c r="F4" s="16" t="s">
        <v>168</v>
      </c>
      <c r="G4" s="34" t="s">
        <v>6</v>
      </c>
      <c r="H4" s="34" t="s">
        <v>96</v>
      </c>
      <c r="I4" s="16" t="s">
        <v>169</v>
      </c>
      <c r="J4" s="16" t="s">
        <v>14</v>
      </c>
      <c r="K4" s="57" t="s">
        <v>15</v>
      </c>
      <c r="L4" s="11"/>
      <c r="W4" s="2"/>
      <c r="X4" s="2"/>
      <c r="Y4" s="2"/>
      <c r="Z4" s="2"/>
    </row>
    <row r="5" spans="2:26" ht="15" customHeight="1" x14ac:dyDescent="0.35">
      <c r="B5" s="23" t="s">
        <v>170</v>
      </c>
      <c r="C5" s="37"/>
      <c r="D5" s="37"/>
      <c r="E5" s="37"/>
      <c r="F5" s="37"/>
      <c r="G5" s="37"/>
      <c r="H5" s="37"/>
      <c r="I5" s="37"/>
      <c r="J5" s="37"/>
      <c r="K5" s="58"/>
      <c r="W5" s="2"/>
      <c r="X5" s="2"/>
      <c r="Y5" s="2"/>
      <c r="Z5" s="2"/>
    </row>
    <row r="6" spans="2:26" s="4" customFormat="1" ht="14.5" x14ac:dyDescent="0.35">
      <c r="B6" s="54" t="s">
        <v>171</v>
      </c>
      <c r="C6" s="30">
        <f>'[68]C5 - Clerk of Works (West)'!$B$5</f>
        <v>5.8999999999999999E-3</v>
      </c>
      <c r="D6" s="30">
        <f>'[69]C5 - Clerk of Works (West)'!$B$5</f>
        <v>4.4999999999999997E-3</v>
      </c>
      <c r="E6" s="31">
        <f>'[70]C5 - Clerk of Works (West)'!$B$5</f>
        <v>1.2E-2</v>
      </c>
      <c r="F6" s="30">
        <f>'[71]C5 - Clerk of Works (West)'!$B$5</f>
        <v>1.66E-3</v>
      </c>
      <c r="G6" s="30">
        <f>'[72]C5 - Clerk of Works (West)'!$B$5</f>
        <v>4.4999999999999997E-3</v>
      </c>
      <c r="H6" s="31">
        <f>'[73]C5 - Clerk of Works (West)'!$B$5</f>
        <v>1.2E-2</v>
      </c>
      <c r="I6" s="30">
        <f>'[74]C5 - Clerk of Works (West)'!$B$5</f>
        <v>3.5000000000000001E-3</v>
      </c>
      <c r="J6" s="30">
        <f>'[75]C5 - Clerk of Works (West)'!$B$5</f>
        <v>5.4000000000000003E-3</v>
      </c>
      <c r="K6" s="59">
        <f>AVERAGE(C6:J6)</f>
        <v>6.1825000000000005E-3</v>
      </c>
    </row>
    <row r="7" spans="2:26" s="4" customFormat="1" ht="14.5" x14ac:dyDescent="0.35">
      <c r="B7" s="54" t="s">
        <v>18</v>
      </c>
      <c r="C7" s="33">
        <f>'[68]C5 - Clerk of Works (West)'!$C$5</f>
        <v>16800</v>
      </c>
      <c r="D7" s="33">
        <f>'[69]C5 - Clerk of Works (West)'!$C$5</f>
        <v>8500</v>
      </c>
      <c r="E7" s="33">
        <f>'[70]C5 - Clerk of Works (West)'!$C$5</f>
        <v>20000</v>
      </c>
      <c r="F7" s="33">
        <f>'[71]C5 - Clerk of Works (West)'!$C$5</f>
        <v>25025</v>
      </c>
      <c r="G7" s="33">
        <f>'[72]C5 - Clerk of Works (West)'!$C$5</f>
        <v>17500</v>
      </c>
      <c r="H7" s="33">
        <f>'[73]C5 - Clerk of Works (West)'!$C$5</f>
        <v>15000</v>
      </c>
      <c r="I7" s="33">
        <f>'[74]C5 - Clerk of Works (West)'!$C$5</f>
        <v>6000</v>
      </c>
      <c r="J7" s="33">
        <f>'[75]C5 - Clerk of Works (West)'!$C$5</f>
        <v>7500</v>
      </c>
      <c r="K7" s="59"/>
    </row>
    <row r="8" spans="2:26" s="4" customFormat="1" ht="14.5" x14ac:dyDescent="0.35">
      <c r="B8" s="54" t="s">
        <v>172</v>
      </c>
      <c r="C8" s="30">
        <f>'[68]C5 - Clerk of Works (West)'!$B$6</f>
        <v>3.2000000000000002E-3</v>
      </c>
      <c r="D8" s="30">
        <f>'[69]C5 - Clerk of Works (West)'!$B$6</f>
        <v>3.5000000000000001E-3</v>
      </c>
      <c r="E8" s="31">
        <f>'[70]C5 - Clerk of Works (West)'!$B$6</f>
        <v>9.4999999999999998E-3</v>
      </c>
      <c r="F8" s="30">
        <f>'[71]C5 - Clerk of Works (West)'!$B$6</f>
        <v>3.9129999999999998E-3</v>
      </c>
      <c r="G8" s="30">
        <f>'[72]C5 - Clerk of Works (West)'!$B$6</f>
        <v>3.5999999999999999E-3</v>
      </c>
      <c r="H8" s="31">
        <f>'[73]C5 - Clerk of Works (West)'!$B$6</f>
        <v>5.4000000000000003E-3</v>
      </c>
      <c r="I8" s="30">
        <f>'[74]C5 - Clerk of Works (West)'!$B$6</f>
        <v>2.5500000000000002E-3</v>
      </c>
      <c r="J8" s="30">
        <f>'[75]C5 - Clerk of Works (West)'!$B$6</f>
        <v>4.0000000000000001E-3</v>
      </c>
      <c r="K8" s="59">
        <f>AVERAGE(C8:J8)</f>
        <v>4.457875E-3</v>
      </c>
    </row>
    <row r="9" spans="2:26" s="4" customFormat="1" ht="14.5" x14ac:dyDescent="0.35">
      <c r="B9" s="54" t="s">
        <v>20</v>
      </c>
      <c r="C9" s="33">
        <f>'[68]C5 - Clerk of Works (West)'!$D$6</f>
        <v>65000</v>
      </c>
      <c r="D9" s="33">
        <f>'[69]C5 - Clerk of Works (West)'!$D$6</f>
        <v>87500</v>
      </c>
      <c r="E9" s="33">
        <f>'[70]C5 - Clerk of Works (West)'!$D$6</f>
        <v>160000</v>
      </c>
      <c r="F9" s="33">
        <f>'[71]C5 - Clerk of Works (West)'!$D$6</f>
        <v>97825</v>
      </c>
      <c r="G9" s="33">
        <f>'[72]C5 - Clerk of Works (West)'!$D$6</f>
        <v>80000</v>
      </c>
      <c r="H9" s="33">
        <f>'[73]C5 - Clerk of Works (West)'!$D$6</f>
        <v>118750</v>
      </c>
      <c r="I9" s="33">
        <f>'[74]C5 - Clerk of Works (West)'!$D$6</f>
        <v>95000</v>
      </c>
      <c r="J9" s="33">
        <f>'[75]C5 - Clerk of Works (West)'!$D$6</f>
        <v>80000</v>
      </c>
      <c r="K9" s="59"/>
    </row>
    <row r="10" spans="2:26" s="4" customFormat="1" ht="14.5" x14ac:dyDescent="0.35">
      <c r="B10" s="54" t="s">
        <v>173</v>
      </c>
      <c r="C10" s="30">
        <f>'[68]C5 - Clerk of Works (West)'!$B$7</f>
        <v>3.2000000000000002E-3</v>
      </c>
      <c r="D10" s="30">
        <f>'[69]C5 - Clerk of Works (West)'!$B$7</f>
        <v>3.0000000000000001E-3</v>
      </c>
      <c r="E10" s="31">
        <f>'[70]C5 - Clerk of Works (West)'!$B$7</f>
        <v>8.9999999999999993E-3</v>
      </c>
      <c r="F10" s="30">
        <f>'[71]C5 - Clerk of Works (West)'!$B$7</f>
        <v>6.0000000000000001E-3</v>
      </c>
      <c r="G10" s="30">
        <f>'[72]C5 - Clerk of Works (West)'!$B$7</f>
        <v>4.0000000000000001E-3</v>
      </c>
      <c r="H10" s="31">
        <f>'[73]C5 - Clerk of Works (West)'!$B$7</f>
        <v>5.8999999999999999E-3</v>
      </c>
      <c r="I10" s="30">
        <f>'[74]C5 - Clerk of Works (West)'!$B$7</f>
        <v>3.5000000000000001E-3</v>
      </c>
      <c r="J10" s="30">
        <f>'[75]C5 - Clerk of Works (West)'!$B$7</f>
        <v>4.0000000000000001E-3</v>
      </c>
      <c r="K10" s="59">
        <f>AVERAGE(C10:J10)</f>
        <v>4.8249999999999994E-3</v>
      </c>
    </row>
    <row r="11" spans="2:26" s="4" customFormat="1" ht="14.5" x14ac:dyDescent="0.35">
      <c r="B11" s="54" t="s">
        <v>174</v>
      </c>
      <c r="C11" s="33">
        <f>'[68]C5 - Clerk of Works (West)'!$D$7</f>
        <v>65000</v>
      </c>
      <c r="D11" s="33">
        <f>'[69]C5 - Clerk of Works (West)'!$D$7</f>
        <v>105000</v>
      </c>
      <c r="E11" s="33">
        <f>'[70]C5 - Clerk of Works (West)'!$D$7</f>
        <v>170000</v>
      </c>
      <c r="F11" s="33">
        <f>'[71]C5 - Clerk of Works (West)'!$D$7</f>
        <v>210000</v>
      </c>
      <c r="G11" s="33">
        <f>'[72]C5 - Clerk of Works (West)'!$D$7</f>
        <v>90000</v>
      </c>
      <c r="H11" s="33">
        <f>'[73]C5 - Clerk of Works (West)'!$D$7</f>
        <v>166250</v>
      </c>
      <c r="I11" s="33">
        <f>'[74]C5 - Clerk of Works (West)'!$D$7</f>
        <v>95000</v>
      </c>
      <c r="J11" s="33">
        <f>'[75]C5 - Clerk of Works (West)'!$D$7</f>
        <v>110000</v>
      </c>
      <c r="K11" s="59"/>
    </row>
    <row r="12" spans="2:26" s="4" customFormat="1" ht="14.5" x14ac:dyDescent="0.35">
      <c r="B12" s="54" t="s">
        <v>175</v>
      </c>
      <c r="C12" s="33">
        <f>'[68]C5 - Clerk of Works (West)'!$B$8</f>
        <v>300</v>
      </c>
      <c r="D12" s="33">
        <f>'[69]C5 - Clerk of Works (West)'!$B$8</f>
        <v>295</v>
      </c>
      <c r="E12" s="33">
        <f>'[70]C5 - Clerk of Works (West)'!$B$8</f>
        <v>450</v>
      </c>
      <c r="F12" s="33">
        <f>'[71]C5 - Clerk of Works (West)'!$B$8</f>
        <v>455</v>
      </c>
      <c r="G12" s="33">
        <f>'[72]C5 - Clerk of Works (West)'!$B$8</f>
        <v>280</v>
      </c>
      <c r="H12" s="33">
        <f>'[73]C5 - Clerk of Works (West)'!$B$8</f>
        <v>392</v>
      </c>
      <c r="I12" s="33">
        <f>'[74]C5 - Clerk of Works (West)'!$B$8</f>
        <v>550</v>
      </c>
      <c r="J12" s="33">
        <f>'[75]C5 - Clerk of Works (West)'!$B$8</f>
        <v>350</v>
      </c>
      <c r="K12" s="59"/>
    </row>
    <row r="13" spans="2:26" ht="14.5" x14ac:dyDescent="0.35">
      <c r="K13" s="56"/>
      <c r="W13" s="2"/>
      <c r="X13" s="1"/>
      <c r="Y13" s="1"/>
    </row>
    <row r="14" spans="2:26" ht="14.5" x14ac:dyDescent="0.35">
      <c r="K14" s="56"/>
      <c r="X14" s="1"/>
      <c r="Y14" s="1"/>
    </row>
    <row r="15" spans="2:26" ht="14.5" x14ac:dyDescent="0.35">
      <c r="C15" s="1"/>
      <c r="D15" s="1"/>
      <c r="E15" s="1"/>
      <c r="F15" s="1"/>
      <c r="G15" s="1"/>
      <c r="H15" s="1"/>
      <c r="I15" s="1"/>
      <c r="K15" s="56"/>
    </row>
    <row r="16" spans="2:26" ht="29" x14ac:dyDescent="0.35">
      <c r="B16" s="24"/>
      <c r="C16" s="16" t="s">
        <v>166</v>
      </c>
      <c r="D16" s="16" t="s">
        <v>167</v>
      </c>
      <c r="E16" s="34" t="s">
        <v>4</v>
      </c>
      <c r="F16" s="16" t="s">
        <v>168</v>
      </c>
      <c r="G16" s="34" t="s">
        <v>6</v>
      </c>
      <c r="H16" s="16" t="s">
        <v>9</v>
      </c>
      <c r="I16" s="16" t="s">
        <v>169</v>
      </c>
      <c r="J16" s="16" t="s">
        <v>14</v>
      </c>
      <c r="K16" s="57" t="s">
        <v>15</v>
      </c>
      <c r="V16"/>
    </row>
    <row r="17" spans="2:22" ht="18.5" x14ac:dyDescent="0.35">
      <c r="B17" s="23" t="s">
        <v>176</v>
      </c>
      <c r="C17" s="37"/>
      <c r="D17" s="37"/>
      <c r="E17" s="37"/>
      <c r="F17" s="37"/>
      <c r="G17" s="37"/>
      <c r="H17" s="37"/>
      <c r="I17" s="37"/>
      <c r="J17" s="37"/>
      <c r="K17" s="58"/>
      <c r="V17"/>
    </row>
    <row r="18" spans="2:22" s="4" customFormat="1" ht="14.5" x14ac:dyDescent="0.35">
      <c r="B18" s="54" t="s">
        <v>171</v>
      </c>
      <c r="C18" s="30">
        <f>'[68]C5 - Clerk of Works (East)'!$B$5</f>
        <v>5.8999999999999999E-3</v>
      </c>
      <c r="D18" s="30">
        <f>'[69]C5 - Clerk of Works (East)'!$B$5</f>
        <v>4.4999999999999997E-3</v>
      </c>
      <c r="E18" s="31">
        <f>'[70]C5 - Clerk of Works (East)'!$B$5</f>
        <v>1.2E-2</v>
      </c>
      <c r="F18" s="30">
        <f>'[71]C5 - Clerk of Works (East)'!$B$5</f>
        <v>1.66E-3</v>
      </c>
      <c r="G18" s="30">
        <f>'[72]C5 - Clerk of Works (East)'!$B$5</f>
        <v>4.4999999999999997E-3</v>
      </c>
      <c r="H18" s="30">
        <f>'[76]C5 - Clerk of Works (East)'!$B$5</f>
        <v>1.38E-2</v>
      </c>
      <c r="I18" s="30">
        <f>'[74]C5 - Clerk of Works (East)'!$B$5</f>
        <v>3.5000000000000001E-3</v>
      </c>
      <c r="J18" s="30">
        <f>'[75]C5 - Clerk of Works (East)'!$B$5</f>
        <v>5.4000000000000003E-3</v>
      </c>
      <c r="K18" s="59">
        <f>AVERAGE(C18:J18)</f>
        <v>6.4075E-3</v>
      </c>
      <c r="U18" s="7"/>
    </row>
    <row r="19" spans="2:22" s="4" customFormat="1" ht="14.5" x14ac:dyDescent="0.35">
      <c r="B19" s="54" t="s">
        <v>18</v>
      </c>
      <c r="C19" s="33">
        <f>'[68]C5 - Clerk of Works (East)'!$C$5</f>
        <v>16800</v>
      </c>
      <c r="D19" s="33">
        <f>'[69]C5 - Clerk of Works (East)'!$C$5</f>
        <v>8500</v>
      </c>
      <c r="E19" s="33">
        <f>'[70]C5 - Clerk of Works (East)'!$C$5</f>
        <v>20000</v>
      </c>
      <c r="F19" s="33">
        <f>'[71]C5 - Clerk of Works (East)'!$C$5</f>
        <v>25025</v>
      </c>
      <c r="G19" s="33">
        <f>'[72]C5 - Clerk of Works (East)'!$C$5</f>
        <v>17500</v>
      </c>
      <c r="H19" s="33">
        <f>'[76]C5 - Clerk of Works (East)'!$C$5</f>
        <v>25000</v>
      </c>
      <c r="I19" s="33">
        <f>'[74]C5 - Clerk of Works (East)'!$C$5</f>
        <v>6000</v>
      </c>
      <c r="J19" s="33">
        <f>'[75]C5 - Clerk of Works (East)'!$C$5</f>
        <v>7500</v>
      </c>
      <c r="K19" s="59"/>
      <c r="U19" s="7"/>
    </row>
    <row r="20" spans="2:22" s="4" customFormat="1" ht="14.5" x14ac:dyDescent="0.35">
      <c r="B20" s="54" t="s">
        <v>172</v>
      </c>
      <c r="C20" s="30">
        <f>'[68]C5 - Clerk of Works (East)'!$B$6</f>
        <v>3.2000000000000002E-3</v>
      </c>
      <c r="D20" s="30">
        <f>'[69]C5 - Clerk of Works (East)'!$B$6</f>
        <v>3.5000000000000001E-3</v>
      </c>
      <c r="E20" s="31">
        <f>'[70]C5 - Clerk of Works (East)'!$B$6</f>
        <v>9.4999999999999998E-3</v>
      </c>
      <c r="F20" s="30">
        <f>'[71]C5 - Clerk of Works (East)'!$B$6</f>
        <v>3.9129999999999998E-3</v>
      </c>
      <c r="G20" s="30">
        <f>'[72]C5 - Clerk of Works (East)'!$B$6</f>
        <v>3.5999999999999999E-3</v>
      </c>
      <c r="H20" s="30">
        <f>'[76]C5 - Clerk of Works (East)'!$B$6</f>
        <v>1.0699999999999999E-2</v>
      </c>
      <c r="I20" s="30">
        <f>'[74]C5 - Clerk of Works (East)'!$B$6</f>
        <v>2.5500000000000002E-3</v>
      </c>
      <c r="J20" s="30">
        <f>'[75]C5 - Clerk of Works (East)'!$B$6</f>
        <v>4.0000000000000001E-3</v>
      </c>
      <c r="K20" s="59">
        <f>AVERAGE(C20:J20)</f>
        <v>5.1203749999999999E-3</v>
      </c>
      <c r="U20" s="7"/>
    </row>
    <row r="21" spans="2:22" s="4" customFormat="1" ht="14.5" x14ac:dyDescent="0.35">
      <c r="B21" s="54" t="s">
        <v>20</v>
      </c>
      <c r="C21" s="33">
        <f>'[68]C5 - Clerk of Works (East)'!$D$6</f>
        <v>65000</v>
      </c>
      <c r="D21" s="33">
        <f>'[69]C5 - Clerk of Works (East)'!$D$6</f>
        <v>87500</v>
      </c>
      <c r="E21" s="33">
        <f>'[70]C5 - Clerk of Works (East)'!$D$6</f>
        <v>160000</v>
      </c>
      <c r="F21" s="33">
        <f>'[71]C5 - Clerk of Works (East)'!$D$6</f>
        <v>97825</v>
      </c>
      <c r="G21" s="33">
        <f>'[72]C5 - Clerk of Works (East)'!$D$6</f>
        <v>80000</v>
      </c>
      <c r="H21" s="33">
        <f>'[76]C5 - Clerk of Works (East)'!$D$6</f>
        <v>95000</v>
      </c>
      <c r="I21" s="33">
        <f>'[74]C5 - Clerk of Works (East)'!$D$6</f>
        <v>95000</v>
      </c>
      <c r="J21" s="33">
        <f>'[75]C5 - Clerk of Works (East)'!$D$6</f>
        <v>80000</v>
      </c>
      <c r="K21" s="59"/>
      <c r="U21" s="7"/>
    </row>
    <row r="22" spans="2:22" s="4" customFormat="1" ht="14.5" x14ac:dyDescent="0.35">
      <c r="B22" s="54" t="s">
        <v>177</v>
      </c>
      <c r="C22" s="30">
        <f>'[68]C5 - Clerk of Works (East)'!$B$7</f>
        <v>3.2000000000000002E-3</v>
      </c>
      <c r="D22" s="30">
        <f>'[69]C5 - Clerk of Works (East)'!$B$7</f>
        <v>3.0000000000000001E-3</v>
      </c>
      <c r="E22" s="31">
        <f>'[70]C5 - Clerk of Works (East)'!$B$7</f>
        <v>8.9999999999999993E-3</v>
      </c>
      <c r="F22" s="30">
        <f>'[71]C5 - Clerk of Works (East)'!$B$7</f>
        <v>6.0000000000000001E-3</v>
      </c>
      <c r="G22" s="30">
        <f>'[72]C5 - Clerk of Works (East)'!$B$7</f>
        <v>4.0000000000000001E-3</v>
      </c>
      <c r="H22" s="30">
        <f>'[76]C5 - Clerk of Works (East)'!$B$7</f>
        <v>1.35E-2</v>
      </c>
      <c r="I22" s="30">
        <f>'[74]C5 - Clerk of Works (East)'!$B$7</f>
        <v>3.5000000000000001E-3</v>
      </c>
      <c r="J22" s="30">
        <f>'[75]C5 - Clerk of Works (East)'!$B$7</f>
        <v>4.0000000000000001E-3</v>
      </c>
      <c r="K22" s="59">
        <f>AVERAGE(C22:J22)</f>
        <v>5.7750000000000006E-3</v>
      </c>
      <c r="U22" s="7"/>
    </row>
    <row r="23" spans="2:22" s="4" customFormat="1" ht="14.5" x14ac:dyDescent="0.35">
      <c r="B23" s="54" t="s">
        <v>174</v>
      </c>
      <c r="C23" s="33">
        <f>'[68]C5 - Clerk of Works (East)'!$D$7</f>
        <v>65000</v>
      </c>
      <c r="D23" s="33">
        <f>'[69]C5 - Clerk of Works (East)'!$D$7</f>
        <v>105000</v>
      </c>
      <c r="E23" s="33">
        <f>'[70]C5 - Clerk of Works (East)'!$D$7</f>
        <v>170000</v>
      </c>
      <c r="F23" s="33">
        <f>'[71]C5 - Clerk of Works (East)'!$D$7</f>
        <v>210000</v>
      </c>
      <c r="G23" s="33">
        <f>'[72]C5 - Clerk of Works (East)'!$D$7</f>
        <v>90000</v>
      </c>
      <c r="H23" s="33">
        <f>'[76]C5 - Clerk of Works (East)'!$D$7</f>
        <v>145000</v>
      </c>
      <c r="I23" s="33">
        <f>'[74]C5 - Clerk of Works (East)'!$D$7</f>
        <v>95000</v>
      </c>
      <c r="J23" s="33">
        <f>'[75]C5 - Clerk of Works (East)'!$D$7</f>
        <v>110000</v>
      </c>
      <c r="K23" s="59"/>
      <c r="U23" s="7"/>
    </row>
    <row r="24" spans="2:22" s="4" customFormat="1" ht="14.5" x14ac:dyDescent="0.35">
      <c r="B24" s="54" t="s">
        <v>178</v>
      </c>
      <c r="C24" s="33">
        <f>'[68]C5 - Clerk of Works (East)'!$B$8</f>
        <v>300</v>
      </c>
      <c r="D24" s="33">
        <f>'[69]C5 - Clerk of Works (East)'!$B$8</f>
        <v>295</v>
      </c>
      <c r="E24" s="33">
        <f>'[70]C5 - Clerk of Works (East)'!$B$8</f>
        <v>450</v>
      </c>
      <c r="F24" s="33">
        <f>'[71]C5 - Clerk of Works (East)'!$B$8</f>
        <v>455</v>
      </c>
      <c r="G24" s="33">
        <f>'[72]C5 - Clerk of Works (East)'!$B$8</f>
        <v>280</v>
      </c>
      <c r="H24" s="33">
        <f>'[76]C5 - Clerk of Works (East)'!$B$8</f>
        <v>615</v>
      </c>
      <c r="I24" s="33">
        <f>'[74]C5 - Clerk of Works (East)'!$B$8</f>
        <v>550</v>
      </c>
      <c r="J24" s="33">
        <f>'[75]C5 - Clerk of Works (East)'!$B$8</f>
        <v>350</v>
      </c>
      <c r="K24" s="59"/>
      <c r="U24" s="7"/>
    </row>
    <row r="25" spans="2:22" ht="15" customHeight="1" x14ac:dyDescent="0.35">
      <c r="K25" s="56"/>
    </row>
    <row r="27" spans="2:22" ht="15" customHeight="1" x14ac:dyDescent="0.35">
      <c r="B27" s="116" t="s">
        <v>179</v>
      </c>
      <c r="C27" s="116"/>
      <c r="D27" s="116"/>
      <c r="E27" s="116"/>
      <c r="F27" s="116"/>
      <c r="G27" s="116"/>
      <c r="H27" s="116"/>
      <c r="I27" s="116"/>
    </row>
    <row r="28" spans="2:22" ht="15" customHeight="1" x14ac:dyDescent="0.35">
      <c r="B28" s="97" t="s">
        <v>180</v>
      </c>
      <c r="C28" s="97"/>
      <c r="D28" s="97"/>
      <c r="E28" s="97"/>
      <c r="F28" s="97"/>
      <c r="G28" s="97"/>
      <c r="H28" s="97"/>
      <c r="I28" s="97"/>
    </row>
    <row r="29" spans="2:22" ht="15" customHeight="1" x14ac:dyDescent="0.35">
      <c r="B29" s="101" t="s">
        <v>25</v>
      </c>
      <c r="C29" s="101"/>
      <c r="D29" s="101"/>
      <c r="E29" s="101"/>
      <c r="F29" s="101"/>
      <c r="G29" s="101"/>
      <c r="H29" s="101"/>
      <c r="I29" s="101"/>
    </row>
    <row r="30" spans="2:22" ht="15" customHeight="1" x14ac:dyDescent="0.35">
      <c r="B30" s="97" t="s">
        <v>181</v>
      </c>
      <c r="C30" s="97"/>
      <c r="D30" s="97"/>
      <c r="E30" s="97"/>
      <c r="F30" s="97"/>
      <c r="G30" s="97"/>
      <c r="H30" s="97"/>
      <c r="I30" s="97"/>
    </row>
    <row r="31" spans="2:22" ht="15" customHeight="1" x14ac:dyDescent="0.35">
      <c r="B31" s="101" t="s">
        <v>27</v>
      </c>
      <c r="C31" s="101"/>
      <c r="D31" s="101"/>
      <c r="E31" s="101"/>
      <c r="F31" s="101"/>
      <c r="G31" s="101"/>
      <c r="H31" s="101"/>
      <c r="I31" s="101"/>
    </row>
    <row r="32" spans="2:22" ht="15" customHeight="1" x14ac:dyDescent="0.35">
      <c r="B32" s="101" t="s">
        <v>182</v>
      </c>
      <c r="C32" s="101"/>
      <c r="D32" s="101"/>
      <c r="E32" s="101"/>
      <c r="F32" s="101"/>
      <c r="G32" s="101"/>
      <c r="H32" s="101"/>
      <c r="I32" s="101"/>
    </row>
    <row r="33" spans="2:9" ht="15" customHeight="1" x14ac:dyDescent="0.35">
      <c r="B33" s="115" t="s">
        <v>183</v>
      </c>
      <c r="C33" s="115"/>
      <c r="D33" s="115"/>
      <c r="E33" s="115"/>
      <c r="F33" s="115"/>
      <c r="G33" s="115"/>
      <c r="H33" s="115"/>
      <c r="I33" s="115"/>
    </row>
    <row r="34" spans="2:9" ht="15" customHeight="1" x14ac:dyDescent="0.35">
      <c r="B34" s="115" t="s">
        <v>184</v>
      </c>
      <c r="C34" s="115"/>
      <c r="D34" s="115"/>
      <c r="E34" s="115"/>
      <c r="F34" s="115"/>
      <c r="G34" s="115"/>
      <c r="H34" s="115"/>
      <c r="I34" s="115"/>
    </row>
    <row r="35" spans="2:9" ht="15" customHeight="1" x14ac:dyDescent="0.35">
      <c r="B35" s="115" t="s">
        <v>185</v>
      </c>
      <c r="C35" s="115"/>
      <c r="D35" s="115"/>
      <c r="E35" s="115"/>
      <c r="F35" s="115"/>
      <c r="G35" s="115"/>
      <c r="H35" s="115"/>
      <c r="I35" s="115"/>
    </row>
    <row r="36" spans="2:9" ht="45.75" customHeight="1" x14ac:dyDescent="0.35">
      <c r="B36" s="97" t="s">
        <v>186</v>
      </c>
      <c r="C36" s="97"/>
      <c r="D36" s="97"/>
      <c r="E36" s="97"/>
      <c r="F36" s="97"/>
      <c r="G36" s="97"/>
      <c r="H36" s="97"/>
      <c r="I36" s="97"/>
    </row>
    <row r="37" spans="2:9" ht="15" customHeight="1" x14ac:dyDescent="0.35">
      <c r="B37" s="101" t="s">
        <v>153</v>
      </c>
      <c r="C37" s="101"/>
      <c r="D37" s="101"/>
      <c r="E37" s="101"/>
      <c r="F37" s="101"/>
      <c r="G37" s="101"/>
      <c r="H37" s="101"/>
      <c r="I37" s="101"/>
    </row>
    <row r="38" spans="2:9" ht="30.75" customHeight="1" x14ac:dyDescent="0.35">
      <c r="B38" s="97" t="s">
        <v>187</v>
      </c>
      <c r="C38" s="97"/>
      <c r="D38" s="97"/>
      <c r="E38" s="97"/>
      <c r="F38" s="97"/>
      <c r="G38" s="97"/>
      <c r="H38" s="97"/>
      <c r="I38" s="97"/>
    </row>
    <row r="39" spans="2:9" ht="14.5" x14ac:dyDescent="0.35">
      <c r="B39" s="97" t="s">
        <v>188</v>
      </c>
      <c r="C39" s="97"/>
      <c r="D39" s="97"/>
      <c r="E39" s="97"/>
      <c r="F39" s="97"/>
      <c r="G39" s="97"/>
      <c r="H39" s="97"/>
      <c r="I39" s="97"/>
    </row>
    <row r="40" spans="2:9" ht="25.5" customHeight="1" x14ac:dyDescent="0.35">
      <c r="B40" s="114" t="s">
        <v>189</v>
      </c>
      <c r="C40" s="114"/>
      <c r="D40" s="114"/>
      <c r="E40" s="114"/>
      <c r="F40" s="114"/>
      <c r="G40" s="114"/>
      <c r="H40" s="114"/>
      <c r="I40" s="114"/>
    </row>
    <row r="41" spans="2:9" ht="34.5" customHeight="1" x14ac:dyDescent="0.35">
      <c r="B41" s="114" t="s">
        <v>190</v>
      </c>
      <c r="C41" s="114"/>
      <c r="D41" s="114"/>
      <c r="E41" s="114"/>
      <c r="F41" s="114"/>
      <c r="G41" s="114"/>
      <c r="H41" s="114"/>
      <c r="I41" s="114"/>
    </row>
  </sheetData>
  <mergeCells count="15">
    <mergeCell ref="B32:I32"/>
    <mergeCell ref="B27:I27"/>
    <mergeCell ref="B28:I28"/>
    <mergeCell ref="B29:I29"/>
    <mergeCell ref="B30:I30"/>
    <mergeCell ref="B31:I31"/>
    <mergeCell ref="B39:I39"/>
    <mergeCell ref="B40:I40"/>
    <mergeCell ref="B41:I41"/>
    <mergeCell ref="B33:I33"/>
    <mergeCell ref="B34:I34"/>
    <mergeCell ref="B35:I35"/>
    <mergeCell ref="B36:I36"/>
    <mergeCell ref="B37:I37"/>
    <mergeCell ref="B38:I38"/>
  </mergeCells>
  <phoneticPr fontId="5" type="noConversion"/>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61A4C-37BE-4E97-B15C-CC4EA3E1C0EA}">
  <sheetPr>
    <tabColor rgb="FFFFC000"/>
  </sheetPr>
  <dimension ref="B3:AA34"/>
  <sheetViews>
    <sheetView topLeftCell="L9" zoomScale="106" zoomScaleNormal="106" workbookViewId="0">
      <selection activeCell="T38" sqref="T38"/>
    </sheetView>
  </sheetViews>
  <sheetFormatPr defaultRowHeight="15" customHeight="1" x14ac:dyDescent="0.35"/>
  <cols>
    <col min="2" max="2" width="58.453125" customWidth="1"/>
    <col min="3" max="10" width="20.54296875" style="2" customWidth="1"/>
    <col min="11" max="11" width="20.54296875" style="14" customWidth="1"/>
    <col min="12" max="23" width="20.54296875" style="2" customWidth="1"/>
    <col min="24" max="37" width="20.54296875" customWidth="1"/>
  </cols>
  <sheetData>
    <row r="3" spans="2:27" ht="14.5" x14ac:dyDescent="0.35"/>
    <row r="4" spans="2:27" ht="53.15" customHeight="1" x14ac:dyDescent="0.35">
      <c r="B4" s="24"/>
      <c r="C4" s="34" t="s">
        <v>1</v>
      </c>
      <c r="D4" s="34" t="s">
        <v>2</v>
      </c>
      <c r="E4" s="34" t="s">
        <v>5</v>
      </c>
      <c r="F4" s="34" t="s">
        <v>6</v>
      </c>
      <c r="G4" s="16" t="s">
        <v>9</v>
      </c>
      <c r="H4" s="16" t="s">
        <v>11</v>
      </c>
      <c r="I4" s="16" t="s">
        <v>191</v>
      </c>
      <c r="J4" s="16" t="s">
        <v>13</v>
      </c>
      <c r="K4" s="61" t="s">
        <v>15</v>
      </c>
      <c r="L4" s="11"/>
      <c r="X4" s="2"/>
      <c r="Y4" s="2"/>
      <c r="Z4" s="2"/>
    </row>
    <row r="5" spans="2:27" ht="15" customHeight="1" x14ac:dyDescent="0.35">
      <c r="B5" s="23" t="s">
        <v>192</v>
      </c>
      <c r="C5" s="37"/>
      <c r="D5" s="37"/>
      <c r="E5" s="37"/>
      <c r="F5" s="37"/>
      <c r="G5" s="37"/>
      <c r="H5" s="37"/>
      <c r="I5" s="37"/>
      <c r="J5" s="37"/>
      <c r="K5" s="58"/>
      <c r="X5" s="2"/>
      <c r="Y5" s="2"/>
      <c r="Z5" s="2"/>
    </row>
    <row r="6" spans="2:27" s="4" customFormat="1" ht="14.5" x14ac:dyDescent="0.35">
      <c r="B6" s="60" t="s">
        <v>193</v>
      </c>
      <c r="C6" s="31">
        <f>'[77]C6 - Purchaser''s Agent (West)'!$B$5</f>
        <v>6.0000000000000001E-3</v>
      </c>
      <c r="D6" s="31">
        <f>'[78]C6 - Purchaser''s Agent (West)'!$B$5</f>
        <v>5.4999999999999997E-3</v>
      </c>
      <c r="E6" s="31">
        <f>'[79]C6 - Purchaser''s Agent (West)'!$B$5</f>
        <v>5.0000000000000001E-3</v>
      </c>
      <c r="F6" s="30">
        <f>'[80]C6 - Purchaser''s Agent (West)'!$B$5</f>
        <v>5.0000000000000001E-3</v>
      </c>
      <c r="G6" s="30">
        <f>'[81]C6 - Purchaser''s Agent (West)'!$B$5</f>
        <v>4.8999999999999998E-3</v>
      </c>
      <c r="H6" s="30">
        <f>'[82]C6 - Purchaser''s Agent (West)'!$B$5</f>
        <v>6.1000000000000004E-3</v>
      </c>
      <c r="I6" s="31">
        <f>'[83]C6 - Purchaser''s Agent (West)'!$B$5</f>
        <v>8.0000000000000002E-3</v>
      </c>
      <c r="J6" s="30">
        <f>'[84]C6 - Purchaser''s Agent (West)'!$B$5</f>
        <v>3.7499999999999999E-3</v>
      </c>
      <c r="K6" s="59">
        <f>AVERAGE(C6:J6)</f>
        <v>5.5312499999999997E-3</v>
      </c>
    </row>
    <row r="7" spans="2:27" s="4" customFormat="1" ht="14.5" x14ac:dyDescent="0.35">
      <c r="B7" s="60" t="s">
        <v>194</v>
      </c>
      <c r="C7" s="33">
        <f>'[77]C6 - Purchaser''s Agent (West)'!$C$5</f>
        <v>20000</v>
      </c>
      <c r="D7" s="33">
        <f>'[78]C6 - Purchaser''s Agent (West)'!$C$5</f>
        <v>7500</v>
      </c>
      <c r="E7" s="33">
        <f>'[79]C6 - Purchaser''s Agent (West)'!$C$5</f>
        <v>9000</v>
      </c>
      <c r="F7" s="33">
        <f>'[80]C6 - Purchaser''s Agent (West)'!$C$5</f>
        <v>15000</v>
      </c>
      <c r="G7" s="33">
        <f>'[81]C6 - Purchaser''s Agent (West)'!$C$5</f>
        <v>8500</v>
      </c>
      <c r="H7" s="33">
        <f>'[82]C6 - Purchaser''s Agent (West)'!$C$5</f>
        <v>6250</v>
      </c>
      <c r="I7" s="33">
        <f>'[83]C6 - Purchaser''s Agent (West)'!$C$5</f>
        <v>20000</v>
      </c>
      <c r="J7" s="33">
        <f>'[84]C6 - Purchaser''s Agent (West)'!$C$5</f>
        <v>1875</v>
      </c>
      <c r="K7" s="59"/>
    </row>
    <row r="8" spans="2:27" s="4" customFormat="1" ht="14.5" x14ac:dyDescent="0.35">
      <c r="B8" s="60" t="s">
        <v>195</v>
      </c>
      <c r="C8" s="31">
        <f>'[77]C6 - Purchaser''s Agent (West)'!$B$6</f>
        <v>4.0000000000000001E-3</v>
      </c>
      <c r="D8" s="31">
        <f>'[78]C6 - Purchaser''s Agent (West)'!$B$6</f>
        <v>4.4999999999999997E-3</v>
      </c>
      <c r="E8" s="31">
        <f>'[79]C6 - Purchaser''s Agent (West)'!$B$6</f>
        <v>3.5000000000000001E-3</v>
      </c>
      <c r="F8" s="30">
        <f>'[80]C6 - Purchaser''s Agent (West)'!$B$6</f>
        <v>3.8E-3</v>
      </c>
      <c r="G8" s="30">
        <f>'[81]C6 - Purchaser''s Agent (West)'!$B$6</f>
        <v>3.49E-3</v>
      </c>
      <c r="H8" s="30">
        <f>'[82]C6 - Purchaser''s Agent (West)'!$B$6</f>
        <v>4.8999999999999998E-3</v>
      </c>
      <c r="I8" s="31">
        <f>'[83]C6 - Purchaser''s Agent (West)'!$B$6</f>
        <v>6.0000000000000001E-3</v>
      </c>
      <c r="J8" s="30">
        <v>2.7499999999999998E-3</v>
      </c>
      <c r="K8" s="59">
        <f>AVERAGE(C8:J8)</f>
        <v>4.1175000000000005E-3</v>
      </c>
    </row>
    <row r="9" spans="2:27" s="4" customFormat="1" ht="14.5" x14ac:dyDescent="0.35">
      <c r="B9" s="60" t="s">
        <v>196</v>
      </c>
      <c r="C9" s="33">
        <f>'[77]C6 - Purchaser''s Agent (West)'!$D$6</f>
        <v>75000</v>
      </c>
      <c r="D9" s="33">
        <f>'[78]C6 - Purchaser''s Agent (West)'!$D$6</f>
        <v>45000</v>
      </c>
      <c r="E9" s="33">
        <f>'[79]C6 - Purchaser''s Agent (West)'!$D$6</f>
        <v>52500</v>
      </c>
      <c r="F9" s="33">
        <f>'[80]C6 - Purchaser''s Agent (West)'!$D$6</f>
        <v>65000</v>
      </c>
      <c r="G9" s="33">
        <f>'[81]C6 - Purchaser''s Agent (West)'!$D$6</f>
        <v>32500</v>
      </c>
      <c r="H9" s="33">
        <f>'[82]C6 - Purchaser''s Agent (West)'!$D$6</f>
        <v>76750</v>
      </c>
      <c r="I9" s="33">
        <f>'[83]C6 - Purchaser''s Agent (West)'!$D$6</f>
        <v>400000</v>
      </c>
      <c r="J9" s="33">
        <f>'[84]C6 - Purchaser''s Agent (West)'!$D$6</f>
        <v>27500</v>
      </c>
      <c r="K9" s="59"/>
    </row>
    <row r="10" spans="2:27" ht="14.5" x14ac:dyDescent="0.35">
      <c r="K10" s="56"/>
      <c r="W10"/>
      <c r="X10" s="2"/>
      <c r="Y10" s="2"/>
    </row>
    <row r="11" spans="2:27" ht="14.5" x14ac:dyDescent="0.35">
      <c r="C11" s="1"/>
      <c r="D11" s="1"/>
      <c r="E11" s="1"/>
      <c r="F11" s="1"/>
      <c r="G11" s="1"/>
      <c r="H11" s="1"/>
      <c r="I11" s="1"/>
      <c r="K11" s="56"/>
      <c r="W11"/>
      <c r="X11" s="2"/>
      <c r="Y11" s="2"/>
    </row>
    <row r="12" spans="2:27" ht="41.5" customHeight="1" x14ac:dyDescent="0.35">
      <c r="B12" s="24"/>
      <c r="C12" s="34" t="s">
        <v>1</v>
      </c>
      <c r="D12" s="34" t="s">
        <v>2</v>
      </c>
      <c r="E12" s="34" t="s">
        <v>5</v>
      </c>
      <c r="F12" s="34" t="s">
        <v>6</v>
      </c>
      <c r="G12" s="16" t="s">
        <v>9</v>
      </c>
      <c r="H12" s="16" t="s">
        <v>11</v>
      </c>
      <c r="I12" s="16" t="s">
        <v>191</v>
      </c>
      <c r="J12" s="16" t="s">
        <v>13</v>
      </c>
      <c r="K12" s="61" t="s">
        <v>15</v>
      </c>
      <c r="X12" s="2"/>
      <c r="Y12" s="2"/>
      <c r="Z12" s="2"/>
      <c r="AA12" s="2"/>
    </row>
    <row r="13" spans="2:27" ht="18.5" x14ac:dyDescent="0.35">
      <c r="B13" s="23" t="s">
        <v>197</v>
      </c>
      <c r="C13" s="37"/>
      <c r="D13" s="37"/>
      <c r="E13" s="37"/>
      <c r="F13" s="37"/>
      <c r="G13" s="37"/>
      <c r="H13" s="37"/>
      <c r="I13" s="37"/>
      <c r="J13" s="37"/>
      <c r="K13" s="58"/>
      <c r="X13" s="2"/>
      <c r="Y13" s="2"/>
      <c r="Z13" s="2"/>
      <c r="AA13" s="2"/>
    </row>
    <row r="14" spans="2:27" s="4" customFormat="1" ht="14.5" x14ac:dyDescent="0.35">
      <c r="B14" s="60" t="s">
        <v>193</v>
      </c>
      <c r="C14" s="31">
        <f>'[77]C6 Purchaser''s Agent (East)'!$B$5</f>
        <v>6.0000000000000001E-3</v>
      </c>
      <c r="D14" s="31">
        <f>'[78]C6 Purchaser''s Agent (East)'!$B$5</f>
        <v>5.4999999999999997E-3</v>
      </c>
      <c r="E14" s="31">
        <f>'[79]C6 Purchaser''s Agent (East)'!$B$5</f>
        <v>5.0000000000000001E-3</v>
      </c>
      <c r="F14" s="30">
        <f>'[80]C6 Purchaser''s Agent (East)'!$B$5</f>
        <v>5.0000000000000001E-3</v>
      </c>
      <c r="G14" s="30">
        <f>'[81]C6 Purchaser''s Agent (East)'!$B$5</f>
        <v>4.8999999999999998E-3</v>
      </c>
      <c r="H14" s="30">
        <f>'[82]C6 Purchaser''s Agent (East)'!$B$5</f>
        <v>6.6E-3</v>
      </c>
      <c r="I14" s="31">
        <f>'[83]C6 Purchaser''s Agent (East)'!$B$5</f>
        <v>8.0000000000000002E-3</v>
      </c>
      <c r="J14" s="30">
        <f>'[84]C6 Purchaser''s Agent (East)'!$B$5</f>
        <v>3.7499999999999999E-3</v>
      </c>
      <c r="K14" s="59">
        <f>AVERAGE(C14:J14)</f>
        <v>5.5937499999999998E-3</v>
      </c>
    </row>
    <row r="15" spans="2:27" s="4" customFormat="1" ht="14.5" x14ac:dyDescent="0.35">
      <c r="B15" s="60" t="s">
        <v>194</v>
      </c>
      <c r="C15" s="33">
        <f>'[77]C6 Purchaser''s Agent (East)'!$C$5</f>
        <v>20000</v>
      </c>
      <c r="D15" s="33">
        <f>'[78]C6 Purchaser''s Agent (East)'!$C$5</f>
        <v>7500</v>
      </c>
      <c r="E15" s="33">
        <f>'[79]C6 Purchaser''s Agent (East)'!$C$5</f>
        <v>9000</v>
      </c>
      <c r="F15" s="33">
        <f>'[80]C6 Purchaser''s Agent (East)'!$C$5</f>
        <v>15000</v>
      </c>
      <c r="G15" s="33">
        <f>'[81]C6 Purchaser''s Agent (East)'!$C$5</f>
        <v>8500</v>
      </c>
      <c r="H15" s="33">
        <f>'[82]C6 Purchaser''s Agent (East)'!$C$5</f>
        <v>7250</v>
      </c>
      <c r="I15" s="33">
        <f>'[83]C6 Purchaser''s Agent (East)'!$C$5</f>
        <v>20000</v>
      </c>
      <c r="J15" s="33">
        <f>'[84]C6 Purchaser''s Agent (East)'!$C$5</f>
        <v>1875</v>
      </c>
      <c r="K15" s="59"/>
    </row>
    <row r="16" spans="2:27" s="4" customFormat="1" ht="14.5" x14ac:dyDescent="0.35">
      <c r="B16" s="60" t="s">
        <v>195</v>
      </c>
      <c r="C16" s="31">
        <f>'[77]C6 Purchaser''s Agent (East)'!$B$6</f>
        <v>4.0000000000000001E-3</v>
      </c>
      <c r="D16" s="31">
        <f>'[78]C6 Purchaser''s Agent (East)'!$B$6</f>
        <v>4.4999999999999997E-3</v>
      </c>
      <c r="E16" s="31">
        <f>'[79]C6 Purchaser''s Agent (East)'!$B$6</f>
        <v>3.5000000000000001E-3</v>
      </c>
      <c r="F16" s="30">
        <f>'[80]C6 Purchaser''s Agent (East)'!$B$6</f>
        <v>3.8E-3</v>
      </c>
      <c r="G16" s="30">
        <f>'[81]C6 Purchaser''s Agent (East)'!$B$6</f>
        <v>3.49E-3</v>
      </c>
      <c r="H16" s="30">
        <f>'[82]C6 Purchaser''s Agent (East)'!$B$6</f>
        <v>5.1999999999999998E-3</v>
      </c>
      <c r="I16" s="31">
        <f>'[83]C6 Purchaser''s Agent (East)'!$B$6</f>
        <v>6.0000000000000001E-3</v>
      </c>
      <c r="J16" s="30">
        <f>'[84]C6 Purchaser''s Agent (East)'!$B$6</f>
        <v>2.7499999999999998E-3</v>
      </c>
      <c r="K16" s="59">
        <f>AVERAGE(C16:J16)</f>
        <v>4.1550000000000007E-3</v>
      </c>
    </row>
    <row r="17" spans="2:25" s="4" customFormat="1" ht="14.5" x14ac:dyDescent="0.35">
      <c r="B17" s="60" t="s">
        <v>196</v>
      </c>
      <c r="C17" s="33">
        <f>'[77]C6 Purchaser''s Agent (East)'!$D$6</f>
        <v>75000</v>
      </c>
      <c r="D17" s="33">
        <f>'[78]C6 Purchaser''s Agent (East)'!$D$6</f>
        <v>45000</v>
      </c>
      <c r="E17" s="33">
        <f>'[79]C6 Purchaser''s Agent (East)'!$D$6</f>
        <v>52500</v>
      </c>
      <c r="F17" s="33">
        <f>'[80]C6 Purchaser''s Agent (East)'!$D$6</f>
        <v>65000</v>
      </c>
      <c r="G17" s="33">
        <f>'[81]C6 Purchaser''s Agent (East)'!$D$6</f>
        <v>32500</v>
      </c>
      <c r="H17" s="33">
        <f>'[82]C6 Purchaser''s Agent (East)'!$D$6</f>
        <v>79000</v>
      </c>
      <c r="I17" s="33">
        <v>400000</v>
      </c>
      <c r="J17" s="33">
        <f>'[84]C6 Purchaser''s Agent (East)'!$D$6</f>
        <v>27500</v>
      </c>
      <c r="K17" s="59"/>
    </row>
    <row r="21" spans="2:25" ht="15" customHeight="1" x14ac:dyDescent="0.35">
      <c r="B21" s="116" t="s">
        <v>198</v>
      </c>
      <c r="C21" s="116"/>
      <c r="D21" s="116"/>
      <c r="E21" s="116"/>
      <c r="F21" s="116"/>
      <c r="G21" s="116"/>
      <c r="H21" s="116"/>
      <c r="I21" s="116"/>
    </row>
    <row r="22" spans="2:25" ht="15" customHeight="1" x14ac:dyDescent="0.35">
      <c r="B22" s="117" t="s">
        <v>199</v>
      </c>
      <c r="C22" s="117"/>
      <c r="D22" s="117"/>
      <c r="E22" s="117"/>
      <c r="F22" s="117"/>
      <c r="G22" s="117"/>
      <c r="H22" s="117"/>
      <c r="I22" s="117"/>
    </row>
    <row r="23" spans="2:25" ht="15" customHeight="1" x14ac:dyDescent="0.35">
      <c r="B23" s="117" t="s">
        <v>200</v>
      </c>
      <c r="C23" s="117"/>
      <c r="D23" s="117"/>
      <c r="E23" s="117"/>
      <c r="F23" s="117"/>
      <c r="G23" s="117"/>
      <c r="H23" s="117"/>
      <c r="I23" s="117"/>
    </row>
    <row r="24" spans="2:25" ht="15" customHeight="1" x14ac:dyDescent="0.35">
      <c r="B24" s="117" t="s">
        <v>201</v>
      </c>
      <c r="C24" s="117"/>
      <c r="D24" s="117"/>
      <c r="E24" s="117"/>
      <c r="F24" s="117"/>
      <c r="G24" s="117"/>
      <c r="H24" s="117"/>
      <c r="I24" s="117"/>
    </row>
    <row r="25" spans="2:25" ht="15" customHeight="1" x14ac:dyDescent="0.35">
      <c r="B25" s="117" t="s">
        <v>202</v>
      </c>
      <c r="C25" s="117"/>
      <c r="D25" s="117"/>
      <c r="E25" s="117"/>
      <c r="F25" s="117"/>
      <c r="G25" s="117"/>
      <c r="H25" s="117"/>
      <c r="I25" s="117"/>
    </row>
    <row r="26" spans="2:25" ht="15" customHeight="1" x14ac:dyDescent="0.35">
      <c r="B26" s="117" t="s">
        <v>203</v>
      </c>
      <c r="C26" s="117"/>
      <c r="D26" s="117"/>
      <c r="E26" s="117"/>
      <c r="F26" s="117"/>
      <c r="G26" s="117"/>
      <c r="H26" s="117"/>
      <c r="I26" s="117"/>
    </row>
    <row r="27" spans="2:25" ht="15" customHeight="1" x14ac:dyDescent="0.35">
      <c r="B27" s="118" t="s">
        <v>204</v>
      </c>
      <c r="C27" s="118"/>
      <c r="D27" s="118"/>
      <c r="E27" s="118"/>
      <c r="F27" s="118"/>
      <c r="G27" s="118"/>
      <c r="H27" s="118"/>
      <c r="I27" s="118"/>
    </row>
    <row r="28" spans="2:25" ht="15" customHeight="1" x14ac:dyDescent="0.35">
      <c r="B28" s="118" t="s">
        <v>205</v>
      </c>
      <c r="C28" s="118"/>
      <c r="D28" s="118"/>
      <c r="E28" s="118"/>
      <c r="F28" s="118"/>
      <c r="G28" s="118"/>
      <c r="H28" s="118"/>
      <c r="I28" s="118"/>
    </row>
    <row r="29" spans="2:25" ht="15" customHeight="1" x14ac:dyDescent="0.35">
      <c r="B29" s="118" t="s">
        <v>206</v>
      </c>
      <c r="C29" s="118"/>
      <c r="D29" s="118"/>
      <c r="E29" s="118"/>
      <c r="F29" s="118"/>
      <c r="G29" s="118"/>
      <c r="H29" s="118"/>
      <c r="I29" s="118"/>
    </row>
    <row r="30" spans="2:25" ht="15" customHeight="1" x14ac:dyDescent="0.35">
      <c r="B30" s="117" t="s">
        <v>207</v>
      </c>
      <c r="C30" s="117"/>
      <c r="D30" s="117"/>
      <c r="E30" s="117"/>
      <c r="F30" s="117"/>
      <c r="G30" s="117"/>
      <c r="H30" s="117"/>
      <c r="I30" s="117"/>
    </row>
    <row r="31" spans="2:25" ht="15" customHeight="1" x14ac:dyDescent="0.35">
      <c r="B31" s="117" t="s">
        <v>208</v>
      </c>
      <c r="C31" s="117"/>
      <c r="D31" s="117"/>
      <c r="E31" s="117"/>
      <c r="F31" s="117"/>
      <c r="G31" s="117"/>
      <c r="H31" s="117"/>
      <c r="I31" s="117"/>
    </row>
    <row r="32" spans="2:25" ht="30.75" customHeight="1" x14ac:dyDescent="0.35">
      <c r="B32" s="101" t="s">
        <v>209</v>
      </c>
      <c r="C32" s="101"/>
      <c r="D32" s="101"/>
      <c r="E32" s="101"/>
      <c r="F32" s="101"/>
      <c r="G32" s="101"/>
      <c r="H32" s="101"/>
      <c r="I32" s="101"/>
    </row>
    <row r="33" spans="2:9" ht="15" customHeight="1" x14ac:dyDescent="0.35">
      <c r="B33" s="117" t="s">
        <v>210</v>
      </c>
      <c r="C33" s="117"/>
      <c r="D33" s="117"/>
      <c r="E33" s="117"/>
      <c r="F33" s="117"/>
      <c r="G33" s="117"/>
      <c r="H33" s="117"/>
      <c r="I33" s="117"/>
    </row>
    <row r="34" spans="2:9" ht="20.25" customHeight="1" x14ac:dyDescent="0.35">
      <c r="B34" s="114" t="s">
        <v>211</v>
      </c>
      <c r="C34" s="114"/>
      <c r="D34" s="114"/>
      <c r="E34" s="114"/>
      <c r="F34" s="114"/>
      <c r="G34" s="114"/>
      <c r="H34" s="114"/>
      <c r="I34" s="114"/>
    </row>
  </sheetData>
  <mergeCells count="14">
    <mergeCell ref="B26:I26"/>
    <mergeCell ref="B21:I21"/>
    <mergeCell ref="B22:I22"/>
    <mergeCell ref="B23:I23"/>
    <mergeCell ref="B24:I24"/>
    <mergeCell ref="B25:I25"/>
    <mergeCell ref="B33:I33"/>
    <mergeCell ref="B34:I34"/>
    <mergeCell ref="B27:I27"/>
    <mergeCell ref="B28:I28"/>
    <mergeCell ref="B29:I29"/>
    <mergeCell ref="B30:I30"/>
    <mergeCell ref="B31:I31"/>
    <mergeCell ref="B32:I32"/>
  </mergeCells>
  <phoneticPr fontId="5" type="noConversion"/>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522F5-A9AD-4D1B-B416-8E613DA7B488}">
  <sheetPr>
    <tabColor rgb="FFFFC000"/>
  </sheetPr>
  <dimension ref="B3:AL44"/>
  <sheetViews>
    <sheetView tabSelected="1" topLeftCell="A9" zoomScale="106" zoomScaleNormal="106" workbookViewId="0">
      <selection activeCell="B17" sqref="B17"/>
    </sheetView>
  </sheetViews>
  <sheetFormatPr defaultRowHeight="15" customHeight="1" x14ac:dyDescent="0.35"/>
  <cols>
    <col min="2" max="2" width="54.1796875" customWidth="1"/>
    <col min="3" max="10" width="20.54296875" style="2" customWidth="1"/>
    <col min="11" max="11" width="20.54296875" style="14" customWidth="1"/>
    <col min="12" max="32" width="20.54296875" style="2" customWidth="1"/>
    <col min="33" max="50" width="20.54296875" customWidth="1"/>
  </cols>
  <sheetData>
    <row r="3" spans="2:38" ht="14.5" x14ac:dyDescent="0.35"/>
    <row r="4" spans="2:38" ht="53.15" customHeight="1" x14ac:dyDescent="0.35">
      <c r="B4" s="24"/>
      <c r="C4" s="16" t="s">
        <v>121</v>
      </c>
      <c r="D4" s="34" t="s">
        <v>2</v>
      </c>
      <c r="E4" s="16" t="s">
        <v>128</v>
      </c>
      <c r="F4" s="16" t="s">
        <v>9</v>
      </c>
      <c r="G4" s="16" t="s">
        <v>212</v>
      </c>
      <c r="H4" s="16" t="s">
        <v>10</v>
      </c>
      <c r="I4" s="16" t="s">
        <v>74</v>
      </c>
      <c r="J4" s="16" t="s">
        <v>14</v>
      </c>
      <c r="K4" s="61" t="s">
        <v>15</v>
      </c>
      <c r="L4" s="11"/>
      <c r="AG4" s="2"/>
      <c r="AH4" s="2"/>
      <c r="AI4" s="2"/>
      <c r="AJ4" s="2"/>
      <c r="AK4" s="2"/>
      <c r="AL4" s="2"/>
    </row>
    <row r="5" spans="2:38" ht="15" customHeight="1" x14ac:dyDescent="0.35">
      <c r="B5" s="23" t="s">
        <v>213</v>
      </c>
      <c r="C5" s="37"/>
      <c r="D5" s="37"/>
      <c r="E5" s="37"/>
      <c r="F5" s="37"/>
      <c r="G5" s="37"/>
      <c r="H5" s="37"/>
      <c r="I5" s="37"/>
      <c r="J5" s="37"/>
      <c r="K5" s="58"/>
      <c r="AG5" s="2"/>
      <c r="AH5" s="2"/>
      <c r="AI5" s="2"/>
      <c r="AJ5" s="2"/>
      <c r="AK5" s="2"/>
      <c r="AL5" s="2"/>
    </row>
    <row r="6" spans="2:38" s="4" customFormat="1" ht="29" x14ac:dyDescent="0.35">
      <c r="B6" s="60" t="s">
        <v>214</v>
      </c>
      <c r="C6" s="30">
        <f>'[85]C7 - PD &amp; H&amp;S (West)'!$B$5</f>
        <v>3.0000000000000001E-3</v>
      </c>
      <c r="D6" s="30">
        <f>'[86]C7 - PD &amp; H&amp;S (West)'!$B$5</f>
        <v>1.8799999999999999E-3</v>
      </c>
      <c r="E6" s="30">
        <f>'[87]C7 - PD &amp; H&amp;S (West)'!$B$5</f>
        <v>1.8E-3</v>
      </c>
      <c r="F6" s="30">
        <f>'[88]C7 - PD &amp; H&amp;S (West)'!$B$5</f>
        <v>1.5E-3</v>
      </c>
      <c r="G6" s="30">
        <f>'[89]C7 - PD &amp; H&amp;S (West)'!$B$5</f>
        <v>1.5E-3</v>
      </c>
      <c r="H6" s="30">
        <f>'[90]C7 - PD &amp; H&amp;S (West)'!$B$5</f>
        <v>2.98E-3</v>
      </c>
      <c r="I6" s="30">
        <f>'[91]C7 - PD &amp; H&amp;S (West)'!$B$5</f>
        <v>2E-3</v>
      </c>
      <c r="J6" s="30">
        <f>'[92]C7 - PD &amp; H&amp;S (West)'!$B$5</f>
        <v>1.8E-3</v>
      </c>
      <c r="K6" s="59">
        <f>AVERAGE(C6:J6)</f>
        <v>2.0574999999999999E-3</v>
      </c>
    </row>
    <row r="7" spans="2:38" s="4" customFormat="1" ht="29" x14ac:dyDescent="0.35">
      <c r="B7" s="60" t="s">
        <v>215</v>
      </c>
      <c r="C7" s="33">
        <f>'[85]C7 - PD &amp; H&amp;S (West)'!$C$5</f>
        <v>3000</v>
      </c>
      <c r="D7" s="33">
        <f>'[86]C7 - PD &amp; H&amp;S (West)'!$C$5</f>
        <v>3500</v>
      </c>
      <c r="E7" s="33">
        <f>'[87]C7 - PD &amp; H&amp;S (West)'!$C$5</f>
        <v>3500</v>
      </c>
      <c r="F7" s="33">
        <f>'[88]C7 - PD &amp; H&amp;S (West)'!$C$5</f>
        <v>5500</v>
      </c>
      <c r="G7" s="33">
        <f>'[89]C7 - PD &amp; H&amp;S (West)'!$C$5</f>
        <v>4000</v>
      </c>
      <c r="H7" s="33">
        <f>'[90]C7 - PD &amp; H&amp;S (West)'!$C$5</f>
        <v>2950</v>
      </c>
      <c r="I7" s="33">
        <f>'[91]C7 - PD &amp; H&amp;S (West)'!$C$5</f>
        <v>5000</v>
      </c>
      <c r="J7" s="33">
        <f>'[92]C7 - PD &amp; H&amp;S (West)'!$C$5</f>
        <v>3500</v>
      </c>
      <c r="K7" s="59"/>
    </row>
    <row r="8" spans="2:38" s="4" customFormat="1" ht="29" x14ac:dyDescent="0.35">
      <c r="B8" s="60" t="s">
        <v>216</v>
      </c>
      <c r="C8" s="30">
        <f>'[85]C7 - PD &amp; H&amp;S (West)'!$E$5</f>
        <v>1E-3</v>
      </c>
      <c r="D8" s="31">
        <f>'[86]C7 - PD &amp; H&amp;S (West)'!$E$5</f>
        <v>1E-3</v>
      </c>
      <c r="E8" s="30">
        <f>'[87]C7 - PD &amp; H&amp;S (West)'!$E$5</f>
        <v>5.0000000000000001E-4</v>
      </c>
      <c r="F8" s="30">
        <f>'[88]C7 - PD &amp; H&amp;S (West)'!$E$5</f>
        <v>1.5E-3</v>
      </c>
      <c r="G8" s="30">
        <f>'[89]C7 - PD &amp; H&amp;S (West)'!$E$5</f>
        <v>6.9999999999999999E-4</v>
      </c>
      <c r="H8" s="30">
        <f>'[90]C7 - PD &amp; H&amp;S (West)'!$E$5</f>
        <v>1.25E-3</v>
      </c>
      <c r="I8" s="30">
        <f>'[91]C7 - PD &amp; H&amp;S (West)'!$E$5</f>
        <v>1.2999999999999999E-3</v>
      </c>
      <c r="J8" s="30">
        <f>'[92]C7 - PD &amp; H&amp;S (West)'!$E$5</f>
        <v>1.1999999999999999E-3</v>
      </c>
      <c r="K8" s="59">
        <f>AVERAGE(C8:J8)</f>
        <v>1.0562500000000001E-3</v>
      </c>
    </row>
    <row r="9" spans="2:38" s="4" customFormat="1" ht="29" x14ac:dyDescent="0.35">
      <c r="B9" s="60" t="s">
        <v>217</v>
      </c>
      <c r="C9" s="33">
        <f>'[85]C7 - PD &amp; H&amp;S (West)'!$F$5</f>
        <v>3000</v>
      </c>
      <c r="D9" s="33">
        <f>'[86]C7 - PD &amp; H&amp;S (West)'!$F$5</f>
        <v>1650</v>
      </c>
      <c r="E9" s="33">
        <f>'[87]C7 - PD &amp; H&amp;S (West)'!$F$5</f>
        <v>450</v>
      </c>
      <c r="F9" s="33">
        <f>'[88]C7 - PD &amp; H&amp;S (West)'!$F$5</f>
        <v>3500</v>
      </c>
      <c r="G9" s="33">
        <f>'[89]C7 - PD &amp; H&amp;S (West)'!$F$5</f>
        <v>2340</v>
      </c>
      <c r="H9" s="33">
        <f>'[90]C7 - PD &amp; H&amp;S (West)'!$F$5</f>
        <v>2150</v>
      </c>
      <c r="I9" s="33">
        <f>'[91]C7 - PD &amp; H&amp;S (West)'!$F$5</f>
        <v>5000</v>
      </c>
      <c r="J9" s="33">
        <f>'[92]C7 - PD &amp; H&amp;S (West)'!$F$5</f>
        <v>2000</v>
      </c>
      <c r="K9" s="59"/>
    </row>
    <row r="10" spans="2:38" s="4" customFormat="1" ht="29" x14ac:dyDescent="0.35">
      <c r="B10" s="60" t="s">
        <v>218</v>
      </c>
      <c r="C10" s="30">
        <f>'[85]C7 - PD &amp; H&amp;S (West)'!$B$6</f>
        <v>2E-3</v>
      </c>
      <c r="D10" s="30">
        <f>'[86]C7 - PD &amp; H&amp;S (West)'!$B$6</f>
        <v>1.3799999999999999E-3</v>
      </c>
      <c r="E10" s="30">
        <f>'[87]C7 - PD &amp; H&amp;S (West)'!$B$6</f>
        <v>1E-3</v>
      </c>
      <c r="F10" s="30">
        <f>'[88]C7 - PD &amp; H&amp;S (West)'!$B$6</f>
        <v>1.2999999999999999E-3</v>
      </c>
      <c r="G10" s="30">
        <f>'[89]C7 - PD &amp; H&amp;S (West)'!$B$6</f>
        <v>1.1999999999999999E-3</v>
      </c>
      <c r="H10" s="30">
        <f>'[90]C7 - PD &amp; H&amp;S (West)'!$B$6</f>
        <v>9.5E-4</v>
      </c>
      <c r="I10" s="30">
        <f>'[91]C7 - PD &amp; H&amp;S (West)'!$B$6</f>
        <v>1E-3</v>
      </c>
      <c r="J10" s="30">
        <f>'[92]C7 - PD &amp; H&amp;S (West)'!$B$6</f>
        <v>1E-3</v>
      </c>
      <c r="K10" s="59">
        <f>AVERAGE(C10:J10)</f>
        <v>1.2287500000000002E-3</v>
      </c>
    </row>
    <row r="11" spans="2:38" s="4" customFormat="1" ht="14.5" x14ac:dyDescent="0.35">
      <c r="B11" s="60" t="s">
        <v>219</v>
      </c>
      <c r="C11" s="33">
        <f>'[85]C7 - PD &amp; H&amp;S (West)'!$D$6</f>
        <v>84000</v>
      </c>
      <c r="D11" s="33">
        <f>'[86]C7 - PD &amp; H&amp;S (West)'!$D$6</f>
        <v>28500</v>
      </c>
      <c r="E11" s="33">
        <f>'[87]C7 - PD &amp; H&amp;S (West)'!$D$6</f>
        <v>18495</v>
      </c>
      <c r="F11" s="33">
        <f>'[88]C7 - PD &amp; H&amp;S (West)'!$D$6</f>
        <v>8000</v>
      </c>
      <c r="G11" s="33">
        <f>'[89]C7 - PD &amp; H&amp;S (West)'!$D$6</f>
        <v>12000</v>
      </c>
      <c r="H11" s="33">
        <f>'[90]C7 - PD &amp; H&amp;S (West)'!$D$6</f>
        <v>23800</v>
      </c>
      <c r="I11" s="33">
        <f>'[91]C7 - PD &amp; H&amp;S (West)'!$D$6</f>
        <v>25000</v>
      </c>
      <c r="J11" s="33">
        <f>'[92]C7 - PD &amp; H&amp;S (West)'!$D$6</f>
        <v>12500</v>
      </c>
      <c r="K11" s="59"/>
    </row>
    <row r="12" spans="2:38" s="4" customFormat="1" ht="14.5" x14ac:dyDescent="0.35">
      <c r="B12" s="60" t="s">
        <v>220</v>
      </c>
      <c r="C12" s="30">
        <f>'[85]C7 - PD &amp; H&amp;S (West)'!$E$6</f>
        <v>1E-3</v>
      </c>
      <c r="D12" s="31">
        <f>'[86]C7 - PD &amp; H&amp;S (West)'!$E$6</f>
        <v>8.0000000000000004E-4</v>
      </c>
      <c r="E12" s="30">
        <f>'[87]C7 - PD &amp; H&amp;S (West)'!$E$6</f>
        <v>2.9999999999999997E-4</v>
      </c>
      <c r="F12" s="30">
        <f>'[88]C7 - PD &amp; H&amp;S (West)'!$E$6</f>
        <v>6.9999999999999999E-4</v>
      </c>
      <c r="G12" s="30">
        <f>'[89]C7 - PD &amp; H&amp;S (West)'!$E$6</f>
        <v>5.0000000000000001E-4</v>
      </c>
      <c r="H12" s="30">
        <f>'[90]C7 - PD &amp; H&amp;S (West)'!$E$6</f>
        <v>3.8999999999999999E-4</v>
      </c>
      <c r="I12" s="30">
        <f>'[91]C7 - PD &amp; H&amp;S (West)'!$E$6</f>
        <v>6.9999999999999999E-4</v>
      </c>
      <c r="J12" s="30">
        <f>'[92]C7 - PD &amp; H&amp;S (West)'!$E$6</f>
        <v>6.9999999999999999E-4</v>
      </c>
      <c r="K12" s="59">
        <f>AVERAGE(C12:J12)</f>
        <v>6.3624999999999999E-4</v>
      </c>
    </row>
    <row r="13" spans="2:38" s="4" customFormat="1" ht="14.5" x14ac:dyDescent="0.35">
      <c r="B13" s="60" t="s">
        <v>221</v>
      </c>
      <c r="C13" s="33">
        <f>'[85]C7 - PD &amp; H&amp;S (West)'!$G$6</f>
        <v>42000</v>
      </c>
      <c r="D13" s="33">
        <f>'[86]C7 - PD &amp; H&amp;S (West)'!$G$6</f>
        <v>12000</v>
      </c>
      <c r="E13" s="33">
        <f>'[87]C7 - PD &amp; H&amp;S (West)'!$G$6</f>
        <v>3495</v>
      </c>
      <c r="F13" s="33">
        <f>'[88]C7 - PD &amp; H&amp;S (West)'!$G$6</f>
        <v>4500</v>
      </c>
      <c r="G13" s="33">
        <f>'[89]C7 - PD &amp; H&amp;S (West)'!$G$6</f>
        <v>5000</v>
      </c>
      <c r="H13" s="33">
        <f>'[90]C7 - PD &amp; H&amp;S (West)'!$G$6</f>
        <v>9650</v>
      </c>
      <c r="I13" s="33">
        <f>'[91]C7 - PD &amp; H&amp;S (West)'!$G$6</f>
        <v>17500</v>
      </c>
      <c r="J13" s="33">
        <f>'[92]C7 - PD &amp; H&amp;S (West)'!$G$6</f>
        <v>7500</v>
      </c>
      <c r="K13" s="59"/>
    </row>
    <row r="14" spans="2:38" ht="14.5" x14ac:dyDescent="0.35">
      <c r="AF14"/>
    </row>
    <row r="15" spans="2:38" ht="14.5" x14ac:dyDescent="0.35">
      <c r="C15" s="1"/>
      <c r="D15" s="1"/>
      <c r="E15" s="1"/>
      <c r="F15" s="1"/>
      <c r="G15" s="1"/>
      <c r="H15" s="1"/>
      <c r="AF15"/>
    </row>
    <row r="16" spans="2:38" ht="54" customHeight="1" x14ac:dyDescent="0.35">
      <c r="B16" s="24"/>
      <c r="C16" s="34" t="s">
        <v>39</v>
      </c>
      <c r="D16" s="16" t="s">
        <v>121</v>
      </c>
      <c r="E16" s="34" t="s">
        <v>2</v>
      </c>
      <c r="F16" s="16" t="s">
        <v>9</v>
      </c>
      <c r="G16" s="16" t="s">
        <v>212</v>
      </c>
      <c r="H16" s="16" t="s">
        <v>10</v>
      </c>
      <c r="I16" s="16" t="s">
        <v>74</v>
      </c>
      <c r="J16" s="16" t="s">
        <v>14</v>
      </c>
      <c r="K16" s="61" t="s">
        <v>15</v>
      </c>
      <c r="AG16" s="2"/>
      <c r="AH16" s="2"/>
      <c r="AI16" s="2"/>
      <c r="AJ16" s="2"/>
      <c r="AK16" s="2"/>
    </row>
    <row r="17" spans="2:37" ht="18.5" x14ac:dyDescent="0.35">
      <c r="B17" s="23" t="s">
        <v>356</v>
      </c>
      <c r="C17" s="37"/>
      <c r="D17" s="37"/>
      <c r="E17" s="37"/>
      <c r="F17" s="37"/>
      <c r="G17" s="37"/>
      <c r="H17" s="37"/>
      <c r="I17" s="37"/>
      <c r="J17" s="37"/>
      <c r="K17" s="58"/>
      <c r="AG17" s="2"/>
      <c r="AH17" s="2"/>
      <c r="AI17" s="2"/>
      <c r="AJ17" s="2"/>
      <c r="AK17" s="2"/>
    </row>
    <row r="18" spans="2:37" s="4" customFormat="1" ht="29" x14ac:dyDescent="0.35">
      <c r="B18" s="60" t="s">
        <v>214</v>
      </c>
      <c r="C18" s="30">
        <f>'[93]C7 - PD &amp; H&amp;S (East)'!$B$5</f>
        <v>1.99E-3</v>
      </c>
      <c r="D18" s="30">
        <f>'[85]C7 - PD &amp; H&amp;S (East)'!$B$5</f>
        <v>3.0000000000000001E-3</v>
      </c>
      <c r="E18" s="30">
        <f>'[86]C7 - PD &amp; H&amp;S (East)'!$B$5</f>
        <v>1.8799999999999999E-3</v>
      </c>
      <c r="F18" s="30">
        <f>'[88]C7 - PD &amp; H&amp;S (East)'!$B$5</f>
        <v>1.5E-3</v>
      </c>
      <c r="G18" s="30">
        <f>'[89]C7 - PD &amp; H&amp;S (East)'!$B$5</f>
        <v>1.5E-3</v>
      </c>
      <c r="H18" s="30">
        <f>'[90]C7 - PD &amp; H&amp;S (East)'!$B$5</f>
        <v>2.98E-3</v>
      </c>
      <c r="I18" s="30">
        <f>'[91]C7 - PD &amp; H&amp;S (East)'!$B$5</f>
        <v>2.2000000000000001E-3</v>
      </c>
      <c r="J18" s="30">
        <f>'[92]C7 - PD &amp; H&amp;S (East)'!$B$5</f>
        <v>1.8E-3</v>
      </c>
      <c r="K18" s="59">
        <f>AVERAGE(C18:J18)</f>
        <v>2.10625E-3</v>
      </c>
    </row>
    <row r="19" spans="2:37" s="4" customFormat="1" ht="29" x14ac:dyDescent="0.35">
      <c r="B19" s="60" t="s">
        <v>215</v>
      </c>
      <c r="C19" s="33">
        <f>'[93]C7 - PD &amp; H&amp;S (East)'!$C$5</f>
        <v>4950</v>
      </c>
      <c r="D19" s="33">
        <f>'[85]C7 - PD &amp; H&amp;S (East)'!$C$5</f>
        <v>3000</v>
      </c>
      <c r="E19" s="33">
        <f>'[86]C7 - PD &amp; H&amp;S (East)'!$C$5</f>
        <v>3500</v>
      </c>
      <c r="F19" s="33">
        <f>'[88]C7 - PD &amp; H&amp;S (East)'!$C$5</f>
        <v>5500</v>
      </c>
      <c r="G19" s="33">
        <f>'[89]C7 - PD &amp; H&amp;S (East)'!$C$5</f>
        <v>4000</v>
      </c>
      <c r="H19" s="33">
        <f>'[90]C7 - PD &amp; H&amp;S (East)'!$C$5</f>
        <v>2950</v>
      </c>
      <c r="I19" s="33">
        <f>'[91]C7 - PD &amp; H&amp;S (East)'!$C$5</f>
        <v>5000</v>
      </c>
      <c r="J19" s="33">
        <f>'[92]C7 - PD &amp; H&amp;S (East)'!$C$5</f>
        <v>3500</v>
      </c>
      <c r="K19" s="59"/>
    </row>
    <row r="20" spans="2:37" s="4" customFormat="1" ht="29" x14ac:dyDescent="0.35">
      <c r="B20" s="60" t="s">
        <v>216</v>
      </c>
      <c r="C20" s="30">
        <f>'[93]C7 - PD &amp; H&amp;S (East)'!$E$5</f>
        <v>1.15E-3</v>
      </c>
      <c r="D20" s="30">
        <f>'[85]C7 - PD &amp; H&amp;S (East)'!$E$5</f>
        <v>1E-3</v>
      </c>
      <c r="E20" s="31">
        <f>'[86]C7 - PD &amp; H&amp;S (East)'!$E$5</f>
        <v>1E-3</v>
      </c>
      <c r="F20" s="30">
        <f>'[88]C7 - PD &amp; H&amp;S (East)'!$E$5</f>
        <v>1.5E-3</v>
      </c>
      <c r="G20" s="30">
        <f>'[89]C7 - PD &amp; H&amp;S (East)'!$E$5</f>
        <v>6.9999999999999999E-4</v>
      </c>
      <c r="H20" s="30">
        <f>'[90]C7 - PD &amp; H&amp;S (East)'!$E$5</f>
        <v>1.25E-3</v>
      </c>
      <c r="I20" s="30">
        <f>'[91]C7 - PD &amp; H&amp;S (East)'!$E$5</f>
        <v>1.2999999999999999E-3</v>
      </c>
      <c r="J20" s="30">
        <f>'[92]C7 - PD &amp; H&amp;S (East)'!$E$5</f>
        <v>1.1999999999999999E-3</v>
      </c>
      <c r="K20" s="59">
        <f>AVERAGE(C20:J20)</f>
        <v>1.1375000000000001E-3</v>
      </c>
    </row>
    <row r="21" spans="2:37" s="4" customFormat="1" ht="29" x14ac:dyDescent="0.35">
      <c r="B21" s="60" t="s">
        <v>217</v>
      </c>
      <c r="C21" s="33">
        <f>'[93]C7 - PD &amp; H&amp;S (East)'!$F$5</f>
        <v>3500</v>
      </c>
      <c r="D21" s="33">
        <f>'[85]C7 - PD &amp; H&amp;S (East)'!$F$5</f>
        <v>3000</v>
      </c>
      <c r="E21" s="33">
        <f>'[86]C7 - PD &amp; H&amp;S (East)'!$F$5</f>
        <v>1650</v>
      </c>
      <c r="F21" s="33">
        <f>'[88]C7 - PD &amp; H&amp;S (East)'!$F$5</f>
        <v>3500</v>
      </c>
      <c r="G21" s="33">
        <f>'[89]C7 - PD &amp; H&amp;S (East)'!$F$5</f>
        <v>2340</v>
      </c>
      <c r="H21" s="33">
        <f>'[90]C7 - PD &amp; H&amp;S (East)'!$F$5</f>
        <v>2150</v>
      </c>
      <c r="I21" s="33">
        <f>'[91]C7 - PD &amp; H&amp;S (East)'!$F$5</f>
        <v>5000</v>
      </c>
      <c r="J21" s="33">
        <f>'[92]C7 - PD &amp; H&amp;S (East)'!$F$5</f>
        <v>2000</v>
      </c>
      <c r="K21" s="59"/>
    </row>
    <row r="22" spans="2:37" s="4" customFormat="1" ht="29" x14ac:dyDescent="0.35">
      <c r="B22" s="60" t="s">
        <v>218</v>
      </c>
      <c r="C22" s="30">
        <f>'[93]C7 - PD &amp; H&amp;S (East)'!$B$6</f>
        <v>1.47E-3</v>
      </c>
      <c r="D22" s="30">
        <f>'[85]C7 - PD &amp; H&amp;S (East)'!$B$6</f>
        <v>2E-3</v>
      </c>
      <c r="E22" s="30">
        <f>'[86]C7 - PD &amp; H&amp;S (East)'!$B$6</f>
        <v>1.3799999999999999E-3</v>
      </c>
      <c r="F22" s="30">
        <f>'[88]C7 - PD &amp; H&amp;S (East)'!$B$6</f>
        <v>1.2999999999999999E-3</v>
      </c>
      <c r="G22" s="30">
        <f>'[89]C7 - PD &amp; H&amp;S (East)'!$B$6</f>
        <v>1.1999999999999999E-3</v>
      </c>
      <c r="H22" s="30">
        <f>'[90]C7 - PD &amp; H&amp;S (East)'!$B$6</f>
        <v>9.5E-4</v>
      </c>
      <c r="I22" s="30">
        <f>'[91]C7 - PD &amp; H&amp;S (East)'!$B$6</f>
        <v>1.1999999999999999E-3</v>
      </c>
      <c r="J22" s="30">
        <f>'[92]C7 - PD &amp; H&amp;S (East)'!$B$6</f>
        <v>1E-3</v>
      </c>
      <c r="K22" s="59">
        <f>AVERAGE(C22:J22)</f>
        <v>1.3124999999999999E-3</v>
      </c>
    </row>
    <row r="23" spans="2:37" s="4" customFormat="1" ht="14.5" x14ac:dyDescent="0.35">
      <c r="B23" s="60" t="s">
        <v>219</v>
      </c>
      <c r="C23" s="33">
        <f>'[93]C7 - PD &amp; H&amp;S (East)'!$D$6</f>
        <v>25000</v>
      </c>
      <c r="D23" s="33">
        <f>'[85]C7 - PD &amp; H&amp;S (East)'!$D$6</f>
        <v>84000</v>
      </c>
      <c r="E23" s="33">
        <f>'[86]C7 - PD &amp; H&amp;S (East)'!$D$6</f>
        <v>28500</v>
      </c>
      <c r="F23" s="33">
        <f>'[88]C7 - PD &amp; H&amp;S (East)'!$D$6</f>
        <v>8000</v>
      </c>
      <c r="G23" s="33">
        <f>'[89]C7 - PD &amp; H&amp;S (East)'!$D$6</f>
        <v>12000</v>
      </c>
      <c r="H23" s="33">
        <f>'[90]C7 - PD &amp; H&amp;S (East)'!$D$6</f>
        <v>23800</v>
      </c>
      <c r="I23" s="33">
        <f>'[91]C7 - PD &amp; H&amp;S (East)'!$D$6</f>
        <v>25000</v>
      </c>
      <c r="J23" s="33">
        <f>'[92]C7 - PD &amp; H&amp;S (East)'!$D$6</f>
        <v>12500</v>
      </c>
      <c r="K23" s="59"/>
    </row>
    <row r="24" spans="2:37" s="4" customFormat="1" ht="14.5" x14ac:dyDescent="0.35">
      <c r="B24" s="60" t="s">
        <v>220</v>
      </c>
      <c r="C24" s="30">
        <f>'[93]C7 - PD &amp; H&amp;S (East)'!$E$6</f>
        <v>8.4000000000000003E-4</v>
      </c>
      <c r="D24" s="30">
        <f>'[85]C7 - PD &amp; H&amp;S (East)'!$E$6</f>
        <v>1E-3</v>
      </c>
      <c r="E24" s="31">
        <f>'[86]C7 - PD &amp; H&amp;S (East)'!$E$6</f>
        <v>8.0000000000000004E-4</v>
      </c>
      <c r="F24" s="30">
        <f>'[88]C7 - PD &amp; H&amp;S (East)'!$E$6</f>
        <v>6.9999999999999999E-4</v>
      </c>
      <c r="G24" s="30">
        <f>'[89]C7 - PD &amp; H&amp;S (East)'!$E$6</f>
        <v>5.0000000000000001E-4</v>
      </c>
      <c r="H24" s="30">
        <f>'[90]C7 - PD &amp; H&amp;S (East)'!$E$6</f>
        <v>3.8999999999999999E-4</v>
      </c>
      <c r="I24" s="31">
        <f>'[91]C7 - PD &amp; H&amp;S (East)'!$E$6</f>
        <v>6.9999999999999999E-4</v>
      </c>
      <c r="J24" s="30">
        <f>'[92]C7 - PD &amp; H&amp;S (East)'!$E$6</f>
        <v>6.9999999999999999E-4</v>
      </c>
      <c r="K24" s="59">
        <f>AVERAGE(C24:J24)</f>
        <v>7.0375000000000006E-4</v>
      </c>
    </row>
    <row r="25" spans="2:37" s="4" customFormat="1" ht="14.5" x14ac:dyDescent="0.35">
      <c r="B25" s="60" t="s">
        <v>221</v>
      </c>
      <c r="C25" s="33">
        <f>'[93]C7 - PD &amp; H&amp;S (East)'!$G$6</f>
        <v>18000</v>
      </c>
      <c r="D25" s="33">
        <f>'[85]C7 - PD &amp; H&amp;S (East)'!$G$6</f>
        <v>42000</v>
      </c>
      <c r="E25" s="33">
        <f>'[86]C7 - PD &amp; H&amp;S (East)'!$G$6</f>
        <v>12000</v>
      </c>
      <c r="F25" s="33">
        <f>'[88]C7 - PD &amp; H&amp;S (East)'!$G$6</f>
        <v>4500</v>
      </c>
      <c r="G25" s="33">
        <f>'[89]C7 - PD &amp; H&amp;S (East)'!$G$6</f>
        <v>5000</v>
      </c>
      <c r="H25" s="33">
        <f>'[90]C7 - PD &amp; H&amp;S (East)'!$G$6</f>
        <v>9650</v>
      </c>
      <c r="I25" s="33">
        <f>'[91]C7 - PD &amp; H&amp;S (East)'!$G$6</f>
        <v>17500</v>
      </c>
      <c r="J25" s="33">
        <f>'[92]C7 - PD &amp; H&amp;S (East)'!$G$6</f>
        <v>7500</v>
      </c>
      <c r="K25" s="59"/>
    </row>
    <row r="26" spans="2:37" ht="14.5" x14ac:dyDescent="0.35"/>
    <row r="28" spans="2:37" ht="15" customHeight="1" x14ac:dyDescent="0.35">
      <c r="B28" s="116" t="s">
        <v>222</v>
      </c>
      <c r="C28" s="116"/>
      <c r="D28" s="116"/>
      <c r="E28" s="116"/>
      <c r="F28" s="116"/>
      <c r="G28" s="116"/>
      <c r="H28" s="116"/>
      <c r="I28" s="116"/>
    </row>
    <row r="29" spans="2:37" ht="15" customHeight="1" x14ac:dyDescent="0.35">
      <c r="B29" s="117" t="s">
        <v>223</v>
      </c>
      <c r="C29" s="117"/>
      <c r="D29" s="117"/>
      <c r="E29" s="117"/>
      <c r="F29" s="117"/>
      <c r="G29" s="117"/>
      <c r="H29" s="117"/>
      <c r="I29" s="117"/>
    </row>
    <row r="30" spans="2:37" ht="15" customHeight="1" x14ac:dyDescent="0.35">
      <c r="B30" s="117" t="s">
        <v>25</v>
      </c>
      <c r="C30" s="117"/>
      <c r="D30" s="117"/>
      <c r="E30" s="117"/>
      <c r="F30" s="117"/>
      <c r="G30" s="117"/>
      <c r="H30" s="117"/>
      <c r="I30" s="117"/>
    </row>
    <row r="31" spans="2:37" ht="15" customHeight="1" x14ac:dyDescent="0.35">
      <c r="B31" s="120" t="s">
        <v>224</v>
      </c>
      <c r="C31" s="120"/>
      <c r="D31" s="120"/>
      <c r="E31" s="120"/>
      <c r="F31" s="120"/>
      <c r="G31" s="120"/>
      <c r="H31" s="120"/>
      <c r="I31" s="120"/>
    </row>
    <row r="32" spans="2:37" ht="15" customHeight="1" x14ac:dyDescent="0.35">
      <c r="B32" s="120" t="s">
        <v>225</v>
      </c>
      <c r="C32" s="120"/>
      <c r="D32" s="120"/>
      <c r="E32" s="120"/>
      <c r="F32" s="120"/>
      <c r="G32" s="120"/>
      <c r="H32" s="120"/>
      <c r="I32" s="120"/>
    </row>
    <row r="33" spans="2:9" ht="15" customHeight="1" x14ac:dyDescent="0.35">
      <c r="B33" s="122" t="s">
        <v>226</v>
      </c>
      <c r="C33" s="122"/>
      <c r="D33" s="122"/>
      <c r="E33" s="122"/>
      <c r="F33" s="122"/>
      <c r="G33" s="122"/>
      <c r="H33" s="122"/>
      <c r="I33" s="122"/>
    </row>
    <row r="34" spans="2:9" ht="15" customHeight="1" x14ac:dyDescent="0.35">
      <c r="B34" s="123" t="s">
        <v>227</v>
      </c>
      <c r="C34" s="123"/>
      <c r="D34" s="123"/>
      <c r="E34" s="123"/>
      <c r="F34" s="123"/>
      <c r="G34" s="123"/>
      <c r="H34" s="123"/>
      <c r="I34" s="123"/>
    </row>
    <row r="35" spans="2:9" ht="15" customHeight="1" x14ac:dyDescent="0.35">
      <c r="B35" s="123" t="s">
        <v>228</v>
      </c>
      <c r="C35" s="123"/>
      <c r="D35" s="123"/>
      <c r="E35" s="123"/>
      <c r="F35" s="123"/>
      <c r="G35" s="123"/>
      <c r="H35" s="123"/>
      <c r="I35" s="123"/>
    </row>
    <row r="36" spans="2:9" ht="15" customHeight="1" x14ac:dyDescent="0.35">
      <c r="B36" s="123" t="s">
        <v>229</v>
      </c>
      <c r="C36" s="123"/>
      <c r="D36" s="123"/>
      <c r="E36" s="123"/>
      <c r="F36" s="123"/>
      <c r="G36" s="123"/>
      <c r="H36" s="123"/>
      <c r="I36" s="123"/>
    </row>
    <row r="37" spans="2:9" ht="15" customHeight="1" x14ac:dyDescent="0.35">
      <c r="B37" s="123" t="s">
        <v>230</v>
      </c>
      <c r="C37" s="123"/>
      <c r="D37" s="123"/>
      <c r="E37" s="123"/>
      <c r="F37" s="123"/>
      <c r="G37" s="123"/>
      <c r="H37" s="123"/>
      <c r="I37" s="123"/>
    </row>
    <row r="38" spans="2:9" ht="15" customHeight="1" x14ac:dyDescent="0.35">
      <c r="B38" s="124" t="s">
        <v>231</v>
      </c>
      <c r="C38" s="124"/>
      <c r="D38" s="124"/>
      <c r="E38" s="124"/>
      <c r="F38" s="124"/>
      <c r="G38" s="124"/>
      <c r="H38" s="124"/>
      <c r="I38" s="124"/>
    </row>
    <row r="39" spans="2:9" ht="26.25" customHeight="1" x14ac:dyDescent="0.35">
      <c r="B39" s="101" t="s">
        <v>232</v>
      </c>
      <c r="C39" s="101"/>
      <c r="D39" s="101"/>
      <c r="E39" s="101"/>
      <c r="F39" s="101"/>
      <c r="G39" s="101"/>
      <c r="H39" s="101"/>
      <c r="I39" s="101"/>
    </row>
    <row r="40" spans="2:9" ht="15" customHeight="1" x14ac:dyDescent="0.35">
      <c r="B40" s="119" t="s">
        <v>233</v>
      </c>
      <c r="C40" s="119"/>
      <c r="D40" s="119"/>
      <c r="E40" s="119"/>
      <c r="F40" s="119"/>
      <c r="G40" s="119"/>
      <c r="H40" s="119"/>
      <c r="I40" s="119"/>
    </row>
    <row r="41" spans="2:9" ht="15" customHeight="1" x14ac:dyDescent="0.35">
      <c r="B41" s="120" t="s">
        <v>234</v>
      </c>
      <c r="C41" s="117"/>
      <c r="D41" s="117"/>
      <c r="E41" s="117"/>
      <c r="F41" s="117"/>
      <c r="G41" s="117"/>
      <c r="H41" s="117"/>
      <c r="I41" s="117"/>
    </row>
    <row r="42" spans="2:9" ht="34.5" customHeight="1" x14ac:dyDescent="0.35">
      <c r="B42" s="98" t="s">
        <v>235</v>
      </c>
      <c r="C42" s="98"/>
      <c r="D42" s="98"/>
      <c r="E42" s="98"/>
      <c r="F42" s="98"/>
      <c r="G42" s="98"/>
      <c r="H42" s="98"/>
      <c r="I42" s="98"/>
    </row>
    <row r="43" spans="2:9" ht="15" customHeight="1" x14ac:dyDescent="0.35">
      <c r="B43" s="101" t="s">
        <v>236</v>
      </c>
      <c r="C43" s="101"/>
      <c r="D43" s="101"/>
      <c r="E43" s="101"/>
      <c r="F43" s="101"/>
      <c r="G43" s="101"/>
      <c r="H43" s="101"/>
      <c r="I43" s="101"/>
    </row>
    <row r="44" spans="2:9" ht="15" customHeight="1" x14ac:dyDescent="0.35">
      <c r="B44" s="121" t="s">
        <v>237</v>
      </c>
      <c r="C44" s="121"/>
      <c r="D44" s="121"/>
      <c r="E44" s="121"/>
      <c r="F44" s="121"/>
      <c r="G44" s="121"/>
      <c r="H44" s="121"/>
      <c r="I44" s="121"/>
    </row>
  </sheetData>
  <mergeCells count="17">
    <mergeCell ref="B39:I39"/>
    <mergeCell ref="B28:I28"/>
    <mergeCell ref="B29:I29"/>
    <mergeCell ref="B30:I30"/>
    <mergeCell ref="B31:I31"/>
    <mergeCell ref="B32:I32"/>
    <mergeCell ref="B33:I33"/>
    <mergeCell ref="B34:I34"/>
    <mergeCell ref="B35:I35"/>
    <mergeCell ref="B36:I36"/>
    <mergeCell ref="B37:I37"/>
    <mergeCell ref="B38:I38"/>
    <mergeCell ref="B40:I40"/>
    <mergeCell ref="B41:I41"/>
    <mergeCell ref="B42:I42"/>
    <mergeCell ref="B43:I43"/>
    <mergeCell ref="B44:I44"/>
  </mergeCells>
  <phoneticPr fontId="5" type="noConversion"/>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SharedWithUsers xmlns="6adbc151-f0bd-414d-9a9f-635df802de55">
      <UserInfo>
        <DisplayName>Mischa Hollens</DisplayName>
        <AccountId>89</AccountId>
        <AccountType/>
      </UserInfo>
    </SharedWithUsers>
    <Number xmlns="b12dc204-151b-430a-8cfd-e43c716aefd6" xsi:nil="true"/>
  </documentManagement>
</p:properties>
</file>

<file path=customXml/itemProps1.xml><?xml version="1.0" encoding="utf-8"?>
<ds:datastoreItem xmlns:ds="http://schemas.openxmlformats.org/officeDocument/2006/customXml" ds:itemID="{0A0EE36A-AE21-49C6-A3E6-52A17AADAE98}">
  <ds:schemaRefs>
    <ds:schemaRef ds:uri="http://schemas.microsoft.com/sharepoint/v3/contenttype/forms"/>
  </ds:schemaRefs>
</ds:datastoreItem>
</file>

<file path=customXml/itemProps2.xml><?xml version="1.0" encoding="utf-8"?>
<ds:datastoreItem xmlns:ds="http://schemas.openxmlformats.org/officeDocument/2006/customXml" ds:itemID="{4EA198CE-F6EC-4109-ACC3-6C8F190315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dbc151-f0bd-414d-9a9f-635df802de55"/>
    <ds:schemaRef ds:uri="b12dc204-151b-430a-8cfd-e43c716ae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0859EE-B5B5-4012-8377-BCD31AE54F07}">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Lot C1a </vt:lpstr>
      <vt:lpstr>Lot C1b</vt:lpstr>
      <vt:lpstr>Lot C2</vt:lpstr>
      <vt:lpstr>Lot C3</vt:lpstr>
      <vt:lpstr>Lot C4a</vt:lpstr>
      <vt:lpstr>Lot C4b</vt:lpstr>
      <vt:lpstr>Lot C5</vt:lpstr>
      <vt:lpstr>Lot C6</vt:lpstr>
      <vt:lpstr>Lot C7</vt:lpstr>
      <vt:lpstr>Lot C8</vt:lpstr>
      <vt:lpstr>Lot C9</vt:lpstr>
      <vt:lpstr>Lot C10</vt:lpstr>
      <vt:lpstr>Lot C11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Charles Tarling</dc:creator>
  <cp:keywords/>
  <dc:description/>
  <cp:lastModifiedBy>Joanne Whitehead</cp:lastModifiedBy>
  <cp:revision/>
  <dcterms:created xsi:type="dcterms:W3CDTF">2023-12-07T07:00:06Z</dcterms:created>
  <dcterms:modified xsi:type="dcterms:W3CDTF">2024-11-18T15:33:47Z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ies>
</file>