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6.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7.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8.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9.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10.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11.xml" ContentType="application/vnd.openxmlformats-officedocument.drawing+xml"/>
  <Override PartName="/xl/comments11.xml" ContentType="application/vnd.openxmlformats-officedocument.spreadsheetml.comments+xml"/>
  <Override PartName="/xl/threadedComments/threadedComment11.xml" ContentType="application/vnd.ms-excel.threadedcomments+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12.xml" ContentType="application/vnd.openxmlformats-officedocument.drawing+xml"/>
  <Override PartName="/xl/comments12.xml" ContentType="application/vnd.openxmlformats-officedocument.spreadsheetml.comments+xml"/>
  <Override PartName="/xl/threadedComments/threadedComment12.xml" ContentType="application/vnd.ms-excel.threadedcomments+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13.xml" ContentType="application/vnd.openxmlformats-officedocument.drawing+xml"/>
  <Override PartName="/xl/comments13.xml" ContentType="application/vnd.openxmlformats-officedocument.spreadsheetml.comments+xml"/>
  <Override PartName="/xl/threadedComments/threadedComment13.xml" ContentType="application/vnd.ms-excel.threadedcomments+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7"/>
  <workbookPr defaultThemeVersion="166925"/>
  <mc:AlternateContent xmlns:mc="http://schemas.openxmlformats.org/markup-compatibility/2006">
    <mc:Choice Requires="x15">
      <x15ac:absPath xmlns:x15ac="http://schemas.microsoft.com/office/spreadsheetml/2010/11/ac" url="https://greatplaces.sharepoint.com/sites/Development/Shared Documents/S Drive New/PPP/2. Procurement/ICN 2024/Consultants/"/>
    </mc:Choice>
  </mc:AlternateContent>
  <xr:revisionPtr revIDLastSave="818" documentId="8_{519D97BA-E0DC-4ED0-996F-3BE86E09ACE5}" xr6:coauthVersionLast="47" xr6:coauthVersionMax="47" xr10:uidLastSave="{5A9E5FEF-8FDF-4B90-B4A4-5D42BDDF1B41}"/>
  <bookViews>
    <workbookView xWindow="-110" yWindow="-110" windowWidth="19420" windowHeight="10300" firstSheet="4" activeTab="12" xr2:uid="{38FC0A76-D039-4AAA-B562-FE69EEC54C90}"/>
  </bookViews>
  <sheets>
    <sheet name="Lot C1a " sheetId="1" r:id="rId1"/>
    <sheet name="Lot C1b" sheetId="2" r:id="rId2"/>
    <sheet name="Lot C2" sheetId="3" r:id="rId3"/>
    <sheet name="Lot C3" sheetId="4" r:id="rId4"/>
    <sheet name="Lot C4a" sheetId="5" r:id="rId5"/>
    <sheet name="Lot C4b" sheetId="6" r:id="rId6"/>
    <sheet name="Lot C5" sheetId="7" r:id="rId7"/>
    <sheet name="Lot C6" sheetId="8" r:id="rId8"/>
    <sheet name="Lot C7" sheetId="9" r:id="rId9"/>
    <sheet name="Lot C8" sheetId="10" r:id="rId10"/>
    <sheet name="Lot C9" sheetId="11" r:id="rId11"/>
    <sheet name="Lot C10" sheetId="12" r:id="rId12"/>
    <sheet name="Lot C11" sheetId="1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3" l="1"/>
  <c r="D20" i="13"/>
  <c r="E20" i="13"/>
  <c r="F20" i="13"/>
  <c r="G20" i="13"/>
  <c r="H20" i="13"/>
  <c r="I20" i="13"/>
  <c r="C21" i="13"/>
  <c r="D21" i="13"/>
  <c r="E21" i="13"/>
  <c r="F21" i="13"/>
  <c r="G21" i="13"/>
  <c r="H21" i="13"/>
  <c r="I21" i="13"/>
  <c r="C22" i="13"/>
  <c r="D22" i="13"/>
  <c r="E22" i="13"/>
  <c r="F22" i="13"/>
  <c r="G22" i="13"/>
  <c r="H22" i="13"/>
  <c r="I22" i="13"/>
  <c r="C28" i="13"/>
  <c r="D28" i="13"/>
  <c r="E28" i="13"/>
  <c r="F28" i="13"/>
  <c r="G28" i="13"/>
  <c r="H28" i="13"/>
  <c r="I28" i="13"/>
  <c r="C29" i="13"/>
  <c r="D29" i="13"/>
  <c r="E29" i="13"/>
  <c r="F29" i="13"/>
  <c r="G29" i="13"/>
  <c r="H29" i="13"/>
  <c r="I29" i="13"/>
  <c r="C30" i="13"/>
  <c r="D30" i="13"/>
  <c r="E30" i="13"/>
  <c r="F30" i="13"/>
  <c r="G30" i="13"/>
  <c r="H30" i="13"/>
  <c r="I30" i="13"/>
  <c r="I24" i="12"/>
  <c r="G58" i="5"/>
  <c r="G57" i="5"/>
  <c r="G55" i="5"/>
  <c r="G54" i="5"/>
  <c r="G52" i="5"/>
  <c r="G51" i="5"/>
  <c r="G44" i="5"/>
  <c r="G43" i="5"/>
  <c r="G41" i="5"/>
  <c r="G40" i="5"/>
  <c r="G38" i="5"/>
  <c r="G37" i="5"/>
  <c r="C58" i="5"/>
  <c r="C57" i="5"/>
  <c r="C55" i="5"/>
  <c r="C54" i="5"/>
  <c r="C52" i="5"/>
  <c r="C51" i="5"/>
  <c r="C44" i="5"/>
  <c r="C43" i="5"/>
  <c r="C41" i="5"/>
  <c r="C40" i="5"/>
  <c r="C38" i="5"/>
  <c r="C37" i="5"/>
  <c r="K24" i="4"/>
  <c r="K23" i="4"/>
  <c r="K22" i="4"/>
  <c r="K12" i="4"/>
  <c r="K11" i="4"/>
  <c r="K10" i="4"/>
  <c r="K22" i="3"/>
  <c r="K21" i="3"/>
  <c r="K12" i="3"/>
  <c r="K11" i="3"/>
  <c r="F25" i="12"/>
  <c r="I25" i="12" s="1"/>
  <c r="F24" i="12"/>
  <c r="F13" i="12"/>
  <c r="F12" i="12"/>
  <c r="D12" i="12"/>
  <c r="D13" i="12"/>
  <c r="C21" i="6"/>
  <c r="U20" i="10" l="1"/>
  <c r="U19" i="10"/>
  <c r="U18" i="10"/>
  <c r="U17" i="10"/>
  <c r="I44" i="5"/>
  <c r="E24" i="5"/>
  <c r="N7" i="2" l="1"/>
  <c r="F24" i="5"/>
  <c r="H14" i="13"/>
  <c r="H13" i="13"/>
  <c r="H12" i="13"/>
  <c r="H6" i="13"/>
  <c r="H5" i="13"/>
  <c r="H4" i="13"/>
  <c r="G14" i="13"/>
  <c r="G13" i="13"/>
  <c r="G12" i="13"/>
  <c r="G6" i="13"/>
  <c r="G5" i="13"/>
  <c r="G4" i="13"/>
  <c r="F14" i="13"/>
  <c r="F13" i="13"/>
  <c r="F12" i="13"/>
  <c r="F6" i="13"/>
  <c r="F5" i="13"/>
  <c r="F4" i="13"/>
  <c r="E14" i="13"/>
  <c r="E13" i="13"/>
  <c r="E12" i="13"/>
  <c r="E6" i="13"/>
  <c r="E5" i="13"/>
  <c r="E4" i="13"/>
  <c r="D14" i="13"/>
  <c r="D13" i="13"/>
  <c r="D12" i="13"/>
  <c r="D6" i="13"/>
  <c r="D5" i="13"/>
  <c r="D4" i="13"/>
  <c r="C14" i="13"/>
  <c r="C13" i="13"/>
  <c r="C12" i="13"/>
  <c r="C6" i="13"/>
  <c r="C5" i="13"/>
  <c r="I5" i="13" s="1"/>
  <c r="C4" i="13"/>
  <c r="I4" i="13" s="1"/>
  <c r="I6" i="13" l="1"/>
  <c r="I12" i="13"/>
  <c r="I13" i="13"/>
  <c r="I14" i="13"/>
  <c r="H25" i="12"/>
  <c r="H24" i="12"/>
  <c r="H22" i="12"/>
  <c r="H21" i="12"/>
  <c r="H20" i="12"/>
  <c r="H19" i="12"/>
  <c r="H13" i="12"/>
  <c r="H12" i="12"/>
  <c r="H10" i="12"/>
  <c r="H9" i="12"/>
  <c r="H8" i="12"/>
  <c r="H7" i="12"/>
  <c r="G13" i="12"/>
  <c r="G12" i="12"/>
  <c r="G10" i="12"/>
  <c r="G9" i="12"/>
  <c r="G8" i="12"/>
  <c r="G7" i="12"/>
  <c r="G25" i="12"/>
  <c r="G24" i="12"/>
  <c r="G22" i="12"/>
  <c r="G21" i="12"/>
  <c r="G20" i="12"/>
  <c r="G19" i="12"/>
  <c r="F22" i="12"/>
  <c r="F21" i="12"/>
  <c r="F20" i="12"/>
  <c r="F19" i="12"/>
  <c r="F10" i="12"/>
  <c r="F9" i="12"/>
  <c r="F8" i="12"/>
  <c r="F7" i="12"/>
  <c r="E25" i="12"/>
  <c r="E24" i="12"/>
  <c r="E22" i="12"/>
  <c r="E21" i="12"/>
  <c r="E20" i="12"/>
  <c r="E19" i="12"/>
  <c r="D25" i="12"/>
  <c r="D24" i="12"/>
  <c r="D22" i="12"/>
  <c r="D21" i="12"/>
  <c r="D20" i="12"/>
  <c r="D19" i="12"/>
  <c r="E13" i="12"/>
  <c r="E12" i="12"/>
  <c r="E10" i="12"/>
  <c r="E9" i="12"/>
  <c r="E8" i="12"/>
  <c r="E7" i="12"/>
  <c r="D10" i="12"/>
  <c r="D9" i="12"/>
  <c r="D8" i="12"/>
  <c r="D7" i="12"/>
  <c r="C25" i="12" l="1"/>
  <c r="C24" i="12"/>
  <c r="C22" i="12"/>
  <c r="C21" i="12"/>
  <c r="I21" i="12" s="1"/>
  <c r="C20" i="12"/>
  <c r="C19" i="12"/>
  <c r="I19" i="12" s="1"/>
  <c r="C13" i="12"/>
  <c r="I13" i="12" s="1"/>
  <c r="C12" i="12"/>
  <c r="I12" i="12" s="1"/>
  <c r="C10" i="12"/>
  <c r="C9" i="12"/>
  <c r="I9" i="12" s="1"/>
  <c r="C8" i="12"/>
  <c r="C7" i="12"/>
  <c r="I7" i="12" s="1"/>
  <c r="C18" i="11"/>
  <c r="C17" i="11"/>
  <c r="C16" i="11"/>
  <c r="C9" i="11"/>
  <c r="C8" i="11"/>
  <c r="C7" i="11"/>
  <c r="J18" i="11"/>
  <c r="J17" i="11"/>
  <c r="J16" i="11"/>
  <c r="J9" i="11"/>
  <c r="J8" i="11"/>
  <c r="J7" i="11"/>
  <c r="I18" i="11"/>
  <c r="I17" i="11"/>
  <c r="I16" i="11"/>
  <c r="I9" i="11"/>
  <c r="I8" i="11"/>
  <c r="I7" i="11"/>
  <c r="H18" i="11"/>
  <c r="H17" i="11"/>
  <c r="H16" i="11"/>
  <c r="H9" i="11"/>
  <c r="H8" i="11"/>
  <c r="H7" i="11"/>
  <c r="G18" i="11"/>
  <c r="G17" i="11"/>
  <c r="G16" i="11"/>
  <c r="G9" i="11"/>
  <c r="G8" i="11"/>
  <c r="G7" i="11"/>
  <c r="F18" i="11"/>
  <c r="F17" i="11"/>
  <c r="F16" i="11"/>
  <c r="F9" i="11"/>
  <c r="F8" i="11"/>
  <c r="F7" i="11"/>
  <c r="E18" i="11"/>
  <c r="E17" i="11"/>
  <c r="E16" i="11"/>
  <c r="E9" i="11"/>
  <c r="E8" i="11"/>
  <c r="E7" i="11"/>
  <c r="D18" i="11"/>
  <c r="K18" i="11" s="1"/>
  <c r="D17" i="11"/>
  <c r="K17" i="11" s="1"/>
  <c r="D16" i="11"/>
  <c r="D9" i="11"/>
  <c r="D8" i="11"/>
  <c r="D7" i="11"/>
  <c r="N20" i="10"/>
  <c r="N19" i="10"/>
  <c r="N18" i="10"/>
  <c r="N17" i="10"/>
  <c r="F20" i="10"/>
  <c r="F19" i="10"/>
  <c r="F18" i="10"/>
  <c r="F17" i="10"/>
  <c r="F10" i="10"/>
  <c r="F9" i="10"/>
  <c r="F8" i="10"/>
  <c r="F7" i="10"/>
  <c r="E20" i="10"/>
  <c r="E19" i="10"/>
  <c r="E18" i="10"/>
  <c r="E17" i="10"/>
  <c r="E10" i="10"/>
  <c r="E9" i="10"/>
  <c r="E8" i="10"/>
  <c r="E7" i="10"/>
  <c r="D20" i="10"/>
  <c r="D19" i="10"/>
  <c r="D18" i="10"/>
  <c r="D17" i="10"/>
  <c r="D10" i="10"/>
  <c r="D9" i="10"/>
  <c r="D8" i="10"/>
  <c r="D7" i="10"/>
  <c r="C20" i="10"/>
  <c r="G20" i="10" s="1"/>
  <c r="C19" i="10"/>
  <c r="G19" i="10" s="1"/>
  <c r="C18" i="10"/>
  <c r="G18" i="10" s="1"/>
  <c r="C17" i="10"/>
  <c r="G17" i="10" s="1"/>
  <c r="C10" i="10"/>
  <c r="G10" i="10" s="1"/>
  <c r="C9" i="10"/>
  <c r="C8" i="10"/>
  <c r="C7" i="10"/>
  <c r="G7" i="10" s="1"/>
  <c r="J17" i="8"/>
  <c r="J16" i="8"/>
  <c r="J15" i="8"/>
  <c r="J14" i="8"/>
  <c r="J9" i="8"/>
  <c r="J7" i="8"/>
  <c r="J6" i="8"/>
  <c r="I16" i="8"/>
  <c r="I15" i="8"/>
  <c r="I14" i="8"/>
  <c r="I9" i="8"/>
  <c r="I8" i="8"/>
  <c r="I7" i="8"/>
  <c r="I6" i="8"/>
  <c r="H17" i="8"/>
  <c r="H16" i="8"/>
  <c r="H15" i="8"/>
  <c r="H14" i="8"/>
  <c r="H9" i="8"/>
  <c r="H8" i="8"/>
  <c r="H7" i="8"/>
  <c r="H6" i="8"/>
  <c r="G17" i="8"/>
  <c r="G16" i="8"/>
  <c r="G15" i="8"/>
  <c r="G14" i="8"/>
  <c r="G9" i="8"/>
  <c r="G8" i="8"/>
  <c r="G7" i="8"/>
  <c r="G6" i="8"/>
  <c r="F17" i="8"/>
  <c r="F16" i="8"/>
  <c r="F15" i="8"/>
  <c r="F14" i="8"/>
  <c r="F9" i="8"/>
  <c r="F8" i="8"/>
  <c r="F7" i="8"/>
  <c r="F6" i="8"/>
  <c r="E17" i="8"/>
  <c r="E16" i="8"/>
  <c r="E15" i="8"/>
  <c r="E14" i="8"/>
  <c r="E9" i="8"/>
  <c r="E8" i="8"/>
  <c r="E7" i="8"/>
  <c r="E6" i="8"/>
  <c r="D17" i="8"/>
  <c r="D16" i="8"/>
  <c r="D15" i="8"/>
  <c r="D14" i="8"/>
  <c r="D9" i="8"/>
  <c r="D8" i="8"/>
  <c r="D7" i="8"/>
  <c r="D6" i="8"/>
  <c r="C17" i="8"/>
  <c r="C16" i="8"/>
  <c r="K16" i="8" s="1"/>
  <c r="C15" i="8"/>
  <c r="C14" i="8"/>
  <c r="K14" i="8" s="1"/>
  <c r="C9" i="8"/>
  <c r="C8" i="8"/>
  <c r="C7" i="8"/>
  <c r="C6" i="8"/>
  <c r="J24" i="7"/>
  <c r="J23" i="7"/>
  <c r="J22" i="7"/>
  <c r="J21" i="7"/>
  <c r="J20" i="7"/>
  <c r="J19" i="7"/>
  <c r="J18" i="7"/>
  <c r="J12" i="7"/>
  <c r="J11" i="7"/>
  <c r="J10" i="7"/>
  <c r="J9" i="7"/>
  <c r="J8" i="7"/>
  <c r="J7" i="7"/>
  <c r="J6" i="7"/>
  <c r="I24" i="7"/>
  <c r="I23" i="7"/>
  <c r="I22" i="7"/>
  <c r="I21" i="7"/>
  <c r="I20" i="7"/>
  <c r="I19" i="7"/>
  <c r="I18" i="7"/>
  <c r="I12" i="7"/>
  <c r="I11" i="7"/>
  <c r="I10" i="7"/>
  <c r="I9" i="7"/>
  <c r="I8" i="7"/>
  <c r="I7" i="7"/>
  <c r="I6" i="7"/>
  <c r="H12" i="7"/>
  <c r="H11" i="7"/>
  <c r="H10" i="7"/>
  <c r="H9" i="7"/>
  <c r="H8" i="7"/>
  <c r="H7" i="7"/>
  <c r="H6" i="7"/>
  <c r="H24" i="7"/>
  <c r="H23" i="7"/>
  <c r="H22" i="7"/>
  <c r="H21" i="7"/>
  <c r="H20" i="7"/>
  <c r="H19" i="7"/>
  <c r="H18" i="7"/>
  <c r="G24" i="7"/>
  <c r="G23" i="7"/>
  <c r="G22" i="7"/>
  <c r="G21" i="7"/>
  <c r="G20" i="7"/>
  <c r="G19" i="7"/>
  <c r="G18" i="7"/>
  <c r="G12" i="7"/>
  <c r="G11" i="7"/>
  <c r="G10" i="7"/>
  <c r="G9" i="7"/>
  <c r="G8" i="7"/>
  <c r="G7" i="7"/>
  <c r="G6" i="7"/>
  <c r="F24" i="7"/>
  <c r="F23" i="7"/>
  <c r="F22" i="7"/>
  <c r="F21" i="7"/>
  <c r="F20" i="7"/>
  <c r="F19" i="7"/>
  <c r="F18" i="7"/>
  <c r="F12" i="7"/>
  <c r="F11" i="7"/>
  <c r="F10" i="7"/>
  <c r="F9" i="7"/>
  <c r="F8" i="7"/>
  <c r="F7" i="7"/>
  <c r="F6" i="7"/>
  <c r="E24" i="7"/>
  <c r="E23" i="7"/>
  <c r="E22" i="7"/>
  <c r="E21" i="7"/>
  <c r="E20" i="7"/>
  <c r="E19" i="7"/>
  <c r="E18" i="7"/>
  <c r="E12" i="7"/>
  <c r="E11" i="7"/>
  <c r="E10" i="7"/>
  <c r="E9" i="7"/>
  <c r="E8" i="7"/>
  <c r="E7" i="7"/>
  <c r="E6" i="7"/>
  <c r="K6" i="8" l="1"/>
  <c r="K8" i="8"/>
  <c r="G9" i="10"/>
  <c r="K7" i="11"/>
  <c r="K8" i="11"/>
  <c r="G8" i="10"/>
  <c r="K9" i="11"/>
  <c r="K16" i="11"/>
  <c r="V20" i="10"/>
  <c r="V19" i="10"/>
  <c r="V17" i="10"/>
  <c r="V18" i="10"/>
  <c r="D24" i="7"/>
  <c r="D23" i="7"/>
  <c r="D22" i="7"/>
  <c r="D21" i="7"/>
  <c r="D20" i="7"/>
  <c r="D19" i="7"/>
  <c r="D18" i="7"/>
  <c r="D12" i="7"/>
  <c r="D11" i="7"/>
  <c r="D10" i="7"/>
  <c r="D9" i="7"/>
  <c r="D8" i="7"/>
  <c r="D7" i="7"/>
  <c r="D6" i="7"/>
  <c r="C24" i="7"/>
  <c r="C23" i="7"/>
  <c r="C22" i="7"/>
  <c r="C21" i="7"/>
  <c r="C20" i="7"/>
  <c r="C19" i="7"/>
  <c r="C18" i="7"/>
  <c r="C12" i="7"/>
  <c r="C11" i="7"/>
  <c r="C10" i="7"/>
  <c r="K10" i="7" s="1"/>
  <c r="C9" i="7"/>
  <c r="C8" i="7"/>
  <c r="C7" i="7"/>
  <c r="C6" i="7"/>
  <c r="J20" i="4"/>
  <c r="J19" i="4"/>
  <c r="J18" i="4"/>
  <c r="J17" i="4"/>
  <c r="J8" i="4"/>
  <c r="J7" i="4"/>
  <c r="J6" i="4"/>
  <c r="J5" i="4"/>
  <c r="I20" i="4"/>
  <c r="I19" i="4"/>
  <c r="I18" i="4"/>
  <c r="I17" i="4"/>
  <c r="I8" i="4"/>
  <c r="I7" i="4"/>
  <c r="I6" i="4"/>
  <c r="I5" i="4"/>
  <c r="K18" i="7" l="1"/>
  <c r="K6" i="7"/>
  <c r="K20" i="7"/>
  <c r="K8" i="7"/>
  <c r="K22" i="7"/>
  <c r="H20" i="4"/>
  <c r="H19" i="4"/>
  <c r="H18" i="4"/>
  <c r="H17" i="4"/>
  <c r="H8" i="4"/>
  <c r="H7" i="4"/>
  <c r="H6" i="4"/>
  <c r="H5" i="4"/>
  <c r="G8" i="4" l="1"/>
  <c r="G7" i="4"/>
  <c r="G6" i="4"/>
  <c r="G5" i="4"/>
  <c r="G20" i="4"/>
  <c r="G19" i="4"/>
  <c r="G18" i="4"/>
  <c r="G17" i="4"/>
  <c r="F20" i="4" l="1"/>
  <c r="F19" i="4"/>
  <c r="F18" i="4"/>
  <c r="F17" i="4"/>
  <c r="F8" i="4"/>
  <c r="F7" i="4"/>
  <c r="F6" i="4"/>
  <c r="F5" i="4"/>
  <c r="E20" i="4"/>
  <c r="E19" i="4"/>
  <c r="E18" i="4"/>
  <c r="E17" i="4"/>
  <c r="E8" i="4"/>
  <c r="E7" i="4"/>
  <c r="E6" i="4"/>
  <c r="E5" i="4"/>
  <c r="D20" i="4"/>
  <c r="D19" i="4"/>
  <c r="D18" i="4"/>
  <c r="D17" i="4"/>
  <c r="D8" i="4"/>
  <c r="D7" i="4"/>
  <c r="D6" i="4"/>
  <c r="D5" i="4"/>
  <c r="C20" i="4" l="1"/>
  <c r="C19" i="4"/>
  <c r="K19" i="4" s="1"/>
  <c r="C18" i="4"/>
  <c r="C17" i="4"/>
  <c r="K17" i="4" s="1"/>
  <c r="C8" i="4"/>
  <c r="C7" i="4"/>
  <c r="K7" i="4" s="1"/>
  <c r="C6" i="4"/>
  <c r="C5" i="4"/>
  <c r="K5" i="4" s="1"/>
  <c r="J19" i="3"/>
  <c r="J18" i="3"/>
  <c r="J17" i="3"/>
  <c r="J16" i="3"/>
  <c r="J9" i="3"/>
  <c r="J8" i="3"/>
  <c r="J7" i="3"/>
  <c r="J6" i="3"/>
  <c r="I19" i="3"/>
  <c r="I18" i="3"/>
  <c r="I17" i="3"/>
  <c r="I16" i="3"/>
  <c r="I9" i="3"/>
  <c r="I8" i="3"/>
  <c r="I7" i="3"/>
  <c r="I6" i="3"/>
  <c r="H19" i="3"/>
  <c r="H18" i="3"/>
  <c r="H17" i="3"/>
  <c r="H16" i="3"/>
  <c r="H9" i="3"/>
  <c r="H8" i="3"/>
  <c r="H7" i="3"/>
  <c r="H6" i="3"/>
  <c r="G19" i="3"/>
  <c r="G18" i="3"/>
  <c r="G17" i="3"/>
  <c r="G16" i="3"/>
  <c r="G9" i="3"/>
  <c r="G8" i="3"/>
  <c r="G7" i="3"/>
  <c r="G6" i="3"/>
  <c r="F19" i="3"/>
  <c r="F18" i="3"/>
  <c r="F17" i="3"/>
  <c r="F16" i="3"/>
  <c r="F9" i="3"/>
  <c r="F8" i="3"/>
  <c r="F7" i="3"/>
  <c r="F6" i="3"/>
  <c r="E19" i="3"/>
  <c r="E18" i="3"/>
  <c r="E17" i="3"/>
  <c r="E16" i="3"/>
  <c r="E9" i="3"/>
  <c r="E8" i="3"/>
  <c r="E7" i="3"/>
  <c r="E6" i="3"/>
  <c r="D19" i="3" l="1"/>
  <c r="D18" i="3"/>
  <c r="D17" i="3"/>
  <c r="D16" i="3"/>
  <c r="D9" i="3"/>
  <c r="D8" i="3"/>
  <c r="D7" i="3"/>
  <c r="D6" i="3"/>
  <c r="C19" i="3" l="1"/>
  <c r="C18" i="3"/>
  <c r="K18" i="3" s="1"/>
  <c r="C17" i="3"/>
  <c r="C16" i="3"/>
  <c r="K16" i="3" s="1"/>
  <c r="C9" i="3"/>
  <c r="C8" i="3"/>
  <c r="K8" i="3" s="1"/>
  <c r="C7" i="3"/>
  <c r="C6" i="3"/>
  <c r="K6" i="3" s="1"/>
  <c r="J25" i="9" l="1"/>
  <c r="J24" i="9"/>
  <c r="J23" i="9"/>
  <c r="J22" i="9"/>
  <c r="J21" i="9"/>
  <c r="J20" i="9"/>
  <c r="J19" i="9"/>
  <c r="J18" i="9"/>
  <c r="J13" i="9"/>
  <c r="J12" i="9"/>
  <c r="J11" i="9"/>
  <c r="J10" i="9"/>
  <c r="J9" i="9"/>
  <c r="J8" i="9"/>
  <c r="J7" i="9"/>
  <c r="J6" i="9"/>
  <c r="I25" i="9"/>
  <c r="I24" i="9"/>
  <c r="I23" i="9"/>
  <c r="I22" i="9"/>
  <c r="I21" i="9"/>
  <c r="I20" i="9"/>
  <c r="I19" i="9"/>
  <c r="I18" i="9"/>
  <c r="I13" i="9"/>
  <c r="I12" i="9"/>
  <c r="I11" i="9"/>
  <c r="I10" i="9"/>
  <c r="I9" i="9"/>
  <c r="I8" i="9"/>
  <c r="I7" i="9"/>
  <c r="I6" i="9"/>
  <c r="H25" i="9"/>
  <c r="H24" i="9"/>
  <c r="H23" i="9"/>
  <c r="H22" i="9"/>
  <c r="H21" i="9"/>
  <c r="H20" i="9"/>
  <c r="H19" i="9"/>
  <c r="H18" i="9"/>
  <c r="H13" i="9"/>
  <c r="H12" i="9"/>
  <c r="H11" i="9"/>
  <c r="H10" i="9"/>
  <c r="H9" i="9"/>
  <c r="H8" i="9"/>
  <c r="H7" i="9"/>
  <c r="H6" i="9"/>
  <c r="G25" i="9"/>
  <c r="G24" i="9"/>
  <c r="G23" i="9"/>
  <c r="G22" i="9"/>
  <c r="G21" i="9"/>
  <c r="G20" i="9"/>
  <c r="G19" i="9"/>
  <c r="G18" i="9"/>
  <c r="G13" i="9"/>
  <c r="G12" i="9"/>
  <c r="G11" i="9"/>
  <c r="G10" i="9"/>
  <c r="G9" i="9"/>
  <c r="G8" i="9"/>
  <c r="G7" i="9"/>
  <c r="G6" i="9"/>
  <c r="F25" i="9" l="1"/>
  <c r="F24" i="9"/>
  <c r="F23" i="9"/>
  <c r="F22" i="9"/>
  <c r="F21" i="9"/>
  <c r="F20" i="9"/>
  <c r="F19" i="9"/>
  <c r="F18" i="9"/>
  <c r="F13" i="9"/>
  <c r="F12" i="9"/>
  <c r="F11" i="9"/>
  <c r="F10" i="9"/>
  <c r="F9" i="9"/>
  <c r="F8" i="9"/>
  <c r="F7" i="9"/>
  <c r="F6" i="9"/>
  <c r="E13" i="9"/>
  <c r="E12" i="9"/>
  <c r="E11" i="9"/>
  <c r="E10" i="9"/>
  <c r="E9" i="9"/>
  <c r="E8" i="9"/>
  <c r="E7" i="9"/>
  <c r="E6" i="9"/>
  <c r="E25" i="9" l="1"/>
  <c r="E24" i="9"/>
  <c r="E23" i="9"/>
  <c r="E22" i="9"/>
  <c r="E21" i="9"/>
  <c r="E20" i="9"/>
  <c r="E19" i="9"/>
  <c r="E18" i="9"/>
  <c r="D13" i="9"/>
  <c r="D12" i="9"/>
  <c r="D11" i="9"/>
  <c r="D10" i="9"/>
  <c r="D9" i="9"/>
  <c r="D8" i="9"/>
  <c r="D7" i="9"/>
  <c r="D6" i="9"/>
  <c r="D25" i="9" l="1"/>
  <c r="D24" i="9"/>
  <c r="D23" i="9"/>
  <c r="D22" i="9"/>
  <c r="D21" i="9"/>
  <c r="D20" i="9"/>
  <c r="D19" i="9"/>
  <c r="D18" i="9"/>
  <c r="C13" i="9"/>
  <c r="C12" i="9"/>
  <c r="K12" i="9" s="1"/>
  <c r="C11" i="9"/>
  <c r="C10" i="9"/>
  <c r="K10" i="9" s="1"/>
  <c r="C9" i="9"/>
  <c r="C8" i="9"/>
  <c r="K8" i="9" s="1"/>
  <c r="C7" i="9"/>
  <c r="C6" i="9"/>
  <c r="K6" i="9" s="1"/>
  <c r="C25" i="9"/>
  <c r="C24" i="9"/>
  <c r="K24" i="9" s="1"/>
  <c r="C23" i="9"/>
  <c r="C22" i="9"/>
  <c r="K22" i="9" s="1"/>
  <c r="C21" i="9"/>
  <c r="C20" i="9"/>
  <c r="K20" i="9" s="1"/>
  <c r="C19" i="9"/>
  <c r="C18" i="9"/>
  <c r="K18" i="9" s="1"/>
  <c r="L58" i="6"/>
  <c r="L57" i="6"/>
  <c r="L55" i="6"/>
  <c r="L54" i="6"/>
  <c r="L52" i="6"/>
  <c r="L51" i="6"/>
  <c r="L44" i="6"/>
  <c r="L43" i="6"/>
  <c r="L41" i="6"/>
  <c r="L40" i="6"/>
  <c r="L38" i="6"/>
  <c r="L37" i="6"/>
  <c r="L28" i="6"/>
  <c r="L27" i="6"/>
  <c r="L25" i="6"/>
  <c r="L24" i="6"/>
  <c r="L22" i="6"/>
  <c r="L21" i="6"/>
  <c r="L14" i="6"/>
  <c r="L13" i="6"/>
  <c r="L11" i="6"/>
  <c r="L10" i="6"/>
  <c r="L8" i="6"/>
  <c r="L7" i="6"/>
  <c r="K58" i="6"/>
  <c r="K57" i="6"/>
  <c r="K55" i="6"/>
  <c r="K54" i="6"/>
  <c r="K52" i="6"/>
  <c r="K51" i="6"/>
  <c r="K44" i="6"/>
  <c r="K43" i="6"/>
  <c r="K41" i="6"/>
  <c r="K40" i="6"/>
  <c r="K38" i="6"/>
  <c r="K37" i="6"/>
  <c r="K28" i="6"/>
  <c r="K27" i="6"/>
  <c r="K25" i="6"/>
  <c r="K24" i="6"/>
  <c r="K22" i="6"/>
  <c r="K21" i="6"/>
  <c r="K14" i="6"/>
  <c r="K13" i="6"/>
  <c r="K11" i="6"/>
  <c r="K10" i="6"/>
  <c r="K8" i="6"/>
  <c r="K7" i="6"/>
  <c r="J58" i="6"/>
  <c r="J57" i="6"/>
  <c r="J55" i="6"/>
  <c r="J54" i="6"/>
  <c r="J52" i="6"/>
  <c r="J51" i="6"/>
  <c r="J44" i="6"/>
  <c r="J43" i="6"/>
  <c r="J41" i="6"/>
  <c r="J40" i="6"/>
  <c r="J38" i="6"/>
  <c r="J37" i="6"/>
  <c r="J28" i="6"/>
  <c r="J27" i="6"/>
  <c r="J25" i="6"/>
  <c r="J24" i="6"/>
  <c r="J22" i="6"/>
  <c r="J21" i="6"/>
  <c r="J14" i="6"/>
  <c r="J13" i="6"/>
  <c r="J11" i="6"/>
  <c r="J10" i="6"/>
  <c r="J8" i="6"/>
  <c r="J7" i="6"/>
  <c r="I58" i="6"/>
  <c r="I57" i="6"/>
  <c r="I55" i="6"/>
  <c r="I54" i="6"/>
  <c r="I52" i="6"/>
  <c r="I51" i="6"/>
  <c r="I44" i="6"/>
  <c r="I43" i="6"/>
  <c r="I41" i="6"/>
  <c r="I40" i="6"/>
  <c r="I38" i="6"/>
  <c r="I37" i="6"/>
  <c r="I28" i="6"/>
  <c r="I27" i="6"/>
  <c r="I25" i="6"/>
  <c r="I24" i="6"/>
  <c r="I22" i="6"/>
  <c r="I21" i="6"/>
  <c r="I14" i="6"/>
  <c r="I13" i="6"/>
  <c r="I11" i="6"/>
  <c r="I10" i="6"/>
  <c r="I8" i="6"/>
  <c r="I7" i="6"/>
  <c r="H57" i="6"/>
  <c r="H55" i="6"/>
  <c r="H54" i="6"/>
  <c r="H52" i="6"/>
  <c r="H51" i="6"/>
  <c r="H44" i="6"/>
  <c r="H43" i="6"/>
  <c r="H41" i="6"/>
  <c r="H40" i="6"/>
  <c r="H38" i="6"/>
  <c r="H37" i="6"/>
  <c r="H28" i="6"/>
  <c r="H27" i="6"/>
  <c r="H25" i="6"/>
  <c r="H24" i="6"/>
  <c r="H22" i="6"/>
  <c r="H21" i="6"/>
  <c r="H14" i="6"/>
  <c r="H13" i="6"/>
  <c r="H11" i="6"/>
  <c r="H10" i="6"/>
  <c r="H8" i="6"/>
  <c r="H7" i="6"/>
  <c r="H58" i="6"/>
  <c r="G57" i="6"/>
  <c r="G55" i="6"/>
  <c r="G54" i="6"/>
  <c r="G52" i="6"/>
  <c r="G51" i="6"/>
  <c r="G44" i="6"/>
  <c r="G43" i="6"/>
  <c r="G41" i="6"/>
  <c r="G40" i="6"/>
  <c r="G38" i="6"/>
  <c r="G37" i="6"/>
  <c r="G28" i="6"/>
  <c r="G27" i="6"/>
  <c r="G25" i="6"/>
  <c r="G24" i="6"/>
  <c r="G22" i="6"/>
  <c r="G21" i="6"/>
  <c r="G14" i="6"/>
  <c r="G13" i="6"/>
  <c r="G11" i="6"/>
  <c r="G10" i="6"/>
  <c r="G8" i="6"/>
  <c r="G7" i="6"/>
  <c r="F8" i="6" l="1"/>
  <c r="F7" i="6"/>
  <c r="E58" i="6"/>
  <c r="E57" i="6"/>
  <c r="E55" i="6"/>
  <c r="E54" i="6"/>
  <c r="E52" i="6"/>
  <c r="E51" i="6"/>
  <c r="E44" i="6"/>
  <c r="E43" i="6"/>
  <c r="E41" i="6"/>
  <c r="E40" i="6"/>
  <c r="E38" i="6"/>
  <c r="E37" i="6"/>
  <c r="E28" i="6"/>
  <c r="E27" i="6"/>
  <c r="E25" i="6"/>
  <c r="E24" i="6"/>
  <c r="E22" i="6"/>
  <c r="E21" i="6"/>
  <c r="E14" i="6"/>
  <c r="E13" i="6"/>
  <c r="E11" i="6"/>
  <c r="E10" i="6"/>
  <c r="E8" i="6"/>
  <c r="E7" i="6"/>
  <c r="D58" i="6"/>
  <c r="D57" i="6"/>
  <c r="D55" i="6"/>
  <c r="D54" i="6"/>
  <c r="D52" i="6"/>
  <c r="D51" i="6"/>
  <c r="D44" i="6"/>
  <c r="D43" i="6"/>
  <c r="D41" i="6"/>
  <c r="D40" i="6"/>
  <c r="D38" i="6"/>
  <c r="D37" i="6"/>
  <c r="D28" i="6"/>
  <c r="D27" i="6"/>
  <c r="D25" i="6"/>
  <c r="D24" i="6"/>
  <c r="D22" i="6"/>
  <c r="D21" i="6"/>
  <c r="M21" i="6" s="1"/>
  <c r="D14" i="6"/>
  <c r="D13" i="6"/>
  <c r="D11" i="6"/>
  <c r="D10" i="6"/>
  <c r="D8" i="6"/>
  <c r="D7" i="6"/>
  <c r="C58" i="6"/>
  <c r="C57" i="6"/>
  <c r="M57" i="6" s="1"/>
  <c r="C55" i="6"/>
  <c r="C54" i="6"/>
  <c r="M54" i="6" s="1"/>
  <c r="C52" i="6"/>
  <c r="C51" i="6"/>
  <c r="M51" i="6" s="1"/>
  <c r="C44" i="6"/>
  <c r="C43" i="6"/>
  <c r="C41" i="6"/>
  <c r="C40" i="6"/>
  <c r="M40" i="6" s="1"/>
  <c r="C38" i="6"/>
  <c r="C37" i="6"/>
  <c r="C28" i="6"/>
  <c r="C27" i="6"/>
  <c r="M27" i="6" s="1"/>
  <c r="C25" i="6"/>
  <c r="C24" i="6"/>
  <c r="M24" i="6" s="1"/>
  <c r="C22" i="6"/>
  <c r="C14" i="6"/>
  <c r="C13" i="6"/>
  <c r="C11" i="6"/>
  <c r="C10" i="6"/>
  <c r="M10" i="6" s="1"/>
  <c r="C8" i="6"/>
  <c r="C7" i="6"/>
  <c r="G28" i="5"/>
  <c r="G27" i="5"/>
  <c r="G25" i="5"/>
  <c r="G24" i="5"/>
  <c r="G22" i="5"/>
  <c r="G21" i="5"/>
  <c r="G14" i="5"/>
  <c r="G13" i="5"/>
  <c r="G11" i="5"/>
  <c r="G10" i="5"/>
  <c r="G8" i="5"/>
  <c r="G7" i="5"/>
  <c r="L58" i="5"/>
  <c r="L57" i="5"/>
  <c r="L55" i="5"/>
  <c r="L54" i="5"/>
  <c r="L52" i="5"/>
  <c r="L51" i="5"/>
  <c r="L44" i="5"/>
  <c r="L43" i="5"/>
  <c r="L41" i="5"/>
  <c r="L40" i="5"/>
  <c r="L38" i="5"/>
  <c r="L37" i="5"/>
  <c r="L28" i="5"/>
  <c r="L27" i="5"/>
  <c r="L25" i="5"/>
  <c r="L24" i="5"/>
  <c r="L22" i="5"/>
  <c r="L21" i="5"/>
  <c r="L14" i="5"/>
  <c r="L13" i="5"/>
  <c r="L11" i="5"/>
  <c r="L10" i="5"/>
  <c r="L8" i="5"/>
  <c r="L7" i="5"/>
  <c r="K28" i="5"/>
  <c r="K58" i="5"/>
  <c r="K57" i="5"/>
  <c r="K55" i="5"/>
  <c r="K54" i="5"/>
  <c r="K52" i="5"/>
  <c r="K51" i="5"/>
  <c r="K44" i="5"/>
  <c r="K43" i="5"/>
  <c r="K41" i="5"/>
  <c r="K40" i="5"/>
  <c r="K38" i="5"/>
  <c r="K37" i="5"/>
  <c r="K27" i="5"/>
  <c r="K25" i="5"/>
  <c r="K24" i="5"/>
  <c r="K22" i="5"/>
  <c r="K21" i="5"/>
  <c r="K14" i="5"/>
  <c r="K13" i="5"/>
  <c r="K11" i="5"/>
  <c r="K10" i="5"/>
  <c r="K8" i="5"/>
  <c r="K7" i="5"/>
  <c r="J58" i="5"/>
  <c r="J57" i="5"/>
  <c r="J55" i="5"/>
  <c r="J54" i="5"/>
  <c r="J52" i="5"/>
  <c r="J51" i="5"/>
  <c r="J44" i="5"/>
  <c r="J43" i="5"/>
  <c r="J41" i="5"/>
  <c r="J40" i="5"/>
  <c r="J38" i="5"/>
  <c r="J37" i="5"/>
  <c r="J28" i="5"/>
  <c r="J27" i="5"/>
  <c r="J25" i="5"/>
  <c r="J24" i="5"/>
  <c r="J22" i="5"/>
  <c r="J21" i="5"/>
  <c r="J14" i="5"/>
  <c r="J13" i="5"/>
  <c r="J11" i="5"/>
  <c r="J10" i="5"/>
  <c r="J8" i="5"/>
  <c r="J7" i="5"/>
  <c r="I58" i="5"/>
  <c r="I57" i="5"/>
  <c r="I55" i="5"/>
  <c r="I54" i="5"/>
  <c r="I52" i="5"/>
  <c r="I51" i="5"/>
  <c r="I43" i="5"/>
  <c r="I41" i="5"/>
  <c r="I40" i="5"/>
  <c r="I38" i="5"/>
  <c r="I37" i="5"/>
  <c r="I28" i="5"/>
  <c r="I27" i="5"/>
  <c r="I25" i="5"/>
  <c r="I24" i="5"/>
  <c r="I22" i="5"/>
  <c r="I21" i="5"/>
  <c r="I14" i="5"/>
  <c r="I13" i="5"/>
  <c r="I11" i="5"/>
  <c r="I10" i="5"/>
  <c r="I8" i="5"/>
  <c r="I7" i="5"/>
  <c r="H58" i="5"/>
  <c r="H57" i="5"/>
  <c r="H55" i="5"/>
  <c r="H54" i="5"/>
  <c r="H52" i="5"/>
  <c r="H51" i="5"/>
  <c r="H44" i="5"/>
  <c r="H43" i="5"/>
  <c r="H41" i="5"/>
  <c r="H40" i="5"/>
  <c r="H38" i="5"/>
  <c r="H37" i="5"/>
  <c r="H28" i="5"/>
  <c r="H27" i="5"/>
  <c r="H25" i="5"/>
  <c r="H24" i="5"/>
  <c r="H22" i="5"/>
  <c r="H21" i="5"/>
  <c r="H14" i="5"/>
  <c r="H13" i="5"/>
  <c r="H11" i="5"/>
  <c r="H10" i="5"/>
  <c r="H8" i="5"/>
  <c r="H7" i="5"/>
  <c r="F58" i="5"/>
  <c r="F57" i="5"/>
  <c r="F55" i="5"/>
  <c r="F54" i="5"/>
  <c r="F52" i="5"/>
  <c r="F51" i="5"/>
  <c r="F44" i="5"/>
  <c r="F43" i="5"/>
  <c r="F41" i="5"/>
  <c r="F40" i="5"/>
  <c r="F38" i="5"/>
  <c r="F37" i="5"/>
  <c r="F28" i="5"/>
  <c r="F27" i="5"/>
  <c r="F22" i="5"/>
  <c r="F21" i="5"/>
  <c r="F14" i="5"/>
  <c r="F13" i="5"/>
  <c r="F11" i="5"/>
  <c r="F10" i="5"/>
  <c r="F8" i="5"/>
  <c r="F7" i="5"/>
  <c r="E58" i="5"/>
  <c r="E57" i="5"/>
  <c r="E55" i="5"/>
  <c r="E54" i="5"/>
  <c r="E52" i="5"/>
  <c r="E51" i="5"/>
  <c r="E44" i="5"/>
  <c r="E43" i="5"/>
  <c r="E41" i="5"/>
  <c r="E40" i="5"/>
  <c r="E38" i="5"/>
  <c r="E37" i="5"/>
  <c r="E28" i="5"/>
  <c r="E27" i="5"/>
  <c r="E25" i="5"/>
  <c r="E22" i="5"/>
  <c r="E21" i="5"/>
  <c r="E14" i="5"/>
  <c r="E13" i="5"/>
  <c r="E11" i="5"/>
  <c r="E10" i="5"/>
  <c r="E8" i="5"/>
  <c r="E7" i="5"/>
  <c r="D58" i="5"/>
  <c r="D57" i="5"/>
  <c r="D55" i="5"/>
  <c r="D54" i="5"/>
  <c r="D52" i="5"/>
  <c r="D51" i="5"/>
  <c r="D44" i="5"/>
  <c r="D43" i="5"/>
  <c r="D41" i="5"/>
  <c r="D40" i="5"/>
  <c r="D38" i="5"/>
  <c r="D37" i="5"/>
  <c r="D28" i="5"/>
  <c r="D27" i="5"/>
  <c r="D25" i="5"/>
  <c r="D24" i="5"/>
  <c r="D22" i="5"/>
  <c r="D21" i="5"/>
  <c r="D14" i="5"/>
  <c r="D13" i="5"/>
  <c r="D11" i="5"/>
  <c r="D10" i="5"/>
  <c r="D8" i="5"/>
  <c r="D7" i="5"/>
  <c r="C28" i="5"/>
  <c r="C27" i="5"/>
  <c r="C25" i="5"/>
  <c r="C24" i="5"/>
  <c r="C22" i="5"/>
  <c r="C21" i="5"/>
  <c r="C14" i="5"/>
  <c r="C13" i="5"/>
  <c r="C11" i="5"/>
  <c r="C10" i="5"/>
  <c r="C8" i="5"/>
  <c r="C7" i="5"/>
  <c r="Q38" i="2"/>
  <c r="Q37" i="2"/>
  <c r="Q36" i="2"/>
  <c r="Q35" i="2"/>
  <c r="Q29" i="2"/>
  <c r="Q28" i="2"/>
  <c r="Q27" i="2"/>
  <c r="Q26" i="2"/>
  <c r="Q18" i="2"/>
  <c r="Q17" i="2"/>
  <c r="Q16" i="2"/>
  <c r="Q15" i="2"/>
  <c r="Q9" i="2"/>
  <c r="Q8" i="2"/>
  <c r="Q7" i="2"/>
  <c r="Q6" i="2"/>
  <c r="M43" i="5" l="1"/>
  <c r="M37" i="6"/>
  <c r="M7" i="5"/>
  <c r="M24" i="5"/>
  <c r="M27" i="5"/>
  <c r="M57" i="5"/>
  <c r="M7" i="6"/>
  <c r="M13" i="5"/>
  <c r="M21" i="5"/>
  <c r="M51" i="5"/>
  <c r="M40" i="5"/>
  <c r="M43" i="6"/>
  <c r="M13" i="6"/>
  <c r="M10" i="5"/>
  <c r="M37" i="5"/>
  <c r="M54" i="5"/>
  <c r="P38" i="2"/>
  <c r="P37" i="2"/>
  <c r="P36" i="2"/>
  <c r="P35" i="2"/>
  <c r="P29" i="2"/>
  <c r="P28" i="2"/>
  <c r="P27" i="2"/>
  <c r="P26" i="2"/>
  <c r="P18" i="2"/>
  <c r="P17" i="2"/>
  <c r="P16" i="2"/>
  <c r="P15" i="2"/>
  <c r="P9" i="2"/>
  <c r="P8" i="2"/>
  <c r="P7" i="2"/>
  <c r="P6" i="2"/>
  <c r="O38" i="2"/>
  <c r="O37" i="2"/>
  <c r="O36" i="2"/>
  <c r="O35" i="2"/>
  <c r="O29" i="2"/>
  <c r="O28" i="2"/>
  <c r="O27" i="2"/>
  <c r="O26" i="2"/>
  <c r="O18" i="2"/>
  <c r="O17" i="2"/>
  <c r="O16" i="2"/>
  <c r="O15" i="2"/>
  <c r="O9" i="2"/>
  <c r="O8" i="2"/>
  <c r="O7" i="2"/>
  <c r="O6" i="2"/>
  <c r="N38" i="2"/>
  <c r="N37" i="2"/>
  <c r="N36" i="2"/>
  <c r="N35" i="2"/>
  <c r="N29" i="2"/>
  <c r="N28" i="2"/>
  <c r="N27" i="2"/>
  <c r="N26" i="2"/>
  <c r="N18" i="2"/>
  <c r="N17" i="2"/>
  <c r="N16" i="2"/>
  <c r="N15" i="2"/>
  <c r="N9" i="2"/>
  <c r="N8" i="2"/>
  <c r="N6" i="2"/>
  <c r="M38" i="2"/>
  <c r="M37" i="2"/>
  <c r="M36" i="2"/>
  <c r="M35" i="2"/>
  <c r="M29" i="2"/>
  <c r="M28" i="2"/>
  <c r="M27" i="2"/>
  <c r="M26" i="2"/>
  <c r="M18" i="2"/>
  <c r="M17" i="2"/>
  <c r="M16" i="2"/>
  <c r="M15" i="2"/>
  <c r="M9" i="2"/>
  <c r="M8" i="2"/>
  <c r="M7" i="2"/>
  <c r="M6" i="2"/>
  <c r="L38" i="2"/>
  <c r="L37" i="2"/>
  <c r="L36" i="2"/>
  <c r="L35" i="2"/>
  <c r="L29" i="2"/>
  <c r="L28" i="2"/>
  <c r="L27" i="2"/>
  <c r="L26" i="2"/>
  <c r="L18" i="2"/>
  <c r="L17" i="2"/>
  <c r="L16" i="2"/>
  <c r="L15" i="2"/>
  <c r="L9" i="2"/>
  <c r="L8" i="2"/>
  <c r="L7" i="2"/>
  <c r="L6" i="2"/>
  <c r="K38" i="2"/>
  <c r="K37" i="2"/>
  <c r="K36" i="2"/>
  <c r="K35" i="2"/>
  <c r="K29" i="2"/>
  <c r="K28" i="2"/>
  <c r="K27" i="2"/>
  <c r="K26" i="2"/>
  <c r="K18" i="2"/>
  <c r="K17" i="2"/>
  <c r="K16" i="2"/>
  <c r="K15" i="2"/>
  <c r="K9" i="2"/>
  <c r="K8" i="2"/>
  <c r="K7" i="2"/>
  <c r="K6" i="2"/>
  <c r="J38" i="2"/>
  <c r="J37" i="2"/>
  <c r="J36" i="2"/>
  <c r="J35" i="2"/>
  <c r="J29" i="2"/>
  <c r="J28" i="2"/>
  <c r="J27" i="2"/>
  <c r="J26" i="2"/>
  <c r="J18" i="2"/>
  <c r="J17" i="2"/>
  <c r="J16" i="2"/>
  <c r="J15" i="2"/>
  <c r="J9" i="2"/>
  <c r="J8" i="2"/>
  <c r="J7" i="2"/>
  <c r="J6" i="2"/>
  <c r="I38" i="2"/>
  <c r="I37" i="2"/>
  <c r="I36" i="2"/>
  <c r="I35" i="2"/>
  <c r="I29" i="2"/>
  <c r="I28" i="2"/>
  <c r="I27" i="2"/>
  <c r="I26" i="2"/>
  <c r="I18" i="2"/>
  <c r="I17" i="2"/>
  <c r="I16" i="2"/>
  <c r="I15" i="2"/>
  <c r="I9" i="2"/>
  <c r="I8" i="2"/>
  <c r="I7" i="2"/>
  <c r="I6" i="2"/>
  <c r="H38" i="2"/>
  <c r="H37" i="2"/>
  <c r="H36" i="2"/>
  <c r="H35" i="2"/>
  <c r="H29" i="2"/>
  <c r="H28" i="2"/>
  <c r="H27" i="2"/>
  <c r="H26" i="2"/>
  <c r="H18" i="2"/>
  <c r="H17" i="2"/>
  <c r="H16" i="2"/>
  <c r="H15" i="2"/>
  <c r="H9" i="2"/>
  <c r="H8" i="2"/>
  <c r="H7" i="2"/>
  <c r="H6" i="2"/>
  <c r="G38" i="2"/>
  <c r="G37" i="2"/>
  <c r="G36" i="2"/>
  <c r="G35" i="2"/>
  <c r="G29" i="2"/>
  <c r="G28" i="2"/>
  <c r="G27" i="2"/>
  <c r="G26" i="2"/>
  <c r="G18" i="2"/>
  <c r="G17" i="2"/>
  <c r="G16" i="2"/>
  <c r="G15" i="2"/>
  <c r="G9" i="2"/>
  <c r="G8" i="2"/>
  <c r="G7" i="2"/>
  <c r="G6" i="2"/>
  <c r="E38" i="2"/>
  <c r="E37" i="2"/>
  <c r="E36" i="2"/>
  <c r="E35" i="2"/>
  <c r="E29" i="2"/>
  <c r="E28" i="2"/>
  <c r="E27" i="2"/>
  <c r="E26" i="2"/>
  <c r="E18" i="2"/>
  <c r="E17" i="2"/>
  <c r="E16" i="2"/>
  <c r="E15" i="2"/>
  <c r="E9" i="2"/>
  <c r="E8" i="2"/>
  <c r="E7" i="2"/>
  <c r="E6" i="2"/>
  <c r="D38" i="2"/>
  <c r="D37" i="2"/>
  <c r="D36" i="2"/>
  <c r="D35" i="2"/>
  <c r="D29" i="2"/>
  <c r="D28" i="2"/>
  <c r="D27" i="2"/>
  <c r="D26" i="2"/>
  <c r="D18" i="2"/>
  <c r="D17" i="2"/>
  <c r="D16" i="2"/>
  <c r="D15" i="2"/>
  <c r="D9" i="2"/>
  <c r="D8" i="2"/>
  <c r="D7" i="2"/>
  <c r="D6" i="2"/>
  <c r="C38" i="2"/>
  <c r="C37" i="2"/>
  <c r="R37" i="2" s="1"/>
  <c r="C36" i="2"/>
  <c r="C35" i="2"/>
  <c r="C29" i="2"/>
  <c r="C28" i="2"/>
  <c r="C27" i="2"/>
  <c r="C26" i="2"/>
  <c r="C18" i="2"/>
  <c r="C17" i="2"/>
  <c r="R17" i="2" s="1"/>
  <c r="C16" i="2"/>
  <c r="C15" i="2"/>
  <c r="C9" i="2"/>
  <c r="C8" i="2"/>
  <c r="C7" i="2"/>
  <c r="C6" i="2"/>
  <c r="F16" i="1"/>
  <c r="F15" i="1"/>
  <c r="F14" i="1"/>
  <c r="F13" i="1"/>
  <c r="F8" i="1"/>
  <c r="F7" i="1"/>
  <c r="F6" i="1"/>
  <c r="F5" i="1"/>
  <c r="Q16" i="1"/>
  <c r="Q15" i="1"/>
  <c r="Q14" i="1"/>
  <c r="Q13" i="1"/>
  <c r="Q8" i="1"/>
  <c r="Q7" i="1"/>
  <c r="Q6" i="1"/>
  <c r="Q5" i="1"/>
  <c r="P16" i="1"/>
  <c r="P15" i="1"/>
  <c r="P14" i="1"/>
  <c r="P13" i="1"/>
  <c r="P8" i="1"/>
  <c r="P7" i="1"/>
  <c r="P6" i="1"/>
  <c r="P5" i="1"/>
  <c r="O16" i="1"/>
  <c r="O15" i="1"/>
  <c r="O14" i="1"/>
  <c r="O13" i="1"/>
  <c r="O8" i="1"/>
  <c r="O7" i="1"/>
  <c r="O6" i="1"/>
  <c r="O5" i="1"/>
  <c r="N16" i="1"/>
  <c r="N15" i="1"/>
  <c r="N14" i="1"/>
  <c r="N13" i="1"/>
  <c r="N8" i="1"/>
  <c r="N7" i="1"/>
  <c r="N6" i="1"/>
  <c r="N5" i="1"/>
  <c r="M16" i="1"/>
  <c r="M15" i="1"/>
  <c r="M14" i="1"/>
  <c r="M13" i="1"/>
  <c r="M8" i="1"/>
  <c r="M7" i="1"/>
  <c r="M6" i="1"/>
  <c r="M5" i="1"/>
  <c r="L16" i="1"/>
  <c r="L15" i="1"/>
  <c r="L14" i="1"/>
  <c r="L13" i="1"/>
  <c r="L8" i="1"/>
  <c r="L7" i="1"/>
  <c r="L6" i="1"/>
  <c r="L5" i="1"/>
  <c r="K16" i="1"/>
  <c r="K15" i="1"/>
  <c r="K14" i="1"/>
  <c r="K13" i="1"/>
  <c r="K8" i="1"/>
  <c r="K7" i="1"/>
  <c r="K6" i="1"/>
  <c r="K5" i="1"/>
  <c r="J16" i="1"/>
  <c r="J15" i="1"/>
  <c r="J14" i="1"/>
  <c r="J13" i="1"/>
  <c r="J8" i="1"/>
  <c r="J7" i="1"/>
  <c r="J6" i="1"/>
  <c r="J5" i="1"/>
  <c r="I16" i="1"/>
  <c r="I15" i="1"/>
  <c r="I14" i="1"/>
  <c r="I13" i="1"/>
  <c r="I8" i="1"/>
  <c r="I7" i="1"/>
  <c r="I6" i="1"/>
  <c r="I5" i="1"/>
  <c r="H16" i="1"/>
  <c r="H15" i="1"/>
  <c r="H14" i="1"/>
  <c r="H13" i="1"/>
  <c r="H8" i="1"/>
  <c r="H7" i="1"/>
  <c r="H6" i="1"/>
  <c r="H5" i="1"/>
  <c r="G16" i="1"/>
  <c r="G15" i="1"/>
  <c r="G14" i="1"/>
  <c r="G13" i="1"/>
  <c r="G8" i="1"/>
  <c r="G7" i="1"/>
  <c r="G6" i="1"/>
  <c r="G5" i="1"/>
  <c r="R6" i="2" l="1"/>
  <c r="R26" i="2"/>
  <c r="R8" i="2"/>
  <c r="R28" i="2"/>
  <c r="R15" i="2"/>
  <c r="R35" i="2"/>
  <c r="E16" i="1"/>
  <c r="E15" i="1"/>
  <c r="E14" i="1"/>
  <c r="E13" i="1"/>
  <c r="E8" i="1"/>
  <c r="E7" i="1"/>
  <c r="E6" i="1"/>
  <c r="E5" i="1"/>
  <c r="D16" i="1"/>
  <c r="D15" i="1"/>
  <c r="D14" i="1"/>
  <c r="D13" i="1"/>
  <c r="D8" i="1" l="1"/>
  <c r="D7" i="1"/>
  <c r="D6" i="1"/>
  <c r="D5" i="1"/>
  <c r="C16" i="1"/>
  <c r="C15" i="1"/>
  <c r="R15" i="1" s="1"/>
  <c r="C14" i="1"/>
  <c r="C13" i="1"/>
  <c r="R13" i="1" s="1"/>
  <c r="C8" i="1"/>
  <c r="C7" i="1"/>
  <c r="R7" i="1" s="1"/>
  <c r="C6" i="1"/>
  <c r="C5" i="1"/>
  <c r="R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tc={566CDB03-5972-411C-913F-B8F2B2B5267F}</author>
    <author>tc={D6711DD4-AB0D-4399-AC7B-ECA9C53CC94F}</author>
    <author>tc={DD821587-A172-4A84-AD95-F0E8AE13EAD3}</author>
    <author>tc={B1C90A97-BCD0-4FAA-8F7A-7563B8BC26F1}</author>
    <author>tc={18C3C930-B5AC-430A-BF83-7D7A4F0ECB0A}</author>
    <author>tc={A81CB197-8743-4FA0-BC65-6DF7DFE3552D}</author>
    <author>tc={1B05528B-BFE5-4E9A-97EF-285089BE0BCE}</author>
    <author>tc={FC0E9963-F7B2-4585-9498-36D62D08D2F0}</author>
  </authors>
  <commentList>
    <comment ref="BA5" authorId="0" shapeId="0" xr:uid="{566CDB03-5972-411C-913F-B8F2B2B5267F}">
      <text>
        <t>[Threaded comment]
Your version of Excel allows you to read this threaded comment; however, any edits to it will get removed if the file is opened in a newer version of Excel. Learn more: https://go.microsoft.com/fwlink/?linkid=870924
Comment:
    Not considered anything above 1.2%</t>
      </text>
    </comment>
    <comment ref="BA6" authorId="1" shapeId="0" xr:uid="{D6711DD4-AB0D-4399-AC7B-ECA9C53CC94F}">
      <text>
        <t>[Threaded comment]
Your version of Excel allows you to read this threaded comment; however, any edits to it will get removed if the file is opened in a newer version of Excel. Learn more: https://go.microsoft.com/fwlink/?linkid=870924
Comment:
    Not considered anything above £30k</t>
      </text>
    </comment>
    <comment ref="BA7" authorId="2" shapeId="0" xr:uid="{DD821587-A172-4A84-AD95-F0E8AE13EAD3}">
      <text>
        <t>[Threaded comment]
Your version of Excel allows you to read this threaded comment; however, any edits to it will get removed if the file is opened in a newer version of Excel. Learn more: https://go.microsoft.com/fwlink/?linkid=870924
Comment:
    Not considered anything above 1.2%</t>
      </text>
    </comment>
    <comment ref="BA8" authorId="3" shapeId="0" xr:uid="{B1C90A97-BCD0-4FAA-8F7A-7563B8BC26F1}">
      <text>
        <t>[Threaded comment]
Your version of Excel allows you to read this threaded comment; however, any edits to it will get removed if the file is opened in a newer version of Excel. Learn more: https://go.microsoft.com/fwlink/?linkid=870924
Comment:
    Not considered anything above £200k</t>
      </text>
    </comment>
    <comment ref="BA13" authorId="4" shapeId="0" xr:uid="{18C3C930-B5AC-430A-BF83-7D7A4F0ECB0A}">
      <text>
        <t>[Threaded comment]
Your version of Excel allows you to read this threaded comment; however, any edits to it will get removed if the file is opened in a newer version of Excel. Learn more: https://go.microsoft.com/fwlink/?linkid=870924
Comment:
    Not considered anything above 1.2%</t>
      </text>
    </comment>
    <comment ref="BA14" authorId="5" shapeId="0" xr:uid="{A81CB197-8743-4FA0-BC65-6DF7DFE3552D}">
      <text>
        <t xml:space="preserve">[Threaded comment]
Your version of Excel allows you to read this threaded comment; however, any edits to it will get removed if the file is opened in a newer version of Excel. Learn more: https://go.microsoft.com/fwlink/?linkid=870924
Comment:
    Not considered anything above £20k
</t>
      </text>
    </comment>
    <comment ref="BA15" authorId="6" shapeId="0" xr:uid="{1B05528B-BFE5-4E9A-97EF-285089BE0BCE}">
      <text>
        <t>[Threaded comment]
Your version of Excel allows you to read this threaded comment; however, any edits to it will get removed if the file is opened in a newer version of Excel. Learn more: https://go.microsoft.com/fwlink/?linkid=870924
Comment:
    Not considered anything above 1.2%</t>
      </text>
    </comment>
    <comment ref="BA16" authorId="7" shapeId="0" xr:uid="{FC0E9963-F7B2-4585-9498-36D62D08D2F0}">
      <text>
        <t xml:space="preserve">[Threaded comment]
Your version of Excel allows you to read this threaded comment; however, any edits to it will get removed if the file is opened in a newer version of Excel. Learn more: https://go.microsoft.com/fwlink/?linkid=870924
Comment:
    Not considered anything above £200k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tc={E5538CBF-5622-4EB3-A1BC-4BA9A6F768EA}</author>
    <author>tc={6725F851-8578-4E67-A074-CF30E3D4586F}</author>
    <author>tc={44465064-DBD5-4142-B6BD-8B2882F049A6}</author>
    <author>tc={89C98238-0F64-47E9-94BC-B52428C3E64C}</author>
    <author>tc={56FABF78-8B9D-4B2D-B9BB-D51144C7DB13}</author>
    <author>tc={0B020FBD-960B-4F76-8A4F-82E654416EAA}</author>
    <author>tc={C524B87A-6931-4843-A83A-AACE97F9F1F3}</author>
    <author>tc={A09A3070-C0F1-41CA-B011-903D8E7A2C6C}</author>
  </authors>
  <commentList>
    <comment ref="AI6" authorId="0" shapeId="0" xr:uid="{E5538CBF-5622-4EB3-A1BC-4BA9A6F768EA}">
      <text>
        <t>[Threaded comment]
Your version of Excel allows you to read this threaded comment; however, any edits to it will get removed if the file is opened in a newer version of Excel. Learn more: https://go.microsoft.com/fwlink/?linkid=870924
Comment:
    Not considered anything above 1.5%</t>
      </text>
    </comment>
    <comment ref="AI7" authorId="1" shapeId="0" xr:uid="{6725F851-8578-4E67-A074-CF30E3D4586F}">
      <text>
        <t>[Threaded comment]
Your version of Excel allows you to read this threaded comment; however, any edits to it will get removed if the file is opened in a newer version of Excel. Learn more: https://go.microsoft.com/fwlink/?linkid=870924
Comment:
    Not considered anything above £20k</t>
      </text>
    </comment>
    <comment ref="AI8" authorId="2" shapeId="0" xr:uid="{44465064-DBD5-4142-B6BD-8B2882F049A6}">
      <text>
        <t>[Threaded comment]
Your version of Excel allows you to read this threaded comment; however, any edits to it will get removed if the file is opened in a newer version of Excel. Learn more: https://go.microsoft.com/fwlink/?linkid=870924
Comment:
    Not considered anything above 1.2%</t>
      </text>
    </comment>
    <comment ref="AI9" authorId="3" shapeId="0" xr:uid="{89C98238-0F64-47E9-94BC-B52428C3E64C}">
      <text>
        <t>[Threaded comment]
Your version of Excel allows you to read this threaded comment; however, any edits to it will get removed if the file is opened in a newer version of Excel. Learn more: https://go.microsoft.com/fwlink/?linkid=870924
Comment:
    Not considered anything above £200k</t>
      </text>
    </comment>
    <comment ref="AI26" authorId="4" shapeId="0" xr:uid="{56FABF78-8B9D-4B2D-B9BB-D51144C7DB13}">
      <text>
        <t>[Threaded comment]
Your version of Excel allows you to read this threaded comment; however, any edits to it will get removed if the file is opened in a newer version of Excel. Learn more: https://go.microsoft.com/fwlink/?linkid=870924
Comment:
    Not considered anything above 1.5%</t>
      </text>
    </comment>
    <comment ref="AI27" authorId="5" shapeId="0" xr:uid="{0B020FBD-960B-4F76-8A4F-82E654416EAA}">
      <text>
        <t xml:space="preserve">[Threaded comment]
Your version of Excel allows you to read this threaded comment; however, any edits to it will get removed if the file is opened in a newer version of Excel. Learn more: https://go.microsoft.com/fwlink/?linkid=870924
Comment:
    Not considered anything above £25k
</t>
      </text>
    </comment>
    <comment ref="AI28" authorId="6" shapeId="0" xr:uid="{C524B87A-6931-4843-A83A-AACE97F9F1F3}">
      <text>
        <t>[Threaded comment]
Your version of Excel allows you to read this threaded comment; however, any edits to it will get removed if the file is opened in a newer version of Excel. Learn more: https://go.microsoft.com/fwlink/?linkid=870924
Comment:
    Not considered anything above 1.2%</t>
      </text>
    </comment>
    <comment ref="AI29" authorId="7" shapeId="0" xr:uid="{A09A3070-C0F1-41CA-B011-903D8E7A2C6C}">
      <text>
        <t>[Threaded comment]
Your version of Excel allows you to read this threaded comment; however, any edits to it will get removed if the file is opened in a newer version of Excel. Learn more: https://go.microsoft.com/fwlink/?linkid=870924
Comment:
    Not considered anything over £150k</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tc={9124C770-82CD-4987-8AA1-C74327061386}</author>
    <author>tc={CDD7C7C8-227D-4554-BDE0-1955D51F2BB8}</author>
    <author>tc={C30F25A5-5F1A-4C57-861A-30D126A11B16}</author>
    <author>tc={0102476D-FD7F-4079-B472-BF7A89F1034A}</author>
    <author>tc={69249BCD-0A3F-4F9A-9B4C-250D81C4C287}</author>
    <author>tc={7859E01E-28BF-491B-A827-516B04314979}</author>
    <author>tc={4FE043C9-8B4D-4839-8AE6-224DF5439232}</author>
    <author>tc={2EC36ACE-8DF1-4A18-9F3C-AC2C85B63FFA}</author>
  </authors>
  <commentList>
    <comment ref="AB6" authorId="0" shapeId="0" xr:uid="{9124C770-82CD-4987-8AA1-C74327061386}">
      <text>
        <t>[Threaded comment]
Your version of Excel allows you to read this threaded comment; however, any edits to it will get removed if the file is opened in a newer version of Excel. Learn more: https://go.microsoft.com/fwlink/?linkid=870924
Comment:
    Not considered anything above 1.2%</t>
      </text>
    </comment>
    <comment ref="AB7" authorId="1" shapeId="0" xr:uid="{CDD7C7C8-227D-4554-BDE0-1955D51F2BB8}">
      <text>
        <t>[Threaded comment]
Your version of Excel allows you to read this threaded comment; however, any edits to it will get removed if the file is opened in a newer version of Excel. Learn more: https://go.microsoft.com/fwlink/?linkid=870924
Comment:
    Not considered anything above £20k</t>
      </text>
    </comment>
    <comment ref="AB8" authorId="2" shapeId="0" xr:uid="{C30F25A5-5F1A-4C57-861A-30D126A11B16}">
      <text>
        <t>[Threaded comment]
Your version of Excel allows you to read this threaded comment; however, any edits to it will get removed if the file is opened in a newer version of Excel. Learn more: https://go.microsoft.com/fwlink/?linkid=870924
Comment:
    Nothing above 1% considered</t>
      </text>
    </comment>
    <comment ref="AB9" authorId="3" shapeId="0" xr:uid="{0102476D-FD7F-4079-B472-BF7A89F1034A}">
      <text>
        <t>[Threaded comment]
Your version of Excel allows you to read this threaded comment; however, any edits to it will get removed if the file is opened in a newer version of Excel. Learn more: https://go.microsoft.com/fwlink/?linkid=870924
Comment:
    Not considered anything over £150k</t>
      </text>
    </comment>
    <comment ref="AB16" authorId="4" shapeId="0" xr:uid="{69249BCD-0A3F-4F9A-9B4C-250D81C4C287}">
      <text>
        <t>[Threaded comment]
Your version of Excel allows you to read this threaded comment; however, any edits to it will get removed if the file is opened in a newer version of Excel. Learn more: https://go.microsoft.com/fwlink/?linkid=870924
Comment:
    Not considered anything above 1.2%</t>
      </text>
    </comment>
    <comment ref="AB17" authorId="5" shapeId="0" xr:uid="{7859E01E-28BF-491B-A827-516B04314979}">
      <text>
        <t>[Threaded comment]
Your version of Excel allows you to read this threaded comment; however, any edits to it will get removed if the file is opened in a newer version of Excel. Learn more: https://go.microsoft.com/fwlink/?linkid=870924
Comment:
    Not considered anything above £10k</t>
      </text>
    </comment>
    <comment ref="AB18" authorId="6" shapeId="0" xr:uid="{4FE043C9-8B4D-4839-8AE6-224DF5439232}">
      <text>
        <t>[Threaded comment]
Your version of Excel allows you to read this threaded comment; however, any edits to it will get removed if the file is opened in a newer version of Excel. Learn more: https://go.microsoft.com/fwlink/?linkid=870924
Comment:
    Nothing above 1% considered</t>
      </text>
    </comment>
    <comment ref="AB19" authorId="7" shapeId="0" xr:uid="{2EC36ACE-8DF1-4A18-9F3C-AC2C85B63FFA}">
      <text>
        <t>[Threaded comment]
Your version of Excel allows you to read this threaded comment; however, any edits to it will get removed if the file is opened in a newer version of Excel. Learn more: https://go.microsoft.com/fwlink/?linkid=870924
Comment:
    Not considered anything above £150k</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tc={732EA862-BFE5-4424-A788-8C5B97C7D26A}</author>
    <author>tc={66886068-2773-4C19-85CF-8011D88933B6}</author>
    <author>tc={A4B5D8B8-4A66-4DD2-AAC8-0641EEE51E97}</author>
    <author>tc={88455DE7-F594-4A9E-8FB9-37181A0A7859}</author>
    <author>tc={FEE70A1C-59F8-4EC8-A285-DC40A1C55599}</author>
    <author>tc={3E5D2B1D-D94D-4A1D-8E34-81991517A214}</author>
    <author>tc={A8A3CB33-15F2-4A19-86F4-6C7CF433BB13}</author>
    <author>tc={48FCE6BE-FFF0-45CF-877F-455B7456C94D}</author>
  </authors>
  <commentList>
    <comment ref="X5" authorId="0" shapeId="0" xr:uid="{732EA862-BFE5-4424-A788-8C5B97C7D26A}">
      <text>
        <t>[Threaded comment]
Your version of Excel allows you to read this threaded comment; however, any edits to it will get removed if the file is opened in a newer version of Excel. Learn more: https://go.microsoft.com/fwlink/?linkid=870924
Comment:
    Not considered anything above 5%</t>
      </text>
    </comment>
    <comment ref="X6" authorId="1" shapeId="0" xr:uid="{66886068-2773-4C19-85CF-8011D88933B6}">
      <text>
        <t>[Threaded comment]
Your version of Excel allows you to read this threaded comment; however, any edits to it will get removed if the file is opened in a newer version of Excel. Learn more: https://go.microsoft.com/fwlink/?linkid=870924
Comment:
    Not considered anything above £30k</t>
      </text>
    </comment>
    <comment ref="X7" authorId="2" shapeId="0" xr:uid="{A4B5D8B8-4A66-4DD2-AAC8-0641EEE51E97}">
      <text>
        <t>[Threaded comment]
Your version of Excel allows you to read this threaded comment; however, any edits to it will get removed if the file is opened in a newer version of Excel. Learn more: https://go.microsoft.com/fwlink/?linkid=870924
Comment:
    Not considered anything above 5%</t>
      </text>
    </comment>
    <comment ref="X8" authorId="3" shapeId="0" xr:uid="{88455DE7-F594-4A9E-8FB9-37181A0A7859}">
      <text>
        <t>[Threaded comment]
Your version of Excel allows you to read this threaded comment; however, any edits to it will get removed if the file is opened in a newer version of Excel. Learn more: https://go.microsoft.com/fwlink/?linkid=870924
Comment:
    Not considered anything above £300k</t>
      </text>
    </comment>
    <comment ref="X17" authorId="4" shapeId="0" xr:uid="{FEE70A1C-59F8-4EC8-A285-DC40A1C55599}">
      <text>
        <t>[Threaded comment]
Your version of Excel allows you to read this threaded comment; however, any edits to it will get removed if the file is opened in a newer version of Excel. Learn more: https://go.microsoft.com/fwlink/?linkid=870924
Comment:
    Not considered anything above 5%</t>
      </text>
    </comment>
    <comment ref="X18" authorId="5" shapeId="0" xr:uid="{3E5D2B1D-D94D-4A1D-8E34-81991517A214}">
      <text>
        <t>[Threaded comment]
Your version of Excel allows you to read this threaded comment; however, any edits to it will get removed if the file is opened in a newer version of Excel. Learn more: https://go.microsoft.com/fwlink/?linkid=870924
Comment:
    Not considered anything above £25k</t>
      </text>
    </comment>
    <comment ref="X19" authorId="6" shapeId="0" xr:uid="{A8A3CB33-15F2-4A19-86F4-6C7CF433BB13}">
      <text>
        <t>[Threaded comment]
Your version of Excel allows you to read this threaded comment; however, any edits to it will get removed if the file is opened in a newer version of Excel. Learn more: https://go.microsoft.com/fwlink/?linkid=870924
Comment:
    Not considered anything above 5%</t>
      </text>
    </comment>
    <comment ref="X20" authorId="7" shapeId="0" xr:uid="{48FCE6BE-FFF0-45CF-877F-455B7456C94D}">
      <text>
        <t>[Threaded comment]
Your version of Excel allows you to read this threaded comment; however, any edits to it will get removed if the file is opened in a newer version of Excel. Learn more: https://go.microsoft.com/fwlink/?linkid=870924
Comment:
    Not considered anything above £300k</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tc={48097C59-B759-4F79-869C-E82759B014F4}</author>
    <author>tc={5815001F-D882-4F1A-B14A-D249ED0A5D56}</author>
    <author>tc={7BEC22BC-2383-4590-A8D2-D8067E89E956}</author>
    <author>tc={B01A90A4-248D-41A0-A20C-C2C0434A87DD}</author>
    <author>tc={DBF8CA0E-2B21-420F-B4BC-3FA01E743685}</author>
    <author>tc={52AF1C3D-EE9B-41A6-8B66-722230A6F7A4}</author>
    <author>tc={67A823CB-03D7-49E0-BCC9-42CEC62BF6E3}</author>
    <author>tc={E60A46CF-0566-4070-9AD1-EBDF563294EC}</author>
    <author>tc={6038A277-032A-4C52-A6C3-3330960CCC8D}</author>
    <author>tc={71172FF9-6A1D-43E6-8328-34B1407963C0}</author>
    <author>tc={136472DF-66F2-4442-8C7F-E19D73035052}</author>
    <author>tc={7990E8D1-9504-4124-99EF-F7C3C1BEE072}</author>
    <author>tc={E2157AEF-1D70-4107-8D58-7883A75E501B}</author>
    <author>tc={5B9A6CB7-B805-4372-BE57-956AEB4FEF2A}</author>
    <author>tc={B90371B6-366F-49FB-831A-82E7EB640C8A}</author>
    <author>tc={1E7F2310-2FAB-4A4D-A3C0-0AC1DE963C08}</author>
    <author>tc={8A3E211B-EFE4-4632-B6C7-0EAFAB6ED5FD}</author>
    <author>tc={991EF7AD-0996-4E79-942D-D5CE89ECFF74}</author>
    <author>tc={83594F20-7B08-411A-9F8B-E05C5C1270F2}</author>
    <author>tc={6E137B01-A29D-4E93-87CA-C03BB06CC470}</author>
    <author>tc={5AA318EC-9F1D-4CD1-AC01-57F8C1D43970}</author>
    <author>tc={CD8E35FB-4501-45EB-B9B3-935458921454}</author>
    <author>tc={D1AE442E-9B90-4D79-8FA6-48F34ACF2AF9}</author>
    <author>tc={67ED4C65-C845-4C67-8305-ACF5C7F68F40}</author>
  </authors>
  <commentList>
    <comment ref="BN7" authorId="0" shapeId="0" xr:uid="{48097C59-B759-4F79-869C-E82759B014F4}">
      <text>
        <t>[Threaded comment]
Your version of Excel allows you to read this threaded comment; however, any edits to it will get removed if the file is opened in a newer version of Excel. Learn more: https://go.microsoft.com/fwlink/?linkid=870924
Comment:
    Not considered anything above 1.2%</t>
      </text>
    </comment>
    <comment ref="BN8" authorId="1" shapeId="0" xr:uid="{5815001F-D882-4F1A-B14A-D249ED0A5D56}">
      <text>
        <t>[Threaded comment]
Your version of Excel allows you to read this threaded comment; however, any edits to it will get removed if the file is opened in a newer version of Excel. Learn more: https://go.microsoft.com/fwlink/?linkid=870924
Comment:
    Not considered anything above £20k</t>
      </text>
    </comment>
    <comment ref="BN10" authorId="2" shapeId="0" xr:uid="{7BEC22BC-2383-4590-A8D2-D8067E89E956}">
      <text>
        <t>[Threaded comment]
Your version of Excel allows you to read this threaded comment; however, any edits to it will get removed if the file is opened in a newer version of Excel. Learn more: https://go.microsoft.com/fwlink/?linkid=870924
Comment:
    Not considered anything above 1.2%</t>
      </text>
    </comment>
    <comment ref="BN11" authorId="3" shapeId="0" xr:uid="{B01A90A4-248D-41A0-A20C-C2C0434A87DD}">
      <text>
        <t>[Threaded comment]
Your version of Excel allows you to read this threaded comment; however, any edits to it will get removed if the file is opened in a newer version of Excel. Learn more: https://go.microsoft.com/fwlink/?linkid=870924
Comment:
    Not considered anything above £20k</t>
      </text>
    </comment>
    <comment ref="BN13" authorId="4" shapeId="0" xr:uid="{DBF8CA0E-2B21-420F-B4BC-3FA01E743685}">
      <text>
        <t>[Threaded comment]
Your version of Excel allows you to read this threaded comment; however, any edits to it will get removed if the file is opened in a newer version of Excel. Learn more: https://go.microsoft.com/fwlink/?linkid=870924
Comment:
    Not considered anything above 1.5%</t>
      </text>
    </comment>
    <comment ref="BN14" authorId="5" shapeId="0" xr:uid="{52AF1C3D-EE9B-41A6-8B66-722230A6F7A4}">
      <text>
        <t>[Threaded comment]
Your version of Excel allows you to read this threaded comment; however, any edits to it will get removed if the file is opened in a newer version of Excel. Learn more: https://go.microsoft.com/fwlink/?linkid=870924
Comment:
    Not considered above £20k</t>
      </text>
    </comment>
    <comment ref="BN21" authorId="6" shapeId="0" xr:uid="{67A823CB-03D7-49E0-BCC9-42CEC62BF6E3}">
      <text>
        <t>[Threaded comment]
Your version of Excel allows you to read this threaded comment; however, any edits to it will get removed if the file is opened in a newer version of Excel. Learn more: https://go.microsoft.com/fwlink/?linkid=870924
Comment:
    Not considered anything above 1.2%</t>
      </text>
    </comment>
    <comment ref="BN22" authorId="7" shapeId="0" xr:uid="{E60A46CF-0566-4070-9AD1-EBDF563294EC}">
      <text>
        <t>[Threaded comment]
Your version of Excel allows you to read this threaded comment; however, any edits to it will get removed if the file is opened in a newer version of Excel. Learn more: https://go.microsoft.com/fwlink/?linkid=870924
Comment:
    Not considered anything above £150k</t>
      </text>
    </comment>
    <comment ref="BN24" authorId="8" shapeId="0" xr:uid="{6038A277-032A-4C52-A6C3-3330960CCC8D}">
      <text>
        <t>[Threaded comment]
Your version of Excel allows you to read this threaded comment; however, any edits to it will get removed if the file is opened in a newer version of Excel. Learn more: https://go.microsoft.com/fwlink/?linkid=870924
Comment:
    Not considered anything above 1.2%</t>
      </text>
    </comment>
    <comment ref="BN25" authorId="9" shapeId="0" xr:uid="{71172FF9-6A1D-43E6-8328-34B1407963C0}">
      <text>
        <t>[Threaded comment]
Your version of Excel allows you to read this threaded comment; however, any edits to it will get removed if the file is opened in a newer version of Excel. Learn more: https://go.microsoft.com/fwlink/?linkid=870924
Comment:
    Not considered anything over £130k</t>
      </text>
    </comment>
    <comment ref="BN27" authorId="10" shapeId="0" xr:uid="{136472DF-66F2-4442-8C7F-E19D73035052}">
      <text>
        <t>[Threaded comment]
Your version of Excel allows you to read this threaded comment; however, any edits to it will get removed if the file is opened in a newer version of Excel. Learn more: https://go.microsoft.com/fwlink/?linkid=870924
Comment:
    Not considered anything above 1.2%</t>
      </text>
    </comment>
    <comment ref="BN28" authorId="11" shapeId="0" xr:uid="{7990E8D1-9504-4124-99EF-F7C3C1BEE072}">
      <text>
        <t>[Threaded comment]
Your version of Excel allows you to read this threaded comment; however, any edits to it will get removed if the file is opened in a newer version of Excel. Learn more: https://go.microsoft.com/fwlink/?linkid=870924
Comment:
    Not considered anything above £200k</t>
      </text>
    </comment>
    <comment ref="BO37" authorId="12" shapeId="0" xr:uid="{E2157AEF-1D70-4107-8D58-7883A75E501B}">
      <text>
        <t>[Threaded comment]
Your version of Excel allows you to read this threaded comment; however, any edits to it will get removed if the file is opened in a newer version of Excel. Learn more: https://go.microsoft.com/fwlink/?linkid=870924
Comment:
    Not considered anything above 1.2%</t>
      </text>
    </comment>
    <comment ref="BO38" authorId="13" shapeId="0" xr:uid="{5B9A6CB7-B805-4372-BE57-956AEB4FEF2A}">
      <text>
        <t>[Threaded comment]
Your version of Excel allows you to read this threaded comment; however, any edits to it will get removed if the file is opened in a newer version of Excel. Learn more: https://go.microsoft.com/fwlink/?linkid=870924
Comment:
    Not considered anything above £10k</t>
      </text>
    </comment>
    <comment ref="BO40" authorId="14" shapeId="0" xr:uid="{B90371B6-366F-49FB-831A-82E7EB640C8A}">
      <text>
        <t>[Threaded comment]
Your version of Excel allows you to read this threaded comment; however, any edits to it will get removed if the file is opened in a newer version of Excel. Learn more: https://go.microsoft.com/fwlink/?linkid=870924
Comment:
    Not considered anything above 1.2%</t>
      </text>
    </comment>
    <comment ref="BO41" authorId="15" shapeId="0" xr:uid="{1E7F2310-2FAB-4A4D-A3C0-0AC1DE963C08}">
      <text>
        <t>[Threaded comment]
Your version of Excel allows you to read this threaded comment; however, any edits to it will get removed if the file is opened in a newer version of Excel. Learn more: https://go.microsoft.com/fwlink/?linkid=870924
Comment:
    Not considered anything above £10k</t>
      </text>
    </comment>
    <comment ref="BO43" authorId="16" shapeId="0" xr:uid="{8A3E211B-EFE4-4632-B6C7-0EAFAB6ED5FD}">
      <text>
        <t>[Threaded comment]
Your version of Excel allows you to read this threaded comment; however, any edits to it will get removed if the file is opened in a newer version of Excel. Learn more: https://go.microsoft.com/fwlink/?linkid=870924
Comment:
    Not considered anything above 1.2%</t>
      </text>
    </comment>
    <comment ref="BO44" authorId="17" shapeId="0" xr:uid="{991EF7AD-0996-4E79-942D-D5CE89ECFF74}">
      <text>
        <t>[Threaded comment]
Your version of Excel allows you to read this threaded comment; however, any edits to it will get removed if the file is opened in a newer version of Excel. Learn more: https://go.microsoft.com/fwlink/?linkid=870924
Comment:
    Not considered anything above £10k</t>
      </text>
    </comment>
    <comment ref="BO51" authorId="18" shapeId="0" xr:uid="{83594F20-7B08-411A-9F8B-E05C5C1270F2}">
      <text>
        <t>[Threaded comment]
Your version of Excel allows you to read this threaded comment; however, any edits to it will get removed if the file is opened in a newer version of Excel. Learn more: https://go.microsoft.com/fwlink/?linkid=870924
Comment:
    Not considered anything above 1.2%</t>
      </text>
    </comment>
    <comment ref="BO52" authorId="19" shapeId="0" xr:uid="{6E137B01-A29D-4E93-87CA-C03BB06CC470}">
      <text>
        <t>[Threaded comment]
Your version of Excel allows you to read this threaded comment; however, any edits to it will get removed if the file is opened in a newer version of Excel. Learn more: https://go.microsoft.com/fwlink/?linkid=870924
Comment:
    Not considered over £200k</t>
      </text>
    </comment>
    <comment ref="BO54" authorId="20" shapeId="0" xr:uid="{5AA318EC-9F1D-4CD1-AC01-57F8C1D43970}">
      <text>
        <t>[Threaded comment]
Your version of Excel allows you to read this threaded comment; however, any edits to it will get removed if the file is opened in a newer version of Excel. Learn more: https://go.microsoft.com/fwlink/?linkid=870924
Comment:
    Not considered anything above 1.2%</t>
      </text>
    </comment>
    <comment ref="BO55" authorId="21" shapeId="0" xr:uid="{CD8E35FB-4501-45EB-B9B3-935458921454}">
      <text>
        <t>[Threaded comment]
Your version of Excel allows you to read this threaded comment; however, any edits to it will get removed if the file is opened in a newer version of Excel. Learn more: https://go.microsoft.com/fwlink/?linkid=870924
Comment:
    Not considered anything above £150k</t>
      </text>
    </comment>
    <comment ref="BO57" authorId="22" shapeId="0" xr:uid="{D1AE442E-9B90-4D79-8FA6-48F34ACF2AF9}">
      <text>
        <t>[Threaded comment]
Your version of Excel allows you to read this threaded comment; however, any edits to it will get removed if the file is opened in a newer version of Excel. Learn more: https://go.microsoft.com/fwlink/?linkid=870924
Comment:
    Not considered anything above 1.2%</t>
      </text>
    </comment>
    <comment ref="BO58" authorId="23" shapeId="0" xr:uid="{67ED4C65-C845-4C67-8305-ACF5C7F68F40}">
      <text>
        <t>[Threaded comment]
Your version of Excel allows you to read this threaded comment; however, any edits to it will get removed if the file is opened in a newer version of Excel. Learn more: https://go.microsoft.com/fwlink/?linkid=870924
Comment:
    Not considered anything over £200k</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tc={FE86DDE3-E094-4C7D-AE7C-227D96A95926}</author>
    <author>tc={E7127E2F-BFFA-465D-AC11-A03171AD4CC8}</author>
    <author>tc={A211AC80-962C-4929-8938-F0A8730A91B6}</author>
    <author>tc={FAC46CD3-ECF6-4B19-A0E3-D3E17DB067D0}</author>
    <author>tc={E8ED6474-7BFA-449F-95E6-BD2BA6601659}</author>
    <author>tc={C3B5F770-F401-47A7-884E-1B2E25848330}</author>
    <author>tc={413D3EE4-D934-4CAE-B18A-FC4A2C5749F9}</author>
    <author>tc={5296C18F-8994-41A2-A20A-13D1BFA292FB}</author>
    <author>tc={AFD48A64-BB94-45C7-8D9B-E0E4AD3F0420}</author>
    <author>tc={FD920FB2-B5CE-4837-AE67-478FA642C6A3}</author>
    <author>tc={E6EED95F-F191-4F4C-9404-B84185BF3F41}</author>
    <author>tc={393C80EE-54B4-4669-90D4-AD8398207552}</author>
    <author>tc={EE39E67F-9488-4E18-B0C2-B0CACCC0A594}</author>
    <author>tc={F7AF218B-03C8-46B1-9473-69F4DC2AB47B}</author>
    <author>tc={DC9ACDBB-4252-4F25-87CF-B21347753EF5}</author>
    <author>tc={334414B9-B3D9-4F82-A90D-421103D06AA3}</author>
    <author>tc={7EF9548A-FA29-43FA-8197-97469ECBCFE7}</author>
    <author>tc={EDE16989-C24B-4681-B92A-8A5945C732AE}</author>
    <author>tc={070FADAC-F2E0-475C-B16F-44F71AB44810}</author>
    <author>tc={3ACFDDDF-6340-40C4-82C9-1AAE47ED22BF}</author>
    <author>tc={56443F52-EF22-4473-B8B5-F3F0AE1C3139}</author>
    <author>tc={6583AF5A-5CA5-40FB-ABF3-CFF916B53397}</author>
    <author>tc={EB30B5C9-43B6-416C-A171-96BEF14C3F6B}</author>
    <author>Joanne Whitehead</author>
    <author>tc={DE5D47AB-4904-4301-8D8C-3CB35915EDE4}</author>
  </authors>
  <commentList>
    <comment ref="AB7" authorId="0" shapeId="0" xr:uid="{FE86DDE3-E094-4C7D-AE7C-227D96A95926}">
      <text>
        <t>[Threaded comment]
Your version of Excel allows you to read this threaded comment; however, any edits to it will get removed if the file is opened in a newer version of Excel. Learn more: https://go.microsoft.com/fwlink/?linkid=870924
Comment:
    Not considered anything above 1.2%</t>
      </text>
    </comment>
    <comment ref="AB8" authorId="1" shapeId="0" xr:uid="{E7127E2F-BFFA-465D-AC11-A03171AD4CC8}">
      <text>
        <t>[Threaded comment]
Your version of Excel allows you to read this threaded comment; however, any edits to it will get removed if the file is opened in a newer version of Excel. Learn more: https://go.microsoft.com/fwlink/?linkid=870924
Comment:
    Not considered anything above £20k</t>
      </text>
    </comment>
    <comment ref="AB10" authorId="2" shapeId="0" xr:uid="{A211AC80-962C-4929-8938-F0A8730A91B6}">
      <text>
        <t>[Threaded comment]
Your version of Excel allows you to read this threaded comment; however, any edits to it will get removed if the file is opened in a newer version of Excel. Learn more: https://go.microsoft.com/fwlink/?linkid=870924
Comment:
    Not considered anything above 1.2%</t>
      </text>
    </comment>
    <comment ref="AB11" authorId="3" shapeId="0" xr:uid="{FAC46CD3-ECF6-4B19-A0E3-D3E17DB067D0}">
      <text>
        <t>[Threaded comment]
Your version of Excel allows you to read this threaded comment; however, any edits to it will get removed if the file is opened in a newer version of Excel. Learn more: https://go.microsoft.com/fwlink/?linkid=870924
Comment:
    Not considered anything above £20k</t>
      </text>
    </comment>
    <comment ref="AB13" authorId="4" shapeId="0" xr:uid="{E8ED6474-7BFA-449F-95E6-BD2BA6601659}">
      <text>
        <t>[Threaded comment]
Your version of Excel allows you to read this threaded comment; however, any edits to it will get removed if the file is opened in a newer version of Excel. Learn more: https://go.microsoft.com/fwlink/?linkid=870924
Comment:
    Not considered anything over 1.5%</t>
      </text>
    </comment>
    <comment ref="AB14" authorId="5" shapeId="0" xr:uid="{C3B5F770-F401-47A7-884E-1B2E25848330}">
      <text>
        <t>[Threaded comment]
Your version of Excel allows you to read this threaded comment; however, any edits to it will get removed if the file is opened in a newer version of Excel. Learn more: https://go.microsoft.com/fwlink/?linkid=870924
Comment:
    Not considered anything above £15k</t>
      </text>
    </comment>
    <comment ref="AB21" authorId="6" shapeId="0" xr:uid="{413D3EE4-D934-4CAE-B18A-FC4A2C5749F9}">
      <text>
        <t>[Threaded comment]
Your version of Excel allows you to read this threaded comment; however, any edits to it will get removed if the file is opened in a newer version of Excel. Learn more: https://go.microsoft.com/fwlink/?linkid=870924
Comment:
    Not considered anything above 1.2%</t>
      </text>
    </comment>
    <comment ref="AB22" authorId="7" shapeId="0" xr:uid="{5296C18F-8994-41A2-A20A-13D1BFA292FB}">
      <text>
        <t>[Threaded comment]
Your version of Excel allows you to read this threaded comment; however, any edits to it will get removed if the file is opened in a newer version of Excel. Learn more: https://go.microsoft.com/fwlink/?linkid=870924
Comment:
    Not considered anything above £200k</t>
      </text>
    </comment>
    <comment ref="AB24" authorId="8" shapeId="0" xr:uid="{AFD48A64-BB94-45C7-8D9B-E0E4AD3F0420}">
      <text>
        <t>[Threaded comment]
Your version of Excel allows you to read this threaded comment; however, any edits to it will get removed if the file is opened in a newer version of Excel. Learn more: https://go.microsoft.com/fwlink/?linkid=870924
Comment:
    Not considered anything above 1.2%</t>
      </text>
    </comment>
    <comment ref="AB25" authorId="9" shapeId="0" xr:uid="{FD920FB2-B5CE-4837-AE67-478FA642C6A3}">
      <text>
        <t>[Threaded comment]
Your version of Excel allows you to read this threaded comment; however, any edits to it will get removed if the file is opened in a newer version of Excel. Learn more: https://go.microsoft.com/fwlink/?linkid=870924
Comment:
    Not considered anything above £200k</t>
      </text>
    </comment>
    <comment ref="AB27" authorId="10" shapeId="0" xr:uid="{E6EED95F-F191-4F4C-9404-B84185BF3F41}">
      <text>
        <t>[Threaded comment]
Your version of Excel allows you to read this threaded comment; however, any edits to it will get removed if the file is opened in a newer version of Excel. Learn more: https://go.microsoft.com/fwlink/?linkid=870924
Comment:
    Not considered anything above 1.2%</t>
      </text>
    </comment>
    <comment ref="AB28" authorId="11" shapeId="0" xr:uid="{393C80EE-54B4-4669-90D4-AD8398207552}">
      <text>
        <t>[Threaded comment]
Your version of Excel allows you to read this threaded comment; however, any edits to it will get removed if the file is opened in a newer version of Excel. Learn more: https://go.microsoft.com/fwlink/?linkid=870924
Comment:
    Not considered anything above £250k</t>
      </text>
    </comment>
    <comment ref="AB37" authorId="12" shapeId="0" xr:uid="{EE39E67F-9488-4E18-B0C2-B0CACCC0A594}">
      <text>
        <t>[Threaded comment]
Your version of Excel allows you to read this threaded comment; however, any edits to it will get removed if the file is opened in a newer version of Excel. Learn more: https://go.microsoft.com/fwlink/?linkid=870924
Comment:
    Not considered anything above 2%</t>
      </text>
    </comment>
    <comment ref="AB38" authorId="13" shapeId="0" xr:uid="{F7AF218B-03C8-46B1-9473-69F4DC2AB47B}">
      <text>
        <t>[Threaded comment]
Your version of Excel allows you to read this threaded comment; however, any edits to it will get removed if the file is opened in a newer version of Excel. Learn more: https://go.microsoft.com/fwlink/?linkid=870924
Comment:
    Not considered anything above £20k</t>
      </text>
    </comment>
    <comment ref="AB40" authorId="14" shapeId="0" xr:uid="{DC9ACDBB-4252-4F25-87CF-B21347753EF5}">
      <text>
        <t>[Threaded comment]
Your version of Excel allows you to read this threaded comment; however, any edits to it will get removed if the file is opened in a newer version of Excel. Learn more: https://go.microsoft.com/fwlink/?linkid=870924
Comment:
    Not considered anything above 2%</t>
      </text>
    </comment>
    <comment ref="AB41" authorId="15" shapeId="0" xr:uid="{334414B9-B3D9-4F82-A90D-421103D06AA3}">
      <text>
        <t>[Threaded comment]
Your version of Excel allows you to read this threaded comment; however, any edits to it will get removed if the file is opened in a newer version of Excel. Learn more: https://go.microsoft.com/fwlink/?linkid=870924
Comment:
    Not considered anything above £20k</t>
      </text>
    </comment>
    <comment ref="AB43" authorId="16" shapeId="0" xr:uid="{7EF9548A-FA29-43FA-8197-97469ECBCFE7}">
      <text>
        <t>[Threaded comment]
Your version of Excel allows you to read this threaded comment; however, any edits to it will get removed if the file is opened in a newer version of Excel. Learn more: https://go.microsoft.com/fwlink/?linkid=870924
Comment:
    Not considered anything above 1.5%</t>
      </text>
    </comment>
    <comment ref="AB44" authorId="17" shapeId="0" xr:uid="{EDE16989-C24B-4681-B92A-8A5945C732AE}">
      <text>
        <t>[Threaded comment]
Your version of Excel allows you to read this threaded comment; however, any edits to it will get removed if the file is opened in a newer version of Excel. Learn more: https://go.microsoft.com/fwlink/?linkid=870924
Comment:
    Not considered anything above £20k</t>
      </text>
    </comment>
    <comment ref="AB51" authorId="18" shapeId="0" xr:uid="{070FADAC-F2E0-475C-B16F-44F71AB44810}">
      <text>
        <t>[Threaded comment]
Your version of Excel allows you to read this threaded comment; however, any edits to it will get removed if the file is opened in a newer version of Excel. Learn more: https://go.microsoft.com/fwlink/?linkid=870924
Comment:
    Not considered anything above 1.2%</t>
      </text>
    </comment>
    <comment ref="AB52" authorId="19" shapeId="0" xr:uid="{3ACFDDDF-6340-40C4-82C9-1AAE47ED22BF}">
      <text>
        <t>[Threaded comment]
Your version of Excel allows you to read this threaded comment; however, any edits to it will get removed if the file is opened in a newer version of Excel. Learn more: https://go.microsoft.com/fwlink/?linkid=870924
Comment:
    Not considered anything above £250k</t>
      </text>
    </comment>
    <comment ref="AB54" authorId="20" shapeId="0" xr:uid="{56443F52-EF22-4473-B8B5-F3F0AE1C3139}">
      <text>
        <t>[Threaded comment]
Your version of Excel allows you to read this threaded comment; however, any edits to it will get removed if the file is opened in a newer version of Excel. Learn more: https://go.microsoft.com/fwlink/?linkid=870924
Comment:
    Not considered anything above 1.2%</t>
      </text>
    </comment>
    <comment ref="AB55" authorId="21" shapeId="0" xr:uid="{6583AF5A-5CA5-40FB-ABF3-CFF916B53397}">
      <text>
        <t>[Threaded comment]
Your version of Excel allows you to read this threaded comment; however, any edits to it will get removed if the file is opened in a newer version of Excel. Learn more: https://go.microsoft.com/fwlink/?linkid=870924
Comment:
    Not considered anything above £250k</t>
      </text>
    </comment>
    <comment ref="AB57" authorId="22" shapeId="0" xr:uid="{EB30B5C9-43B6-416C-A171-96BEF14C3F6B}">
      <text>
        <t>[Threaded comment]
Your version of Excel allows you to read this threaded comment; however, any edits to it will get removed if the file is opened in a newer version of Excel. Learn more: https://go.microsoft.com/fwlink/?linkid=870924
Comment:
    Not considered anything above 1.5%</t>
      </text>
    </comment>
    <comment ref="F58" authorId="23" shapeId="0" xr:uid="{CE6135B8-1CD1-4F71-BC56-1496F4C4D206}">
      <text>
        <r>
          <rPr>
            <sz val="11"/>
            <color theme="1"/>
            <rFont val="Calibri"/>
            <family val="2"/>
            <scheme val="minor"/>
          </rPr>
          <t>Joanne Whitehead:
Figure changed from £171,150 to £150,000 in line with Buttress pricing schedule</t>
        </r>
      </text>
    </comment>
    <comment ref="AB58" authorId="24" shapeId="0" xr:uid="{DE5D47AB-4904-4301-8D8C-3CB35915EDE4}">
      <text>
        <t>[Threaded comment]
Your version of Excel allows you to read this threaded comment; however, any edits to it will get removed if the file is opened in a newer version of Excel. Learn more: https://go.microsoft.com/fwlink/?linkid=870924
Comment:
    Not considered anything above £300k</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tc={1424C397-9DAE-4D52-AC86-0B1BCD0A7D32}</author>
    <author>tc={A72EA563-5EF7-46C2-B247-66DB798F4DA5}</author>
    <author>tc={6C4B410D-22B7-429D-832F-0FC0E71EBCDE}</author>
    <author>tc={29282EC3-B2DB-4C5C-B7CC-8852E3D282D1}</author>
    <author>tc={5D55DFEC-9B9A-4371-ACEE-CA23EB8A8AB2}</author>
    <author>tc={8A5F4B0F-C5F7-4D01-BC97-E9603A2DCAC7}</author>
    <author>tc={6FF81B3A-DD43-4C4B-AE01-5E217B37D80F}</author>
    <author>tc={5A202C1B-8F3C-4FF0-BADB-8328DBE9E2BE}</author>
    <author>tc={598C4026-A61C-4CB2-A228-C7478B609F87}</author>
    <author>tc={881868D3-0075-4265-8F37-FD70FA89CBE3}</author>
    <author>tc={BB495DCA-5711-459F-A0D3-7B5B13958234}</author>
    <author>tc={D3FE2D90-5D4B-4C74-A04C-7D1539111680}</author>
  </authors>
  <commentList>
    <comment ref="F4" authorId="0" shapeId="0" xr:uid="{1424C397-9DAE-4D52-AC86-0B1BCD0A7D32}">
      <text>
        <t>[Threaded comment]
Your version of Excel allows you to read this threaded comment; however, any edits to it will get removed if the file is opened in a newer version of Excel. Learn more: https://go.microsoft.com/fwlink/?linkid=870924
Comment:
    See notes on pricing schedule</t>
      </text>
    </comment>
    <comment ref="Y6" authorId="1" shapeId="0" xr:uid="{A72EA563-5EF7-46C2-B247-66DB798F4DA5}">
      <text>
        <t>[Threaded comment]
Your version of Excel allows you to read this threaded comment; however, any edits to it will get removed if the file is opened in a newer version of Excel. Learn more: https://go.microsoft.com/fwlink/?linkid=870924
Comment:
    Not considered over 1%</t>
      </text>
    </comment>
    <comment ref="Y7" authorId="2" shapeId="0" xr:uid="{6C4B410D-22B7-429D-832F-0FC0E71EBCDE}">
      <text>
        <t>[Threaded comment]
Your version of Excel allows you to read this threaded comment; however, any edits to it will get removed if the file is opened in a newer version of Excel. Learn more: https://go.microsoft.com/fwlink/?linkid=870924
Comment:
    Not considered over £15k</t>
      </text>
    </comment>
    <comment ref="Y8" authorId="3" shapeId="0" xr:uid="{29282EC3-B2DB-4C5C-B7CC-8852E3D282D1}">
      <text>
        <t xml:space="preserve">[Threaded comment]
Your version of Excel allows you to read this threaded comment; however, any edits to it will get removed if the file is opened in a newer version of Excel. Learn more: https://go.microsoft.com/fwlink/?linkid=870924
Comment:
    Not considered over 1%
</t>
      </text>
    </comment>
    <comment ref="Y9" authorId="4" shapeId="0" xr:uid="{5D55DFEC-9B9A-4371-ACEE-CA23EB8A8AB2}">
      <text>
        <t>[Threaded comment]
Your version of Excel allows you to read this threaded comment; however, any edits to it will get removed if the file is opened in a newer version of Excel. Learn more: https://go.microsoft.com/fwlink/?linkid=870924
Comment:
    Not considered over £80k</t>
      </text>
    </comment>
    <comment ref="Y12" authorId="5" shapeId="0" xr:uid="{8A5F4B0F-C5F7-4D01-BC97-E9603A2DCAC7}">
      <text>
        <t>[Threaded comment]
Your version of Excel allows you to read this threaded comment; however, any edits to it will get removed if the file is opened in a newer version of Excel. Learn more: https://go.microsoft.com/fwlink/?linkid=870924
Comment:
    Not considered over £600</t>
      </text>
    </comment>
    <comment ref="F16" authorId="6" shapeId="0" xr:uid="{6FF81B3A-DD43-4C4B-AE01-5E217B37D80F}">
      <text>
        <t>[Threaded comment]
Your version of Excel allows you to read this threaded comment; however, any edits to it will get removed if the file is opened in a newer version of Excel. Learn more: https://go.microsoft.com/fwlink/?linkid=870924
Comment:
    See notes on pricing schedule</t>
      </text>
    </comment>
    <comment ref="Y18" authorId="7" shapeId="0" xr:uid="{5A202C1B-8F3C-4FF0-BADB-8328DBE9E2BE}">
      <text>
        <t>[Threaded comment]
Your version of Excel allows you to read this threaded comment; however, any edits to it will get removed if the file is opened in a newer version of Excel. Learn more: https://go.microsoft.com/fwlink/?linkid=870924
Comment:
    Not considered over 1%</t>
      </text>
    </comment>
    <comment ref="Y19" authorId="8" shapeId="0" xr:uid="{598C4026-A61C-4CB2-A228-C7478B609F87}">
      <text>
        <t>[Threaded comment]
Your version of Excel allows you to read this threaded comment; however, any edits to it will get removed if the file is opened in a newer version of Excel. Learn more: https://go.microsoft.com/fwlink/?linkid=870924
Comment:
    Not considered over £15k</t>
      </text>
    </comment>
    <comment ref="Y20" authorId="9" shapeId="0" xr:uid="{881868D3-0075-4265-8F37-FD70FA89CBE3}">
      <text>
        <t>[Threaded comment]
Your version of Excel allows you to read this threaded comment; however, any edits to it will get removed if the file is opened in a newer version of Excel. Learn more: https://go.microsoft.com/fwlink/?linkid=870924
Comment:
    Not considered over 1%</t>
      </text>
    </comment>
    <comment ref="Y21" authorId="10" shapeId="0" xr:uid="{BB495DCA-5711-459F-A0D3-7B5B13958234}">
      <text>
        <t>[Threaded comment]
Your version of Excel allows you to read this threaded comment; however, any edits to it will get removed if the file is opened in a newer version of Excel. Learn more: https://go.microsoft.com/fwlink/?linkid=870924
Comment:
    Not considered over £80k</t>
      </text>
    </comment>
    <comment ref="Y24" authorId="11" shapeId="0" xr:uid="{D3FE2D90-5D4B-4C74-A04C-7D1539111680}">
      <text>
        <t>[Threaded comment]
Your version of Excel allows you to read this threaded comment; however, any edits to it will get removed if the file is opened in a newer version of Excel. Learn more: https://go.microsoft.com/fwlink/?linkid=870924
Comment:
    Not considered over £600</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tc={29A44CB2-2786-4AED-B19D-25EFD362658B}</author>
    <author>tc={ED34D00E-6819-441F-9BD8-5A65A78919B3}</author>
    <author>tc={19986825-9F8A-40EA-B229-DD0072BADC9D}</author>
    <author>tc={7233BF74-3111-4C8A-9A34-8EF566062815}</author>
    <author>tc={00426D4A-2DF8-446D-883B-98D26225244C}</author>
    <author>tc={C4D5CD73-2D06-45F5-ABFB-C65EE0BCBA88}</author>
    <author>tc={F3E60477-D552-4CE4-A3E6-A0FFF0F792E2}</author>
    <author>tc={CDDA7A3A-860C-4C45-A2A6-9301C44BB4E1}</author>
  </authors>
  <commentList>
    <comment ref="Y6" authorId="0" shapeId="0" xr:uid="{29A44CB2-2786-4AED-B19D-25EFD362658B}">
      <text>
        <t>[Threaded comment]
Your version of Excel allows you to read this threaded comment; however, any edits to it will get removed if the file is opened in a newer version of Excel. Learn more: https://go.microsoft.com/fwlink/?linkid=870924
Comment:
    Not considered above 0.75%</t>
      </text>
    </comment>
    <comment ref="Y7" authorId="1" shapeId="0" xr:uid="{ED34D00E-6819-441F-9BD8-5A65A78919B3}">
      <text>
        <t>[Threaded comment]
Your version of Excel allows you to read this threaded comment; however, any edits to it will get removed if the file is opened in a newer version of Excel. Learn more: https://go.microsoft.com/fwlink/?linkid=870924
Comment:
    Not considered above £12k</t>
      </text>
    </comment>
    <comment ref="Y8" authorId="2" shapeId="0" xr:uid="{19986825-9F8A-40EA-B229-DD0072BADC9D}">
      <text>
        <t>[Threaded comment]
Your version of Excel allows you to read this threaded comment; however, any edits to it will get removed if the file is opened in a newer version of Excel. Learn more: https://go.microsoft.com/fwlink/?linkid=870924
Comment:
    Not considered above 0.5%</t>
      </text>
    </comment>
    <comment ref="Y9" authorId="3" shapeId="0" xr:uid="{7233BF74-3111-4C8A-9A34-8EF566062815}">
      <text>
        <t>[Threaded comment]
Your version of Excel allows you to read this threaded comment; however, any edits to it will get removed if the file is opened in a newer version of Excel. Learn more: https://go.microsoft.com/fwlink/?linkid=870924
Comment:
    Not considered above £75k</t>
      </text>
    </comment>
    <comment ref="Y14" authorId="4" shapeId="0" xr:uid="{00426D4A-2DF8-446D-883B-98D26225244C}">
      <text>
        <t>[Threaded comment]
Your version of Excel allows you to read this threaded comment; however, any edits to it will get removed if the file is opened in a newer version of Excel. Learn more: https://go.microsoft.com/fwlink/?linkid=870924
Comment:
    Not considered above 0.75%</t>
      </text>
    </comment>
    <comment ref="Y15" authorId="5" shapeId="0" xr:uid="{C4D5CD73-2D06-45F5-ABFB-C65EE0BCBA88}">
      <text>
        <t>[Threaded comment]
Your version of Excel allows you to read this threaded comment; however, any edits to it will get removed if the file is opened in a newer version of Excel. Learn more: https://go.microsoft.com/fwlink/?linkid=870924
Comment:
    Not considered above £12k</t>
      </text>
    </comment>
    <comment ref="Y16" authorId="6" shapeId="0" xr:uid="{F3E60477-D552-4CE4-A3E6-A0FFF0F792E2}">
      <text>
        <t>[Threaded comment]
Your version of Excel allows you to read this threaded comment; however, any edits to it will get removed if the file is opened in a newer version of Excel. Learn more: https://go.microsoft.com/fwlink/?linkid=870924
Comment:
    Not considered above 0.5%</t>
      </text>
    </comment>
    <comment ref="Y17" authorId="7" shapeId="0" xr:uid="{CDDA7A3A-860C-4C45-A2A6-9301C44BB4E1}">
      <text>
        <t>[Threaded comment]
Your version of Excel allows you to read this threaded comment; however, any edits to it will get removed if the file is opened in a newer version of Excel. Learn more: https://go.microsoft.com/fwlink/?linkid=870924
Comment:
    Not considered above £75k</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tc={8E343DCD-DB31-4E62-AF9E-5C248FC5704D}</author>
    <author>tc={1551B1CD-044A-4E16-BF60-A2C6A11AA40A}</author>
    <author>tc={D8173140-AC2C-4EF9-A08A-F173CA636ECB}</author>
    <author>tc={A7D9DC98-68A7-4E23-9423-37E2954E122D}</author>
    <author>tc={B336AAAF-148B-4951-A0C6-079EBE907CD8}</author>
    <author>tc={F6F35D47-9726-40CC-901B-C8D652B323E9}</author>
    <author>tc={9C3E5510-90F0-46E0-A824-399D2E0C57AC}</author>
    <author>tc={303BF31E-67E9-4F8B-8393-55748A697CDC}</author>
    <author>tc={BF43FBA3-E564-4AED-AE41-216C1B667AD8}</author>
    <author>tc={E074BF96-027D-4B2A-9DD3-2F97D20EBBEA}</author>
    <author>tc={8AD2654D-75B4-4CDE-81F7-3AD5FAE50B80}</author>
    <author>tc={BF3952B4-CBC3-42B5-8B59-9950FBA51DD5}</author>
    <author>tc={E6E92EAF-07BC-43D4-BF90-E081BDCA9DC6}</author>
    <author>tc={07A92AD5-02A3-4EC6-9793-D60B115B0865}</author>
    <author>tc={FAC92DB6-CF60-449D-82E6-C628D17E200D}</author>
    <author>tc={F54374E3-DB55-4B4A-99AE-9F7015F60604}</author>
    <author>tc={72CBA6F8-F598-4AB4-9E73-600C329F987B}</author>
    <author>tc={15E5EDF2-6124-4CD0-8C44-5284A64E468F}</author>
    <author>tc={06330189-CFF2-4B46-BA59-2921C9F01004}</author>
    <author>tc={C541F507-B558-4DE0-9285-F2D70487F7D7}</author>
    <author>tc={A1CDBB97-6F39-43B9-9C42-440B8793D018}</author>
    <author>tc={9829419A-EA8E-4572-9440-10F742EA8493}</author>
    <author>tc={4C9BC54B-E973-4304-B453-7740ABA6B55D}</author>
    <author>tc={1663D31D-8FFE-4C7A-B81A-F06026B41055}</author>
  </authors>
  <commentList>
    <comment ref="AJ6" authorId="0" shapeId="0" xr:uid="{8E343DCD-DB31-4E62-AF9E-5C248FC5704D}">
      <text>
        <t>[Threaded comment]
Your version of Excel allows you to read this threaded comment; however, any edits to it will get removed if the file is opened in a newer version of Excel. Learn more: https://go.microsoft.com/fwlink/?linkid=870924
Comment:
    Not considered above 0.5%</t>
      </text>
    </comment>
    <comment ref="O7" authorId="1" shapeId="0" xr:uid="{1551B1CD-044A-4E16-BF60-A2C6A11AA40A}">
      <text>
        <t>[Threaded comment]
Your version of Excel allows you to read this threaded comment; however, any edits to it will get removed if the file is opened in a newer version of Excel. Learn more: https://go.microsoft.com/fwlink/?linkid=870924
Comment:
    Supplier advises Minimum Price based on £1.5m works cost (10 houses)</t>
      </text>
    </comment>
    <comment ref="AJ7" authorId="2" shapeId="0" xr:uid="{D8173140-AC2C-4EF9-A08A-F173CA636ECB}">
      <text>
        <t>[Threaded comment]
Your version of Excel allows you to read this threaded comment; however, any edits to it will get removed if the file is opened in a newer version of Excel. Learn more: https://go.microsoft.com/fwlink/?linkid=870924
Comment:
    Not considered above £10k</t>
      </text>
    </comment>
    <comment ref="AJ8" authorId="3" shapeId="0" xr:uid="{A7D9DC98-68A7-4E23-9423-37E2954E122D}">
      <text>
        <t>[Threaded comment]
Your version of Excel allows you to read this threaded comment; however, any edits to it will get removed if the file is opened in a newer version of Excel. Learn more: https://go.microsoft.com/fwlink/?linkid=870924
Comment:
    Not considered above 0.2%</t>
      </text>
    </comment>
    <comment ref="O9" authorId="4" shapeId="0" xr:uid="{B336AAAF-148B-4951-A0C6-079EBE907CD8}">
      <text>
        <t>[Threaded comment]
Your version of Excel allows you to read this threaded comment; however, any edits to it will get removed if the file is opened in a newer version of Excel. Learn more: https://go.microsoft.com/fwlink/?linkid=870924
Comment:
    Supplier advises Minimum Price based on £1.5m works cost (10 houses)</t>
      </text>
    </comment>
    <comment ref="AJ9" authorId="5" shapeId="0" xr:uid="{F6F35D47-9726-40CC-901B-C8D652B323E9}">
      <text>
        <t>[Threaded comment]
Your version of Excel allows you to read this threaded comment; however, any edits to it will get removed if the file is opened in a newer version of Excel. Learn more: https://go.microsoft.com/fwlink/?linkid=870924
Comment:
    Not considered above £4k</t>
      </text>
    </comment>
    <comment ref="AJ10" authorId="6" shapeId="0" xr:uid="{9C3E5510-90F0-46E0-A824-399D2E0C57AC}">
      <text>
        <t>[Threaded comment]
Your version of Excel allows you to read this threaded comment; however, any edits to it will get removed if the file is opened in a newer version of Excel. Learn more: https://go.microsoft.com/fwlink/?linkid=870924
Comment:
    Not considered above 0.15%</t>
      </text>
    </comment>
    <comment ref="O11" authorId="7" shapeId="0" xr:uid="{303BF31E-67E9-4F8B-8393-55748A697CDC}">
      <text>
        <t>[Threaded comment]
Your version of Excel allows you to read this threaded comment; however, any edits to it will get removed if the file is opened in a newer version of Excel. Learn more: https://go.microsoft.com/fwlink/?linkid=870924
Comment:
    Supplier advises Max Price based on £25m works cost as per PD notes on Tender Price</t>
      </text>
    </comment>
    <comment ref="AJ11" authorId="8" shapeId="0" xr:uid="{BF43FBA3-E564-4AED-AE41-216C1B667AD8}">
      <text>
        <t>[Threaded comment]
Your version of Excel allows you to read this threaded comment; however, any edits to it will get removed if the file is opened in a newer version of Excel. Learn more: https://go.microsoft.com/fwlink/?linkid=870924
Comment:
    Not considered above £25k</t>
      </text>
    </comment>
    <comment ref="AJ12" authorId="9" shapeId="0" xr:uid="{E074BF96-027D-4B2A-9DD3-2F97D20EBBEA}">
      <text>
        <t>[Threaded comment]
Your version of Excel allows you to read this threaded comment; however, any edits to it will get removed if the file is opened in a newer version of Excel. Learn more: https://go.microsoft.com/fwlink/?linkid=870924
Comment:
    Not considered above 0.10%</t>
      </text>
    </comment>
    <comment ref="N13" authorId="10" shapeId="0" xr:uid="{8AD2654D-75B4-4CDE-81F7-3AD5FAE50B80}">
      <text>
        <t>[Threaded comment]
Your version of Excel allows you to read this threaded comment; however, any edits to it will get removed if the file is opened in a newer version of Excel. Learn more: https://go.microsoft.com/fwlink/?linkid=870924
Comment:
    Supplier advises Max Price based on £25m works cost as per PD notes on Tender Price</t>
      </text>
    </comment>
    <comment ref="AJ13" authorId="11" shapeId="0" xr:uid="{BF3952B4-CBC3-42B5-8B59-9950FBA51DD5}">
      <text>
        <t>[Threaded comment]
Your version of Excel allows you to read this threaded comment; however, any edits to it will get removed if the file is opened in a newer version of Excel. Learn more: https://go.microsoft.com/fwlink/?linkid=870924
Comment:
    Not considered above £15k</t>
      </text>
    </comment>
    <comment ref="AJ18" authorId="12" shapeId="0" xr:uid="{E6E92EAF-07BC-43D4-BF90-E081BDCA9DC6}">
      <text>
        <t>[Threaded comment]
Your version of Excel allows you to read this threaded comment; however, any edits to it will get removed if the file is opened in a newer version of Excel. Learn more: https://go.microsoft.com/fwlink/?linkid=870924
Comment:
    Not considered above 0.5%</t>
      </text>
    </comment>
    <comment ref="O19" authorId="13" shapeId="0" xr:uid="{07A92AD5-02A3-4EC6-9793-D60B115B0865}">
      <text>
        <t>[Threaded comment]
Your version of Excel allows you to read this threaded comment; however, any edits to it will get removed if the file is opened in a newer version of Excel. Learn more: https://go.microsoft.com/fwlink/?linkid=870924
Comment:
    Supplier advises Minimum Price based on £1.5m works cost (10 houses)</t>
      </text>
    </comment>
    <comment ref="AJ19" authorId="14" shapeId="0" xr:uid="{FAC92DB6-CF60-449D-82E6-C628D17E200D}">
      <text>
        <t>[Threaded comment]
Your version of Excel allows you to read this threaded comment; however, any edits to it will get removed if the file is opened in a newer version of Excel. Learn more: https://go.microsoft.com/fwlink/?linkid=870924
Comment:
    Not considered above £10k</t>
      </text>
    </comment>
    <comment ref="AJ20" authorId="15" shapeId="0" xr:uid="{F54374E3-DB55-4B4A-99AE-9F7015F60604}">
      <text>
        <t>[Threaded comment]
Your version of Excel allows you to read this threaded comment; however, any edits to it will get removed if the file is opened in a newer version of Excel. Learn more: https://go.microsoft.com/fwlink/?linkid=870924
Comment:
    Not considered above 0.2%</t>
      </text>
    </comment>
    <comment ref="O21" authorId="16" shapeId="0" xr:uid="{72CBA6F8-F598-4AB4-9E73-600C329F987B}">
      <text>
        <t>[Threaded comment]
Your version of Excel allows you to read this threaded comment; however, any edits to it will get removed if the file is opened in a newer version of Excel. Learn more: https://go.microsoft.com/fwlink/?linkid=870924
Comment:
    Supplier advises Minimum Price based on £1.5m works cost (10 houses)</t>
      </text>
    </comment>
    <comment ref="AJ21" authorId="17" shapeId="0" xr:uid="{15E5EDF2-6124-4CD0-8C44-5284A64E468F}">
      <text>
        <t>[Threaded comment]
Your version of Excel allows you to read this threaded comment; however, any edits to it will get removed if the file is opened in a newer version of Excel. Learn more: https://go.microsoft.com/fwlink/?linkid=870924
Comment:
    Not considered above £4k</t>
      </text>
    </comment>
    <comment ref="AJ22" authorId="18" shapeId="0" xr:uid="{06330189-CFF2-4B46-BA59-2921C9F01004}">
      <text>
        <t>[Threaded comment]
Your version of Excel allows you to read this threaded comment; however, any edits to it will get removed if the file is opened in a newer version of Excel. Learn more: https://go.microsoft.com/fwlink/?linkid=870924
Comment:
    Not considered above 0.15%</t>
      </text>
    </comment>
    <comment ref="O23" authorId="19" shapeId="0" xr:uid="{C541F507-B558-4DE0-9285-F2D70487F7D7}">
      <text>
        <t>[Threaded comment]
Your version of Excel allows you to read this threaded comment; however, any edits to it will get removed if the file is opened in a newer version of Excel. Learn more: https://go.microsoft.com/fwlink/?linkid=870924
Comment:
    Supplier advises Max Price based on £25m works cost as per PD notes on Tender Price</t>
      </text>
    </comment>
    <comment ref="AJ23" authorId="20" shapeId="0" xr:uid="{A1CDBB97-6F39-43B9-9C42-440B8793D018}">
      <text>
        <t>[Threaded comment]
Your version of Excel allows you to read this threaded comment; however, any edits to it will get removed if the file is opened in a newer version of Excel. Learn more: https://go.microsoft.com/fwlink/?linkid=870924
Comment:
    Not considered above £30k</t>
      </text>
    </comment>
    <comment ref="AJ24" authorId="21" shapeId="0" xr:uid="{9829419A-EA8E-4572-9440-10F742EA8493}">
      <text>
        <t>[Threaded comment]
Your version of Excel allows you to read this threaded comment; however, any edits to it will get removed if the file is opened in a newer version of Excel. Learn more: https://go.microsoft.com/fwlink/?linkid=870924
Comment:
    Not considered above 0.10%</t>
      </text>
    </comment>
    <comment ref="O25" authorId="22" shapeId="0" xr:uid="{4C9BC54B-E973-4304-B453-7740ABA6B55D}">
      <text>
        <t>[Threaded comment]
Your version of Excel allows you to read this threaded comment; however, any edits to it will get removed if the file is opened in a newer version of Excel. Learn more: https://go.microsoft.com/fwlink/?linkid=870924
Comment:
    Supplier advises Max Price based on £25m works cost as per PD notes on Tender Price</t>
      </text>
    </comment>
    <comment ref="AJ25" authorId="23" shapeId="0" xr:uid="{1663D31D-8FFE-4C7A-B81A-F06026B41055}">
      <text>
        <t>[Threaded comment]
Your version of Excel allows you to read this threaded comment; however, any edits to it will get removed if the file is opened in a newer version of Excel. Learn more: https://go.microsoft.com/fwlink/?linkid=870924
Comment:
    Not considered above £20k</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tc={C87990A0-B94D-45E1-BBA1-EF858B00C6B1}</author>
    <author>tc={FCE4D0D7-32D8-42A9-B879-64BB0B2835ED}</author>
    <author>tc={BE6B0F2A-10E3-450E-8901-30606A9A4A14}</author>
    <author>tc={7BB86D03-F9F9-4477-8AE7-618CC36F505E}</author>
    <author>tc={D7190DA2-425B-489C-9B0B-13ADC7406B5B}</author>
    <author>tc={72BB5DF4-81FC-4A92-A1CA-D3AF4B2F007E}</author>
    <author>tc={BBF9277F-6707-4733-A122-79DE7C8B4327}</author>
    <author>tc={E99F0BFD-4FF7-43CF-B16A-5BC945ACE79A}</author>
  </authors>
  <commentList>
    <comment ref="V7" authorId="0" shapeId="0" xr:uid="{C87990A0-B94D-45E1-BBA1-EF858B00C6B1}">
      <text>
        <t>[Threaded comment]
Your version of Excel allows you to read this threaded comment; however, any edits to it will get removed if the file is opened in a newer version of Excel. Learn more: https://go.microsoft.com/fwlink/?linkid=870924
Comment:
    Not considered bids above £470</t>
      </text>
    </comment>
    <comment ref="V8" authorId="1" shapeId="0" xr:uid="{FCE4D0D7-32D8-42A9-B879-64BB0B2835ED}">
      <text>
        <t>[Threaded comment]
Your version of Excel allows you to read this threaded comment; however, any edits to it will get removed if the file is opened in a newer version of Excel. Learn more: https://go.microsoft.com/fwlink/?linkid=870924
Comment:
    Not considered anything above £325</t>
      </text>
    </comment>
    <comment ref="V9" authorId="2" shapeId="0" xr:uid="{BE6B0F2A-10E3-450E-8901-30606A9A4A14}">
      <text>
        <t>[Threaded comment]
Your version of Excel allows you to read this threaded comment; however, any edits to it will get removed if the file is opened in a newer version of Excel. Learn more: https://go.microsoft.com/fwlink/?linkid=870924
Comment:
    Not considered anything above £300</t>
      </text>
    </comment>
    <comment ref="V10" authorId="3" shapeId="0" xr:uid="{7BB86D03-F9F9-4477-8AE7-618CC36F505E}">
      <text>
        <t>[Threaded comment]
Your version of Excel allows you to read this threaded comment; however, any edits to it will get removed if the file is opened in a newer version of Excel. Learn more: https://go.microsoft.com/fwlink/?linkid=870924
Comment:
    Not considered anything over £300</t>
      </text>
    </comment>
    <comment ref="V17" authorId="4" shapeId="0" xr:uid="{D7190DA2-425B-489C-9B0B-13ADC7406B5B}">
      <text>
        <t>[Threaded comment]
Your version of Excel allows you to read this threaded comment; however, any edits to it will get removed if the file is opened in a newer version of Excel. Learn more: https://go.microsoft.com/fwlink/?linkid=870924
Comment:
    Not considered bids above £470</t>
      </text>
    </comment>
    <comment ref="V18" authorId="5" shapeId="0" xr:uid="{72BB5DF4-81FC-4A92-A1CA-D3AF4B2F007E}">
      <text>
        <t>[Threaded comment]
Your version of Excel allows you to read this threaded comment; however, any edits to it will get removed if the file is opened in a newer version of Excel. Learn more: https://go.microsoft.com/fwlink/?linkid=870924
Comment:
    Not considered anything above £325</t>
      </text>
    </comment>
    <comment ref="V19" authorId="6" shapeId="0" xr:uid="{BBF9277F-6707-4733-A122-79DE7C8B4327}">
      <text>
        <t>[Threaded comment]
Your version of Excel allows you to read this threaded comment; however, any edits to it will get removed if the file is opened in a newer version of Excel. Learn more: https://go.microsoft.com/fwlink/?linkid=870924
Comment:
    Not considered anything above £250</t>
      </text>
    </comment>
    <comment ref="V20" authorId="7" shapeId="0" xr:uid="{E99F0BFD-4FF7-43CF-B16A-5BC945ACE79A}">
      <text>
        <t>[Threaded comment]
Your version of Excel allows you to read this threaded comment; however, any edits to it will get removed if the file is opened in a newer version of Excel. Learn more: https://go.microsoft.com/fwlink/?linkid=870924
Comment:
    Not considered anything above £200</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tc={0E02CCCF-55B9-40B4-9F35-1286D9437EC9}</author>
    <author>tc={B6FE8308-171C-4EAC-A5C3-AF5FBD06D5DC}</author>
    <author>tc={E0A09073-2331-4D61-8215-826C1DBA0D3D}</author>
    <author>tc={F82B8B81-B08F-4D7D-BD65-5034D9F1DE6A}</author>
    <author>tc={2A78C764-5DFB-4E1C-BB48-130EC86095C3}</author>
    <author>tc={95711F79-9CEF-40C7-A576-4600C2381AAA}</author>
  </authors>
  <commentList>
    <comment ref="R7" authorId="0" shapeId="0" xr:uid="{0E02CCCF-55B9-40B4-9F35-1286D9437EC9}">
      <text>
        <t>[Threaded comment]
Your version of Excel allows you to read this threaded comment; however, any edits to it will get removed if the file is opened in a newer version of Excel. Learn more: https://go.microsoft.com/fwlink/?linkid=870924
Comment:
    Not considered anything above £1500</t>
      </text>
    </comment>
    <comment ref="R8" authorId="1" shapeId="0" xr:uid="{B6FE8308-171C-4EAC-A5C3-AF5FBD06D5DC}">
      <text>
        <t>[Threaded comment]
Your version of Excel allows you to read this threaded comment; however, any edits to it will get removed if the file is opened in a newer version of Excel. Learn more: https://go.microsoft.com/fwlink/?linkid=870924
Comment:
    Not considered anything above £26k</t>
      </text>
    </comment>
    <comment ref="R9" authorId="2" shapeId="0" xr:uid="{E0A09073-2331-4D61-8215-826C1DBA0D3D}">
      <text>
        <t>[Threaded comment]
Your version of Excel allows you to read this threaded comment; however, any edits to it will get removed if the file is opened in a newer version of Excel. Learn more: https://go.microsoft.com/fwlink/?linkid=870924
Comment:
    Not considered anything above £4k</t>
      </text>
    </comment>
    <comment ref="R16" authorId="3" shapeId="0" xr:uid="{F82B8B81-B08F-4D7D-BD65-5034D9F1DE6A}">
      <text>
        <t>[Threaded comment]
Your version of Excel allows you to read this threaded comment; however, any edits to it will get removed if the file is opened in a newer version of Excel. Learn more: https://go.microsoft.com/fwlink/?linkid=870924
Comment:
    Not considered anything above £1500</t>
      </text>
    </comment>
    <comment ref="R17" authorId="4" shapeId="0" xr:uid="{2A78C764-5DFB-4E1C-BB48-130EC86095C3}">
      <text>
        <t>[Threaded comment]
Your version of Excel allows you to read this threaded comment; however, any edits to it will get removed if the file is opened in a newer version of Excel. Learn more: https://go.microsoft.com/fwlink/?linkid=870924
Comment:
    Not considered anything above £26k</t>
      </text>
    </comment>
    <comment ref="R18" authorId="5" shapeId="0" xr:uid="{95711F79-9CEF-40C7-A576-4600C2381AAA}">
      <text>
        <t>[Threaded comment]
Your version of Excel allows you to read this threaded comment; however, any edits to it will get removed if the file is opened in a newer version of Excel. Learn more: https://go.microsoft.com/fwlink/?linkid=870924
Comment:
    Not considered anything above £4k</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tc={16D30093-2463-492C-9CD2-5F9D59E514D7}</author>
    <author>tc={6D8225BA-245F-45E8-B86B-6D22AE870CC8}</author>
    <author>tc={5242E8AB-37C2-40D1-B8B5-345753552DF6}</author>
  </authors>
  <commentList>
    <comment ref="F5" authorId="0" shapeId="0" xr:uid="{16D30093-2463-492C-9CD2-5F9D59E514D7}">
      <text>
        <t>[Threaded comment]
Your version of Excel allows you to read this threaded comment; however, any edits to it will get removed if the file is opened in a newer version of Excel. Learn more: https://go.microsoft.com/fwlink/?linkid=870924
Comment:
    Amended day rates (24/04/2024 - BS)</t>
      </text>
    </comment>
    <comment ref="D12" authorId="1" shapeId="0" xr:uid="{6D8225BA-245F-45E8-B86B-6D22AE870CC8}">
      <text>
        <t>[Threaded comment]
Your version of Excel allows you to read this threaded comment; however, any edits to it will get removed if the file is opened in a newer version of Excel. Learn more: https://go.microsoft.com/fwlink/?linkid=870924
Comment:
    Updated Day Rate pricing following Abnormally Low Bidder Letter</t>
      </text>
    </comment>
    <comment ref="F17" authorId="2" shapeId="0" xr:uid="{5242E8AB-37C2-40D1-B8B5-345753552DF6}">
      <text>
        <t>[Threaded comment]
Your version of Excel allows you to read this threaded comment; however, any edits to it will get removed if the file is opened in a newer version of Excel. Learn more: https://go.microsoft.com/fwlink/?linkid=870924
Comment:
    Amended day rates (24/04/2024 - BS)</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tc={970DD078-2DE8-41D2-B493-C10B19B39C6C}</author>
    <author>tc={A1F989BE-578F-4898-A123-9FE38660E4F8}</author>
  </authors>
  <commentList>
    <comment ref="M4" authorId="0" shapeId="0" xr:uid="{970DD078-2DE8-41D2-B493-C10B19B39C6C}">
      <text>
        <t>[Threaded comment]
Your version of Excel allows you to read this threaded comment; however, any edits to it will get removed if the file is opened in a newer version of Excel. Learn more: https://go.microsoft.com/fwlink/?linkid=870924
Comment:
    CT added updated TWC pricing following Abnormally Low Bid letter</t>
      </text>
    </comment>
    <comment ref="M12" authorId="1" shapeId="0" xr:uid="{A1F989BE-578F-4898-A123-9FE38660E4F8}">
      <text>
        <t>[Threaded comment]
Your version of Excel allows you to read this threaded comment; however, any edits to it will get removed if the file is opened in a newer version of Excel. Learn more: https://go.microsoft.com/fwlink/?linkid=870924
Comment:
    CT added updated TWC pricing following Abnormally Low Bid letter</t>
      </text>
    </comment>
  </commentList>
</comments>
</file>

<file path=xl/sharedStrings.xml><?xml version="1.0" encoding="utf-8"?>
<sst xmlns="http://schemas.openxmlformats.org/spreadsheetml/2006/main" count="838" uniqueCount="358">
  <si>
    <t>AECOM</t>
  </si>
  <si>
    <t>Anderton Gables</t>
  </si>
  <si>
    <t>CPC Project Services</t>
  </si>
  <si>
    <t>Drees &amp; Sommer</t>
  </si>
  <si>
    <t xml:space="preserve">Gateley Vinden </t>
  </si>
  <si>
    <t>Identity Consult</t>
  </si>
  <si>
    <t>Markhams Ltd</t>
  </si>
  <si>
    <t xml:space="preserve">Michael Dyson Associates </t>
  </si>
  <si>
    <t>NEO Projects</t>
  </si>
  <si>
    <t>Poole Dick Associates</t>
  </si>
  <si>
    <t>Rex Proctor and Partners</t>
  </si>
  <si>
    <t xml:space="preserve">Simon Fenton Partnership </t>
  </si>
  <si>
    <t>Summers Inman Construction &amp; Property Consultants</t>
  </si>
  <si>
    <t>WhiteleyEaves Limited</t>
  </si>
  <si>
    <t>Wilkinson Cowan Partnership</t>
  </si>
  <si>
    <t>AVERAGE</t>
  </si>
  <si>
    <t>ICN - Fees for Employers Agent services (West)</t>
  </si>
  <si>
    <t>Band 1 upto &amp; Incl 34 homes % Works only Fee</t>
  </si>
  <si>
    <t>Band 1 upto &amp; Incl 34 homes Min Fee</t>
  </si>
  <si>
    <t>Band 2 - 35 Homes + % Works only Fee</t>
  </si>
  <si>
    <t>Band 2 - 35 Homes + Max Fee</t>
  </si>
  <si>
    <t>Michael Dyson Associates</t>
  </si>
  <si>
    <t>ICN - Fees for Employers Agent services (East)</t>
  </si>
  <si>
    <t>Important Information – Employers Agent Lots (for both East &amp; West lots)</t>
  </si>
  <si>
    <r>
      <t>a.</t>
    </r>
    <r>
      <rPr>
        <sz val="11"/>
        <color theme="1"/>
        <rFont val="Times New Roman"/>
        <family val="1"/>
      </rPr>
      <t>       </t>
    </r>
    <r>
      <rPr>
        <sz val="11"/>
        <color theme="1"/>
        <rFont val="Calibri"/>
        <family val="2"/>
      </rPr>
      <t>Please complete all pricing tables for the lot(s) you are tendering for (East and/or West). Please complete all cells in yellow.</t>
    </r>
  </si>
  <si>
    <r>
      <t>b.</t>
    </r>
    <r>
      <rPr>
        <sz val="11"/>
        <color theme="1"/>
        <rFont val="Times New Roman"/>
        <family val="1"/>
      </rPr>
      <t xml:space="preserve">       </t>
    </r>
    <r>
      <rPr>
        <sz val="11"/>
        <color theme="1"/>
        <rFont val="Calibri"/>
        <family val="2"/>
      </rPr>
      <t>Fees quoted will apply to the geographical lot selected.</t>
    </r>
  </si>
  <si>
    <r>
      <t>c.</t>
    </r>
    <r>
      <rPr>
        <sz val="11"/>
        <color theme="1"/>
        <rFont val="Times New Roman"/>
        <family val="1"/>
      </rPr>
      <t xml:space="preserve">       </t>
    </r>
    <r>
      <rPr>
        <sz val="11"/>
        <color theme="1"/>
        <rFont val="Calibri"/>
        <family val="2"/>
      </rPr>
      <t>Fees quoted should assume a new build development irrespective of tenure.</t>
    </r>
  </si>
  <si>
    <r>
      <t>d.</t>
    </r>
    <r>
      <rPr>
        <sz val="11"/>
        <color theme="1"/>
        <rFont val="Times New Roman"/>
        <family val="1"/>
      </rPr>
      <t xml:space="preserve">       </t>
    </r>
    <r>
      <rPr>
        <sz val="11"/>
        <color theme="1"/>
        <rFont val="Calibri"/>
        <family val="2"/>
      </rPr>
      <t>Please note the consultants will work at their own risk until a formal appointment for a project is agreed and issued.</t>
    </r>
  </si>
  <si>
    <r>
      <t>e.</t>
    </r>
    <r>
      <rPr>
        <sz val="11"/>
        <color theme="1"/>
        <rFont val="Times New Roman"/>
        <family val="1"/>
      </rPr>
      <t xml:space="preserve">       </t>
    </r>
    <r>
      <rPr>
        <sz val="11"/>
        <color theme="1"/>
        <rFont val="Calibri"/>
        <family val="2"/>
      </rPr>
      <t>The default position for the purposes of the tender is that fees would be paid in stages as follow, for both negotiated and tendered projects:</t>
    </r>
  </si>
  <si>
    <t>    i.               15% at submission of planning application</t>
  </si>
  <si>
    <r>
      <rPr>
        <sz val="11"/>
        <color rgb="FF000000"/>
        <rFont val="Times New Roman"/>
      </rPr>
      <t xml:space="preserve">    </t>
    </r>
    <r>
      <rPr>
        <sz val="11"/>
        <color rgb="FF000000"/>
        <rFont val="Calibri"/>
      </rPr>
      <t>ii.</t>
    </r>
    <r>
      <rPr>
        <sz val="11"/>
        <color rgb="FF000000"/>
        <rFont val="Times New Roman"/>
      </rPr>
      <t>            30</t>
    </r>
    <r>
      <rPr>
        <sz val="11"/>
        <color rgb="FF000000"/>
        <rFont val="Calibri"/>
      </rPr>
      <t>% at receipt of tender/value for money report</t>
    </r>
  </si>
  <si>
    <r>
      <rPr>
        <sz val="11"/>
        <color rgb="FF000000"/>
        <rFont val="Times New Roman"/>
      </rPr>
      <t xml:space="preserve">    </t>
    </r>
    <r>
      <rPr>
        <sz val="11"/>
        <color rgb="FF000000"/>
        <rFont val="Calibri"/>
      </rPr>
      <t>iii.</t>
    </r>
    <r>
      <rPr>
        <sz val="11"/>
        <color rgb="FF000000"/>
        <rFont val="Times New Roman"/>
      </rPr>
      <t xml:space="preserve">           </t>
    </r>
    <r>
      <rPr>
        <sz val="11"/>
        <color rgb="FF000000"/>
        <rFont val="Calibri"/>
      </rPr>
      <t>45% at quarterly instalments throughout the agreed contract period (date of possession to date of practical completion)</t>
    </r>
  </si>
  <si>
    <r>
      <rPr>
        <sz val="11"/>
        <color rgb="FF000000"/>
        <rFont val="Times New Roman"/>
      </rPr>
      <t xml:space="preserve">    </t>
    </r>
    <r>
      <rPr>
        <sz val="11"/>
        <color rgb="FF000000"/>
        <rFont val="Calibri"/>
      </rPr>
      <t>iv.</t>
    </r>
    <r>
      <rPr>
        <sz val="11"/>
        <color rgb="FF000000"/>
        <rFont val="Times New Roman"/>
      </rPr>
      <t xml:space="preserve">           </t>
    </r>
    <r>
      <rPr>
        <sz val="11"/>
        <color rgb="FF000000"/>
        <rFont val="Calibri"/>
      </rPr>
      <t>10% at issue of the Notice of Completion of Making Good</t>
    </r>
  </si>
  <si>
    <r>
      <t>f.</t>
    </r>
    <r>
      <rPr>
        <sz val="11"/>
        <color theme="1"/>
        <rFont val="Times New Roman"/>
        <family val="1"/>
      </rPr>
      <t xml:space="preserve">         </t>
    </r>
    <r>
      <rPr>
        <sz val="11"/>
        <color theme="1"/>
        <rFont val="Calibri"/>
        <family val="2"/>
      </rPr>
      <t>Where the contract is being procured as a part of a land lead package deal negotiated by the client then the Client retains discretion to amend and negotiate with the Consultant the payment of each fee stage to reflect the circumstances of the individual project, with an increased percentage of fees expected to become payable at quarterly instalments during the contract period.</t>
    </r>
  </si>
  <si>
    <r>
      <rPr>
        <sz val="11"/>
        <color rgb="FF000000"/>
        <rFont val="Calibri"/>
      </rPr>
      <t>g.</t>
    </r>
    <r>
      <rPr>
        <sz val="11"/>
        <color rgb="FF000000"/>
        <rFont val="Times New Roman"/>
      </rPr>
      <t xml:space="preserve">        </t>
    </r>
    <r>
      <rPr>
        <sz val="11"/>
        <color rgb="FF000000"/>
        <rFont val="Calibri"/>
      </rPr>
      <t>Where fees are relating to works costs, the works estimate shall be declared at the time of call off to estimate a fee. This will be recalculated following tender or contract negotiation. The agreed fee will be adjusted and based on the final agreed Contract Sum (works only). For the avoidance of doubt, works costs exclude contractor on costs, post contract instructions, client direct costs, land, financing, marketing and sale costs, planning and building reg fees.</t>
    </r>
  </si>
  <si>
    <r>
      <rPr>
        <sz val="11"/>
        <color rgb="FF000000"/>
        <rFont val="Calibri"/>
      </rPr>
      <t>h.</t>
    </r>
    <r>
      <rPr>
        <sz val="11"/>
        <color rgb="FF000000"/>
        <rFont val="Times New Roman"/>
      </rPr>
      <t xml:space="preserve">       </t>
    </r>
    <r>
      <rPr>
        <sz val="11"/>
        <color rgb="FF000000"/>
        <rFont val="Calibri"/>
      </rPr>
      <t>Fees should be stated excluding VAT but inclusive of all expenses and disbursements</t>
    </r>
  </si>
  <si>
    <t>i.         Fee levels should remain valid for the duration of the framework and should not be index linked. The minimum and maximum fees are to be fixed for year 1 of the framework after which they will be index linked by ICN as confirmed in the Framework Agreement.</t>
  </si>
  <si>
    <r>
      <t>j.</t>
    </r>
    <r>
      <rPr>
        <sz val="11"/>
        <color theme="1"/>
        <rFont val="Times New Roman"/>
        <family val="1"/>
      </rPr>
      <t xml:space="preserve">         </t>
    </r>
    <r>
      <rPr>
        <sz val="11"/>
        <color theme="1"/>
        <rFont val="Calibri"/>
        <family val="2"/>
      </rPr>
      <t>All prices must be quoted in accordance to the Service Brief for Employers Agent which is attached to the Invitation to Tender.</t>
    </r>
  </si>
  <si>
    <t>k.         The maximum fee quoted shall be based on a works cost of £25m. For any appointments with a works cost in excess of £25m the fee shall be negotiated directly between the consultant and the appointing client.</t>
  </si>
  <si>
    <t>Arcus Consulting</t>
  </si>
  <si>
    <t>Savills UK Limited</t>
  </si>
  <si>
    <t>ICN - Fees for Combined Employers Agent and full Principal Designer services (West)</t>
  </si>
  <si>
    <t xml:space="preserve">NEO Projects </t>
  </si>
  <si>
    <t>ICN - Fees for Employers Agent and Health &amp; Safety Advisor services only (West)</t>
  </si>
  <si>
    <t xml:space="preserve">WhiteleyEaves Limited </t>
  </si>
  <si>
    <t>ICN - Fees for Combined Employers Agent and full Principal Designer services (East)</t>
  </si>
  <si>
    <t>ICN - Fees for Employers Agent and Health &amp; Safety Advisor services only (East)</t>
  </si>
  <si>
    <t>Important Information – Employers Agent &amp; PD Combined Lots (for both East &amp; West lots)</t>
  </si>
  <si>
    <r>
      <t>a.</t>
    </r>
    <r>
      <rPr>
        <sz val="11"/>
        <color theme="1"/>
        <rFont val="Times New Roman"/>
        <family val="1"/>
      </rPr>
      <t xml:space="preserve">       </t>
    </r>
    <r>
      <rPr>
        <sz val="11"/>
        <color theme="1"/>
        <rFont val="Calibri"/>
        <family val="2"/>
      </rPr>
      <t>Please complete all pricing tables for the lot(s) you are tendering for (East and/or West). Please complete all cells in yellow.</t>
    </r>
  </si>
  <si>
    <t>    i.               15% at submission of planning application</t>
  </si>
  <si>
    <t xml:space="preserve">f.  </t>
  </si>
  <si>
    <t>Where the contract is being procured as a part of a land lead package deal negotiated by the client then the Client retains discretion to amend and negotiate with the Consultant the payment of each fee stage to reflect the circumstances of the individual project, with an increased percentage of fees expected to become payable at quarterly instalments during the contract period.</t>
  </si>
  <si>
    <t xml:space="preserve">g. </t>
  </si>
  <si>
    <t>Where fees are relating to works costs, the works estimate shall be declared at the time of call off to estimate a fee. This will be recalculated following tender or contract negotiation. The agreed fee will be adjusted and based on the final agreed Contract Sum (works only). For the avoidance of doubt, works costs exclude contractor on costs, post contract instructions, client direct costs, land, financing, marketing and sale costs, planning and building reg fees.</t>
  </si>
  <si>
    <r>
      <t>h.</t>
    </r>
    <r>
      <rPr>
        <sz val="11"/>
        <color theme="1"/>
        <rFont val="Times New Roman"/>
        <family val="1"/>
      </rPr>
      <t xml:space="preserve">       </t>
    </r>
    <r>
      <rPr>
        <sz val="11"/>
        <color theme="1"/>
        <rFont val="Calibri"/>
        <family val="2"/>
      </rPr>
      <t>Fees should be stated excluding VAT but inclusive of all expenses and disbursements</t>
    </r>
  </si>
  <si>
    <t>i.</t>
  </si>
  <si>
    <t>Fee levels should remain valid for the duration of the framework and should not be index linked. The minimum and maximum fees are to be fixed for year 1 of the framework after which they will be index linked by ICN as confirmed in the Framework Agreement.</t>
  </si>
  <si>
    <r>
      <t>j.</t>
    </r>
    <r>
      <rPr>
        <sz val="11"/>
        <color theme="1"/>
        <rFont val="Times New Roman"/>
        <family val="1"/>
      </rPr>
      <t xml:space="preserve">        </t>
    </r>
    <r>
      <rPr>
        <sz val="11"/>
        <color theme="1"/>
        <rFont val="Calibri"/>
        <family val="2"/>
      </rPr>
      <t>All prices must be quoted in accordance to the Service Brief for Employers Agent which is attached to the Invitation to Tender.</t>
    </r>
  </si>
  <si>
    <t>k.</t>
  </si>
  <si>
    <t>The maximum fee quoted shall be based on a works cost of £25m. For any appointments with a works cost in excess of £25m the fee shall be negotiated directly between the consultant and the appointing client.</t>
  </si>
  <si>
    <t>Adept Consulting Engineers</t>
  </si>
  <si>
    <t>Alan Johnson Partnership</t>
  </si>
  <si>
    <t>HBL Associates</t>
  </si>
  <si>
    <t>Ridge &amp; Partners LLP</t>
  </si>
  <si>
    <t>Rodgers Leask Ltd</t>
  </si>
  <si>
    <t>SCP Ltd</t>
  </si>
  <si>
    <t>Shape Consulting Engineers Ltd</t>
  </si>
  <si>
    <t xml:space="preserve">Sutcliffe Projects Ltd </t>
  </si>
  <si>
    <t>ICN - Fees for Engineering Design services (West)</t>
  </si>
  <si>
    <t>Band 1 upto &amp; Incl 34 homes % Fee of works only value</t>
  </si>
  <si>
    <t>Band 2 - 35 Homes + % Fee  Fee of works only value</t>
  </si>
  <si>
    <t>Day rates</t>
  </si>
  <si>
    <t>(i) Executive Director with overall responsibility</t>
  </si>
  <si>
    <t xml:space="preserve">(ii) Day-to-day point of contact  </t>
  </si>
  <si>
    <t>Sutcliffe Projects Ltd</t>
  </si>
  <si>
    <t>ICN - Fees for Engineering Design services (East)</t>
  </si>
  <si>
    <t>Band 1 upto &amp; Incl 34 homes % Fee  Fee of works only value</t>
  </si>
  <si>
    <t>Important Information – Structural Engineer Lots (for both East &amp; West lots)</t>
  </si>
  <si>
    <r>
      <t>a.</t>
    </r>
    <r>
      <rPr>
        <sz val="11"/>
        <color theme="1"/>
        <rFont val="Times New Roman"/>
        <family val="1"/>
      </rPr>
      <t xml:space="preserve">        </t>
    </r>
    <r>
      <rPr>
        <sz val="11"/>
        <color theme="1"/>
        <rFont val="Calibri"/>
        <family val="2"/>
      </rPr>
      <t>Please complete all pricing tables for the lot(s) you are tendering for (East and/or West). Please complete all cells in yellow.</t>
    </r>
  </si>
  <si>
    <r>
      <t>c.</t>
    </r>
    <r>
      <rPr>
        <sz val="11"/>
        <color theme="1"/>
        <rFont val="Times New Roman"/>
        <family val="1"/>
      </rPr>
      <t xml:space="preserve">        </t>
    </r>
    <r>
      <rPr>
        <sz val="11"/>
        <color theme="1"/>
        <rFont val="Calibri"/>
        <family val="2"/>
      </rPr>
      <t>Fees quoted should assume a new build development irrespective of tenure.</t>
    </r>
  </si>
  <si>
    <r>
      <t>e.</t>
    </r>
    <r>
      <rPr>
        <sz val="11"/>
        <color theme="1"/>
        <rFont val="Times New Roman"/>
        <family val="1"/>
      </rPr>
      <t xml:space="preserve">       </t>
    </r>
    <r>
      <rPr>
        <sz val="11"/>
        <color theme="1"/>
        <rFont val="Calibri"/>
        <family val="2"/>
      </rPr>
      <t>The default position for the purposes of the tender is that fees for the engineer would be paid in stages as follows:</t>
    </r>
  </si>
  <si>
    <t>Stage 1</t>
  </si>
  <si>
    <t xml:space="preserve"> i.       10% upon confirmation of the scope of works (including input from Building Control authorities, environmental authorities, licensing authorities, statutory undertakers) </t>
  </si>
  <si>
    <t>ii.       40% upon issue of drawing package for pricing purposes</t>
  </si>
  <si>
    <t>iii.      25% upon finalisation of contract drawings</t>
  </si>
  <si>
    <t>iv.      25% upon discharge of pre commencement planning conditions relating to engineering design</t>
  </si>
  <si>
    <t>Stage 2</t>
  </si>
  <si>
    <t>Stage payments appropriate to the nature of the project  to be agreed before commencement of works.</t>
  </si>
  <si>
    <r>
      <rPr>
        <sz val="11"/>
        <color rgb="FF000000"/>
        <rFont val="Calibri"/>
      </rPr>
      <t>f.</t>
    </r>
    <r>
      <rPr>
        <sz val="11"/>
        <color rgb="FF000000"/>
        <rFont val="Times New Roman"/>
      </rPr>
      <t xml:space="preserve">        </t>
    </r>
    <r>
      <rPr>
        <sz val="11"/>
        <color rgb="FF000000"/>
        <rFont val="Calibri"/>
      </rPr>
      <t>Fees for reports will be payable when the work is complete, report signed off and the invoice issued.</t>
    </r>
  </si>
  <si>
    <t>g.        Where fees are relating to works costs, the works estimate shall be declared at the time of call off to estimate a fee. This will be recalculated following tender or contract negotiation. The agreed fee will be adjusted and based on the final agreed Contract Sum (works only). For the avoidance of doubt, works costs exclude contractor on costs, post contract client instructions, client direct costs, land, financing, marketing and sale costs, planning and building reg fees.</t>
  </si>
  <si>
    <t>i.        Fee levels should remain valid for the duration of the framework and should not be index linked. The minimum and maximum fees are to be fixed for year 1 of the framework after which they will be index linked by ICN as confirmed in the Framework Agreement.</t>
  </si>
  <si>
    <r>
      <t>j.</t>
    </r>
    <r>
      <rPr>
        <sz val="11"/>
        <color theme="1"/>
        <rFont val="Times New Roman"/>
        <family val="1"/>
      </rPr>
      <t xml:space="preserve">        </t>
    </r>
    <r>
      <rPr>
        <sz val="11"/>
        <color theme="1"/>
        <rFont val="Calibri"/>
        <family val="2"/>
      </rPr>
      <t>All prices must be quoted in accordance to the Service Brief for Engineering Services which is attached to the Invitation to Tender.</t>
    </r>
  </si>
  <si>
    <t>k.         The maximum fee quoted shall be based on a works cost of £25m. For any appointments with a works cost in excess of £25m the fee shall be negotiated directly between the consultant and the appointing client.</t>
  </si>
  <si>
    <t>Bailey Wilson Property</t>
  </si>
  <si>
    <t>MAC Construction Consulting</t>
  </si>
  <si>
    <t>PARCOR Ltd</t>
  </si>
  <si>
    <t>SDA Consulting</t>
  </si>
  <si>
    <t>ICN - Fees for Building Surveying services (West)</t>
  </si>
  <si>
    <t>Band 2 - 35 Homes + % Fee of works only value</t>
  </si>
  <si>
    <t>Rates £ Staff Grade/Level</t>
  </si>
  <si>
    <t xml:space="preserve">(i) Executive Director </t>
  </si>
  <si>
    <t xml:space="preserve">(ii) Building Surveyor </t>
  </si>
  <si>
    <t>(iii) Party Wall Surveyor</t>
  </si>
  <si>
    <t>ICN - Fees for Building Surveying services (East)</t>
  </si>
  <si>
    <t>Rate £ Staff Grade/Level</t>
  </si>
  <si>
    <t>IMPORTANT INFORMATION - Building Surveyor Lots (for both East &amp; West lots)</t>
  </si>
  <si>
    <r>
      <t>a.</t>
    </r>
    <r>
      <rPr>
        <sz val="7"/>
        <color theme="1"/>
        <rFont val="Times New Roman"/>
        <family val="1"/>
      </rPr>
      <t xml:space="preserve">        </t>
    </r>
    <r>
      <rPr>
        <sz val="10"/>
        <color theme="1"/>
        <rFont val="Calibri"/>
        <family val="2"/>
      </rPr>
      <t>Please complete all pricing tables for the lot(s) you are tendering for (East and/or West). Please complete all cells in yellow.</t>
    </r>
  </si>
  <si>
    <r>
      <t>b.</t>
    </r>
    <r>
      <rPr>
        <sz val="7"/>
        <color theme="1"/>
        <rFont val="Times New Roman"/>
        <family val="1"/>
      </rPr>
      <t xml:space="preserve">       </t>
    </r>
    <r>
      <rPr>
        <sz val="10"/>
        <color theme="1"/>
        <rFont val="Calibri"/>
        <family val="2"/>
      </rPr>
      <t>Fees quoted will apply to the geographical lot selected.</t>
    </r>
  </si>
  <si>
    <t xml:space="preserve">c.     Fees quoted should assume refurbishment works irrespective of tenure. </t>
  </si>
  <si>
    <r>
      <t>d.</t>
    </r>
    <r>
      <rPr>
        <sz val="7"/>
        <color theme="1"/>
        <rFont val="Times New Roman"/>
        <family val="1"/>
      </rPr>
      <t xml:space="preserve">       </t>
    </r>
    <r>
      <rPr>
        <sz val="10"/>
        <color theme="1"/>
        <rFont val="Calibri"/>
        <family val="2"/>
      </rPr>
      <t>Please note the consultants will work at their own risk until a formal appointment for a project is agreed and issued.</t>
    </r>
  </si>
  <si>
    <t>e.     The default position for the purposes of the tender is that fees would be paid in stages as follows:</t>
  </si>
  <si>
    <r>
      <t xml:space="preserve">         • </t>
    </r>
    <r>
      <rPr>
        <sz val="10"/>
        <color rgb="FF000000"/>
        <rFont val="Calibri"/>
        <family val="2"/>
      </rPr>
      <t>25% upon achieving of planning permission</t>
    </r>
  </si>
  <si>
    <r>
      <t xml:space="preserve">         • </t>
    </r>
    <r>
      <rPr>
        <sz val="10"/>
        <color rgb="FF000000"/>
        <rFont val="Calibri"/>
        <family val="2"/>
      </rPr>
      <t>20% tender acceptance</t>
    </r>
  </si>
  <si>
    <r>
      <t xml:space="preserve">         • </t>
    </r>
    <r>
      <rPr>
        <sz val="10"/>
        <color rgb="FF000000"/>
        <rFont val="Calibri"/>
        <family val="2"/>
      </rPr>
      <t>45% payable in quarterly instalments throughout the contract period</t>
    </r>
  </si>
  <si>
    <r>
      <t xml:space="preserve">         • </t>
    </r>
    <r>
      <rPr>
        <sz val="10"/>
        <color rgb="FF000000"/>
        <rFont val="Calibri"/>
        <family val="2"/>
      </rPr>
      <t xml:space="preserve">10% on agreement of Final Account </t>
    </r>
  </si>
  <si>
    <r>
      <rPr>
        <sz val="10"/>
        <color rgb="FF000000"/>
        <rFont val="Calibri"/>
      </rPr>
      <t>f.</t>
    </r>
    <r>
      <rPr>
        <sz val="7"/>
        <color rgb="FF000000"/>
        <rFont val="Times New Roman"/>
      </rPr>
      <t xml:space="preserve">        </t>
    </r>
    <r>
      <rPr>
        <sz val="10"/>
        <color rgb="FF000000"/>
        <rFont val="Calibri"/>
      </rPr>
      <t>Where fees are relating to works costs, the works estimate shall be declared at the time of call off to estimate a fee. This will be recalculated following tender or contract negotiation. The agreed fee will be adjusted and based on the final agreed Contract Sum (works only). For the avoidance of doubt, works costs exclude contractor on costs, post contract variations, client direct costs, land, financing, marketing and sale costs, planning and building reg fees.</t>
    </r>
  </si>
  <si>
    <r>
      <t>g.</t>
    </r>
    <r>
      <rPr>
        <sz val="7"/>
        <color theme="1"/>
        <rFont val="Times New Roman"/>
        <family val="1"/>
      </rPr>
      <t xml:space="preserve">       </t>
    </r>
    <r>
      <rPr>
        <sz val="10"/>
        <color theme="1"/>
        <rFont val="Calibri"/>
        <family val="2"/>
      </rPr>
      <t>Fees should be stated excluding VAT but inclusive of all expenses and disbursements.</t>
    </r>
  </si>
  <si>
    <r>
      <rPr>
        <sz val="10"/>
        <color rgb="FF000000"/>
        <rFont val="Calibri"/>
      </rPr>
      <t>h.</t>
    </r>
    <r>
      <rPr>
        <sz val="7"/>
        <color rgb="FF000000"/>
        <rFont val="Times New Roman"/>
      </rPr>
      <t>        </t>
    </r>
    <r>
      <rPr>
        <sz val="10"/>
        <color rgb="FF000000"/>
        <rFont val="Calibri"/>
        <scheme val="minor"/>
      </rPr>
      <t>Fee levels should remain valid for the duration of the framework and should not be index linked. The minimum and maximum fees are to be fixed for year 1 of the framework after which they will be index linked by ICN as confirmed in the Framework Agreement.</t>
    </r>
  </si>
  <si>
    <r>
      <t>i.</t>
    </r>
    <r>
      <rPr>
        <sz val="7"/>
        <color theme="1"/>
        <rFont val="Times New Roman"/>
        <family val="1"/>
      </rPr>
      <t xml:space="preserve">         </t>
    </r>
    <r>
      <rPr>
        <sz val="10"/>
        <color theme="1"/>
        <rFont val="Calibri"/>
        <family val="2"/>
      </rPr>
      <t>All prices must be quoted in accordance to the Service Brief for Building Surveyors which is attached to the Invitation to Tender.</t>
    </r>
  </si>
  <si>
    <t>j.     The maximum fee quoted shall be based on a works cost of £10m. For any appointments with a works cost in excess of £10m the fee shall be negotiated directly between the consultant and the appointing client.</t>
  </si>
  <si>
    <t>AEW Architects &amp; Designers Ltd</t>
  </si>
  <si>
    <t>Bernard Taylor Partnership Ltd</t>
  </si>
  <si>
    <t>Bowker Sadler Partnership Ltd</t>
  </si>
  <si>
    <t>DK Architects</t>
  </si>
  <si>
    <t>Drome Architects</t>
  </si>
  <si>
    <t>John McCall Architects</t>
  </si>
  <si>
    <t>MPSL Planning and Design Limited</t>
  </si>
  <si>
    <t>P+HS Architects</t>
  </si>
  <si>
    <t>Paddock Johnson Partnership Ltd</t>
  </si>
  <si>
    <t>Triangle Architects Ltd</t>
  </si>
  <si>
    <t xml:space="preserve">ICN - Fees for Architectural services (West) </t>
  </si>
  <si>
    <t>Stage 1 fee without Planning Consultant applied Band 1 up to &amp; including 34 homes</t>
  </si>
  <si>
    <t xml:space="preserve">Stage 1 - % fee of works only value </t>
  </si>
  <si>
    <t>Stage 1 Minimum Fee</t>
  </si>
  <si>
    <t>Stage 1 fee with Planning Consultant Band 1</t>
  </si>
  <si>
    <t xml:space="preserve">Stage 2 fee with or without Planning Consultant </t>
  </si>
  <si>
    <t xml:space="preserve">Stage 2 - % fee of works only value </t>
  </si>
  <si>
    <t>Stage 2 Minimum Fee</t>
  </si>
  <si>
    <t>Stage 1 fee without Planning Consultant applied Band 2  35 +  homes</t>
  </si>
  <si>
    <t>Stage 1 Maximum Fee</t>
  </si>
  <si>
    <t>Stage 1 fee with Planning Consultant Band 2</t>
  </si>
  <si>
    <t>Stage 1  Band 2 Maximum Fee</t>
  </si>
  <si>
    <t>Stage 2 Maximum Fee</t>
  </si>
  <si>
    <t xml:space="preserve">ICN - Fees for Architectural services (East) </t>
  </si>
  <si>
    <t xml:space="preserve">Stage 1 fee with Planning Consultant </t>
  </si>
  <si>
    <t>IMPORTANT INFORMATION - Architect Lots (for both East &amp; West lots)</t>
  </si>
  <si>
    <t xml:space="preserve">c.        Fees quoted should assume new build development irrespective of tenure. </t>
  </si>
  <si>
    <t>e.         The default position for the purposes of the tender is the architect only fees with or without planning consultant would be paid in stages as follows:</t>
  </si>
  <si>
    <r>
      <t xml:space="preserve">         •</t>
    </r>
    <r>
      <rPr>
        <sz val="11"/>
        <color rgb="FF000000"/>
        <rFont val="Calibri"/>
      </rPr>
      <t xml:space="preserve"> 30% upon achieving client approved design freeze</t>
    </r>
  </si>
  <si>
    <t xml:space="preserve">         • 40% upon validation of a planning application</t>
  </si>
  <si>
    <r>
      <t xml:space="preserve">         • </t>
    </r>
    <r>
      <rPr>
        <sz val="11"/>
        <color rgb="FF000000"/>
        <rFont val="Calibri"/>
        <family val="2"/>
      </rPr>
      <t>20% upon receipt of full / outline / reserved matters planning approval decision notice</t>
    </r>
  </si>
  <si>
    <t xml:space="preserve">         • 10% upon discharge of all pre commencement planning conditions (or if Outline then due at planning approval stage)</t>
  </si>
  <si>
    <r>
      <rPr>
        <sz val="11"/>
        <color rgb="FF000000"/>
        <rFont val="Calibri"/>
      </rPr>
      <t>f.</t>
    </r>
    <r>
      <rPr>
        <sz val="11"/>
        <color rgb="FF000000"/>
        <rFont val="Times New Roman"/>
      </rPr>
      <t xml:space="preserve">        </t>
    </r>
    <r>
      <rPr>
        <sz val="11"/>
        <color rgb="FF000000"/>
        <rFont val="Calibri"/>
      </rPr>
      <t>Where fees are relating to works costs, the works estimate shall be declared at the time of call off to estimate a fee. This will be recalculated following tender or contract negotiation. The agreed fee will be adjusted and based on the final agreed Contract Sum (works only). For the avoidance of doubt, works costs exclude contractor on costs, post contract instructions, client direct costs, land, financing, marketing and sale costs, planning and building reg fees.</t>
    </r>
  </si>
  <si>
    <r>
      <t>g.</t>
    </r>
    <r>
      <rPr>
        <sz val="11"/>
        <color theme="1"/>
        <rFont val="Times New Roman"/>
        <family val="1"/>
      </rPr>
      <t xml:space="preserve">       </t>
    </r>
    <r>
      <rPr>
        <sz val="11"/>
        <color theme="1"/>
        <rFont val="Calibri"/>
        <family val="2"/>
      </rPr>
      <t>Fees should be stated excluding VAT but inclusive of all expenses and disbursements</t>
    </r>
  </si>
  <si>
    <r>
      <rPr>
        <sz val="11"/>
        <color rgb="FF000000"/>
        <rFont val="Calibri"/>
      </rPr>
      <t>h.</t>
    </r>
    <r>
      <rPr>
        <sz val="11"/>
        <color rgb="FF000000"/>
        <rFont val="Times New Roman"/>
      </rPr>
      <t xml:space="preserve">       </t>
    </r>
    <r>
      <rPr>
        <sz val="11"/>
        <color rgb="FF000000"/>
        <rFont val="Calibri"/>
      </rPr>
      <t>Fee levels should remain valid for the duration of the framework and should not be index linked. The minimum and maximum fees are to be fixed for year 1 of the framework after which they will be index linked by ICN as confirmed in the Framework Agreement.</t>
    </r>
  </si>
  <si>
    <r>
      <t>i.</t>
    </r>
    <r>
      <rPr>
        <sz val="11"/>
        <color theme="1"/>
        <rFont val="Times New Roman"/>
        <family val="1"/>
      </rPr>
      <t xml:space="preserve">        </t>
    </r>
    <r>
      <rPr>
        <sz val="11"/>
        <color theme="1"/>
        <rFont val="Calibri"/>
        <family val="2"/>
      </rPr>
      <t>All prices must be quoted in accordance to the Service Brief for Architects which is attached to the Invitation to Tender.</t>
    </r>
  </si>
  <si>
    <t>j.         The maximum fee quoted shall be based on a works cost of £25m. For any appointments with a works cost in excess of £25m the fee shall be negotiated directly between the consultant and the appointing client.</t>
  </si>
  <si>
    <t>k.        Please note the ICN client will be responsible for appointing  the Planning Consultant.</t>
  </si>
  <si>
    <t>Buttress Architects</t>
  </si>
  <si>
    <t>Frank Shaw Associates Ltd</t>
  </si>
  <si>
    <t>HALSALL LLOYD PARTNERSHIP</t>
  </si>
  <si>
    <t>TADW Ltd</t>
  </si>
  <si>
    <t>Watson Batty Architects Limited</t>
  </si>
  <si>
    <t xml:space="preserve">ICN - Fees for Combined Architectural Services and Principal Designer (West) </t>
  </si>
  <si>
    <t xml:space="preserve">ICN - Fees for Combined Architectural Services and Principal Designer (East) </t>
  </si>
  <si>
    <t>IMPORTANT INFORMATION - Architect &amp; PD Lots (for both East &amp; West lots)</t>
  </si>
  <si>
    <t>Amrin Resources Ltd</t>
  </si>
  <si>
    <t xml:space="preserve">Clerks of Works Yorkshire Ltd </t>
  </si>
  <si>
    <t xml:space="preserve">Hickton Consultants </t>
  </si>
  <si>
    <t>Waldeck Associates</t>
  </si>
  <si>
    <t>ICN - Fees for Clerk of Works Services (West)</t>
  </si>
  <si>
    <t>Band 1 upto &amp; Incl 34 homes %  Fee of works only value</t>
  </si>
  <si>
    <t>Band 2 - 35 Homes + %  Fee of works only value</t>
  </si>
  <si>
    <t>Band 3 - Apartments and Storeys - % Fee of works only value</t>
  </si>
  <si>
    <t>Band 3 - Apartments and Storeys - Max Fee</t>
  </si>
  <si>
    <t>Day Rate</t>
  </si>
  <si>
    <t>ICN - Fees for Clerk of Works Services (East)</t>
  </si>
  <si>
    <t>Band 3 - Apartments and Storeys - % of Fee works only value</t>
  </si>
  <si>
    <t xml:space="preserve">Day Rate </t>
  </si>
  <si>
    <t>Important Information – Clerk of Works Lots (for both East &amp; West lots)</t>
  </si>
  <si>
    <r>
      <rPr>
        <sz val="11"/>
        <color rgb="FF000000"/>
        <rFont val="Calibri"/>
      </rPr>
      <t>a.</t>
    </r>
    <r>
      <rPr>
        <sz val="11"/>
        <color rgb="FF000000"/>
        <rFont val="Times New Roman"/>
      </rPr>
      <t>       </t>
    </r>
    <r>
      <rPr>
        <sz val="11"/>
        <color rgb="FF000000"/>
        <rFont val="Calibri"/>
      </rPr>
      <t>Please complete all pricing tables for the lot(s) you are tendering for (East and/or West). Please complete all cells in yellow.</t>
    </r>
  </si>
  <si>
    <r>
      <rPr>
        <sz val="11"/>
        <color rgb="FF000000"/>
        <rFont val="Calibri"/>
      </rPr>
      <t>c.</t>
    </r>
    <r>
      <rPr>
        <sz val="11"/>
        <color rgb="FF000000"/>
        <rFont val="Times New Roman"/>
      </rPr>
      <t xml:space="preserve">       </t>
    </r>
    <r>
      <rPr>
        <sz val="11"/>
        <color rgb="FF000000"/>
        <rFont val="Calibri"/>
      </rPr>
      <t>Fees quoted should be irrespective of whether it is a new build development or refurbishment works,  irrespective of tenure.</t>
    </r>
  </si>
  <si>
    <r>
      <t>e.</t>
    </r>
    <r>
      <rPr>
        <sz val="11"/>
        <color theme="1"/>
        <rFont val="Times New Roman"/>
        <family val="1"/>
      </rPr>
      <t xml:space="preserve">       </t>
    </r>
    <r>
      <rPr>
        <sz val="11"/>
        <color theme="1"/>
        <rFont val="Calibri"/>
        <family val="2"/>
      </rPr>
      <t>The default position for the purposes of the tender is that fees for  the clerk of works would be paid in stages as follows:</t>
    </r>
  </si>
  <si>
    <t>i.            10% upon completion of design stage services</t>
  </si>
  <si>
    <t xml:space="preserve">ii.            85% at quarterly instalments throughout the contract period </t>
  </si>
  <si>
    <t>iii.           5% upon completion of post handover services</t>
  </si>
  <si>
    <r>
      <rPr>
        <sz val="11"/>
        <color rgb="FF000000"/>
        <rFont val="Calibri"/>
      </rPr>
      <t>f.</t>
    </r>
    <r>
      <rPr>
        <sz val="11"/>
        <color rgb="FF000000"/>
        <rFont val="Times New Roman"/>
      </rPr>
      <t xml:space="preserve">        </t>
    </r>
    <r>
      <rPr>
        <sz val="11"/>
        <color rgb="FF000000"/>
        <rFont val="Calibri"/>
      </rPr>
      <t xml:space="preserve"> Where fees are relating to works costs, the works estimate shall be declared at the time of call off to estimate a fee. This will be recalculated following tender or contract negotiation. The agreed fee will be adjusted and based on the final agreed Contract Sum (works only). For the avoidance of doubt, works costs exclude contractor on costs, post contract client instructions, client direct costs, land, financing, marketing and sale costs, planning and building reg fees.</t>
    </r>
  </si>
  <si>
    <r>
      <rPr>
        <sz val="11"/>
        <color rgb="FF000000"/>
        <rFont val="Calibri"/>
      </rPr>
      <t>h.</t>
    </r>
    <r>
      <rPr>
        <sz val="11"/>
        <color rgb="FF000000"/>
        <rFont val="Times New Roman"/>
      </rPr>
      <t>      </t>
    </r>
    <r>
      <rPr>
        <sz val="11"/>
        <color rgb="FF000000"/>
        <rFont val="Calibri"/>
        <scheme val="minor"/>
      </rPr>
      <t xml:space="preserve"> Fee levels should remain valid for the duration of the framework and should not be index linked. The minimum and maximum fees are to be fixed for year 1 of the framework after which they will be index linked by ICN as confirmed in the Framework Agreement.</t>
    </r>
  </si>
  <si>
    <r>
      <rPr>
        <sz val="11"/>
        <color rgb="FF000000"/>
        <rFont val="Calibri"/>
      </rPr>
      <t>i.</t>
    </r>
    <r>
      <rPr>
        <sz val="11"/>
        <color rgb="FF000000"/>
        <rFont val="Times New Roman"/>
      </rPr>
      <t xml:space="preserve">        </t>
    </r>
    <r>
      <rPr>
        <sz val="11"/>
        <color rgb="FF000000"/>
        <rFont val="Calibri"/>
      </rPr>
      <t>All prices must be quoted in accordance to the Service Brief for Clerk of Works which is attached to the Invitation to Tender.</t>
    </r>
  </si>
  <si>
    <t>j.         The maximum fee quoted for band 2 shall be based on a works cost of £25m. For any appointments with a works cost in excess of £25m the fee shall be negotiated directly between the consultant and the appointing client.</t>
  </si>
  <si>
    <t>k.           The maximum fee quoted for band 3 shall be based on a works cost of £35m. For any appointments with a works cost in excess of £35m the fee shall be negotiated directly between the consultant and the appointing client.</t>
  </si>
  <si>
    <t>Turner and Townsend Management Solutions Ltd</t>
  </si>
  <si>
    <t>ICN - Fees for Purchasers Agent services (West)</t>
  </si>
  <si>
    <t>Band 1  - Up to and including 34 homes - % fee of acquisition value</t>
  </si>
  <si>
    <t>Band 1  - Up to and including 34 homes - Minimum Fee (£)</t>
  </si>
  <si>
    <t>Band 2  - 35 + homes - % fee of acquisition value</t>
  </si>
  <si>
    <t xml:space="preserve">Band 2  - 35 + homes - Maximum Fee </t>
  </si>
  <si>
    <t>ICN - Fees for Purchasers Agent services (East)</t>
  </si>
  <si>
    <t>Important Information – Purchasers Agent Lots (for both East &amp; West lots)</t>
  </si>
  <si>
    <r>
      <t>a.</t>
    </r>
    <r>
      <rPr>
        <sz val="11"/>
        <color theme="1"/>
        <rFont val="Times New Roman"/>
        <family val="1"/>
      </rPr>
      <t>    </t>
    </r>
    <r>
      <rPr>
        <sz val="11"/>
        <color theme="1"/>
        <rFont val="Calibri"/>
        <family val="2"/>
      </rPr>
      <t>Please complete all pricing tables for the lot(s) you are tendering for (East and/or West). Please complete all cells in yellow.</t>
    </r>
  </si>
  <si>
    <r>
      <t>b.</t>
    </r>
    <r>
      <rPr>
        <sz val="11"/>
        <color theme="1"/>
        <rFont val="Times New Roman"/>
        <family val="1"/>
      </rPr>
      <t>    </t>
    </r>
    <r>
      <rPr>
        <sz val="11"/>
        <color theme="1"/>
        <rFont val="Calibri"/>
        <family val="2"/>
      </rPr>
      <t>Fees quoted will apply to the geographical lot selected.</t>
    </r>
  </si>
  <si>
    <r>
      <t>c.</t>
    </r>
    <r>
      <rPr>
        <sz val="11"/>
        <color theme="1"/>
        <rFont val="Times New Roman"/>
        <family val="1"/>
      </rPr>
      <t xml:space="preserve">     </t>
    </r>
    <r>
      <rPr>
        <sz val="11"/>
        <color theme="1"/>
        <rFont val="Calibri"/>
        <family val="2"/>
      </rPr>
      <t>Fees quoted should assume a new build development irrespective of tenure.</t>
    </r>
  </si>
  <si>
    <r>
      <t>d.</t>
    </r>
    <r>
      <rPr>
        <sz val="11"/>
        <color theme="1"/>
        <rFont val="Times New Roman"/>
        <family val="1"/>
      </rPr>
      <t xml:space="preserve">    </t>
    </r>
    <r>
      <rPr>
        <sz val="11"/>
        <color theme="1"/>
        <rFont val="Calibri"/>
        <family val="2"/>
      </rPr>
      <t>Please note the consultants will work at their own risk until a formal appointment for a project is agreed and issued.</t>
    </r>
  </si>
  <si>
    <t>e)     The default position for the purposes of the tender is that fees would be paid in stages as follows:</t>
  </si>
  <si>
    <r>
      <t xml:space="preserve">                   • </t>
    </r>
    <r>
      <rPr>
        <sz val="11"/>
        <color rgb="FF000000"/>
        <rFont val="Calibri"/>
        <family val="2"/>
        <scheme val="minor"/>
      </rPr>
      <t xml:space="preserve">25% at exchange of contracts </t>
    </r>
  </si>
  <si>
    <r>
      <t xml:space="preserve">                   • </t>
    </r>
    <r>
      <rPr>
        <sz val="11"/>
        <color rgb="FF000000"/>
        <rFont val="Calibri"/>
        <family val="2"/>
        <scheme val="minor"/>
      </rPr>
      <t>65% at quarterly instalments throughout the contract period (Start on Site to Practical Completion)</t>
    </r>
  </si>
  <si>
    <r>
      <t xml:space="preserve">                   • </t>
    </r>
    <r>
      <rPr>
        <sz val="11"/>
        <color rgb="FF000000"/>
        <rFont val="Calibri"/>
        <family val="2"/>
        <scheme val="minor"/>
      </rPr>
      <t>10% at Final Account/Statement</t>
    </r>
  </si>
  <si>
    <t>f)     Where fees are related to acquisition costs, these will be based on the final purchase price by the Client, not including specification extras or post contract variations</t>
  </si>
  <si>
    <t>g)    Fees should be stated excluding VAT but inclusive of all expenses and disbursements.</t>
  </si>
  <si>
    <t>h)    Fee levels should remain valid for the duration of the framework and should not be index linked. The minimum and maximum fees are to be fixed for year 1 of the framework after which they will be index linked by ICN as confirmed in the Framework Agreement.</t>
  </si>
  <si>
    <t xml:space="preserve">i)     All prices must be quoted in accordance to the Purchasers Agent service brief attached to the Invitation to Tender. </t>
  </si>
  <si>
    <t>j)     The maximum fee quoted shall be based on a acquisition cost of £25m. For any appointments with a acquisition cost in excess of £25m the fee shall be negotiated directly between the consultant and the appointing client.</t>
  </si>
  <si>
    <t>RJD Associates (North West) Limited</t>
  </si>
  <si>
    <t>ICN - Fees for Principal Designer services (West)</t>
  </si>
  <si>
    <t>Band 1  - Up to and including 34 homes - Principal Designer (PD) &amp; H&amp;SA % fee of works only value</t>
  </si>
  <si>
    <t>Band 1  - Up to and including 34 homes - Minimum Fee for PD &amp; H&amp;SA (£)</t>
  </si>
  <si>
    <t>Band 1  - Up to and including 34 homes - H&amp;SA only % fee of works only value</t>
  </si>
  <si>
    <t>Band 1  - Up to and including 34 homes - Minimum Fee for H&amp;SA only (£)</t>
  </si>
  <si>
    <t>Band 2  - 35 + homes - Principal Designer (PD) &amp; H&amp;SA % fee of works only value</t>
  </si>
  <si>
    <t>Band 2  - 35 + homes - Maximum Fee for PD &amp; H&amp;SA (£)</t>
  </si>
  <si>
    <t>Band 2  - 35 + homes - H&amp;SA only % fee of works only value</t>
  </si>
  <si>
    <t>Band 2  - 35 + homes - Maximum Fee for H&amp;SA only (£)</t>
  </si>
  <si>
    <t>Important Information – Principal Designer  Lots (for both East &amp; West lots)</t>
  </si>
  <si>
    <r>
      <t>a.</t>
    </r>
    <r>
      <rPr>
        <sz val="11"/>
        <color theme="1"/>
        <rFont val="Times New Roman"/>
        <family val="1"/>
      </rPr>
      <t xml:space="preserve">       </t>
    </r>
    <r>
      <rPr>
        <sz val="11"/>
        <color theme="1"/>
        <rFont val="Calibri"/>
        <family val="2"/>
      </rPr>
      <t>Please complete all pricing tables for the lot(s) you are tendering for (East and/or West). Please complete all cells in yellow.</t>
    </r>
  </si>
  <si>
    <r>
      <rPr>
        <sz val="11"/>
        <color rgb="FF000000"/>
        <rFont val="Calibri"/>
      </rPr>
      <t>c.</t>
    </r>
    <r>
      <rPr>
        <sz val="11"/>
        <color rgb="FF000000"/>
        <rFont val="Times New Roman"/>
      </rPr>
      <t>       </t>
    </r>
    <r>
      <rPr>
        <sz val="11"/>
        <color rgb="FF000000"/>
        <rFont val="Calibri"/>
      </rPr>
      <t>Fees quoted should assume a new build development irrespective of tenure.</t>
    </r>
  </si>
  <si>
    <r>
      <rPr>
        <sz val="11"/>
        <color rgb="FF000000"/>
        <rFont val="Calibri"/>
        <family val="2"/>
      </rPr>
      <t>d.</t>
    </r>
    <r>
      <rPr>
        <sz val="11"/>
        <color rgb="FF000000"/>
        <rFont val="Times New Roman"/>
        <family val="1"/>
      </rPr>
      <t>      </t>
    </r>
    <r>
      <rPr>
        <sz val="11"/>
        <color rgb="FF000000"/>
        <rFont val="Calibri"/>
        <family val="2"/>
      </rPr>
      <t>Please note the consultants will work at their own risk until a formal appointment letter for a project is agreed and issued.</t>
    </r>
  </si>
  <si>
    <r>
      <t>e.</t>
    </r>
    <r>
      <rPr>
        <sz val="11"/>
        <color theme="1"/>
        <rFont val="Calibri"/>
        <family val="2"/>
        <scheme val="minor"/>
      </rPr>
      <t>         The default position for the purposes of the tender is that fees would be paid in stages as follow, for both negotiated and tendered projects:</t>
    </r>
  </si>
  <si>
    <r>
      <t xml:space="preserve">               • </t>
    </r>
    <r>
      <rPr>
        <sz val="11"/>
        <color rgb="FF000000"/>
        <rFont val="Calibri"/>
        <family val="2"/>
        <scheme val="minor"/>
      </rPr>
      <t xml:space="preserve">20% at issue of the pre-construction health and safety information to the Principal Contractor </t>
    </r>
  </si>
  <si>
    <r>
      <t xml:space="preserve">               • </t>
    </r>
    <r>
      <rPr>
        <sz val="11"/>
        <color rgb="FF000000"/>
        <rFont val="Calibri"/>
        <family val="2"/>
        <scheme val="minor"/>
      </rPr>
      <t>20% at issue of the construction phase health and safety plan</t>
    </r>
  </si>
  <si>
    <r>
      <t xml:space="preserve">               • </t>
    </r>
    <r>
      <rPr>
        <sz val="11"/>
        <color rgb="FF000000"/>
        <rFont val="Calibri"/>
        <family val="2"/>
        <scheme val="minor"/>
      </rPr>
      <t>20% at start on site following completion of all pre contract tasks</t>
    </r>
  </si>
  <si>
    <r>
      <rPr>
        <sz val="11"/>
        <color rgb="FF000000"/>
        <rFont val="Arial"/>
        <family val="2"/>
      </rPr>
      <t xml:space="preserve">               • </t>
    </r>
    <r>
      <rPr>
        <sz val="11"/>
        <color rgb="FF000000"/>
        <rFont val="Calibri"/>
        <family val="2"/>
        <scheme val="minor"/>
      </rPr>
      <t>30% at quarterly instalments during contract during the contract period (Start on Site to Practical Completion)</t>
    </r>
  </si>
  <si>
    <t xml:space="preserve">                  • 10% at issue of the completion stage H&amp;S File</t>
  </si>
  <si>
    <r>
      <t>f.</t>
    </r>
    <r>
      <rPr>
        <sz val="11"/>
        <color theme="1"/>
        <rFont val="Times New Roman"/>
        <family val="1"/>
      </rPr>
      <t xml:space="preserve">         </t>
    </r>
    <r>
      <rPr>
        <sz val="11"/>
        <color theme="1"/>
        <rFont val="Calibri"/>
        <family val="2"/>
      </rPr>
      <t>Where the contract is being procured as a part of a land led package deal negotiated by the client then the Client retains discretion to amend and negotiate with the Consultant the payment of each fee stage to reflect the circumstances of the individual project, with an increased percentage of fees expected to become payable at quarterly instalments during the contract period.</t>
    </r>
  </si>
  <si>
    <r>
      <t>g.</t>
    </r>
    <r>
      <rPr>
        <sz val="11"/>
        <color theme="1"/>
        <rFont val="Times New Roman"/>
        <family val="1"/>
      </rPr>
      <t xml:space="preserve">        </t>
    </r>
    <r>
      <rPr>
        <sz val="11"/>
        <color theme="1"/>
        <rFont val="Calibri"/>
        <family val="2"/>
      </rPr>
      <t xml:space="preserve">Where fees are relating to works costs, the works estimate shall be declared at the time of call off to estimate a fee. This will be recalculated following tender or contract negotiation. The agreed fee will be adjusted and based on the final agreed Contract Sum (works only). For the avoidance of doubt, works costs exclude contractor on costs, client direct costs, land, financing, marketing and sale costs, planning and building reg fees and post contract variations. </t>
    </r>
  </si>
  <si>
    <r>
      <rPr>
        <sz val="11"/>
        <color rgb="FF000000"/>
        <rFont val="Calibri"/>
      </rPr>
      <t>h.</t>
    </r>
    <r>
      <rPr>
        <sz val="11"/>
        <color rgb="FF000000"/>
        <rFont val="Times New Roman"/>
      </rPr>
      <t xml:space="preserve">       </t>
    </r>
    <r>
      <rPr>
        <sz val="11"/>
        <color rgb="FF000000"/>
        <rFont val="Calibri"/>
      </rPr>
      <t>Fees should be stated excluding VAT but inclusive of all expenses and disbursements.</t>
    </r>
  </si>
  <si>
    <t>i.         Fee levels should remain valid for the duration of the framework and should not be index linked. The minimum and maximum fees are to be fixed for year 1 of the framework after which they will be index linked by ICN as confirmed in the Framework Agreement.</t>
  </si>
  <si>
    <r>
      <t>j.</t>
    </r>
    <r>
      <rPr>
        <sz val="11"/>
        <color theme="1"/>
        <rFont val="Times New Roman"/>
        <family val="1"/>
      </rPr>
      <t xml:space="preserve">         </t>
    </r>
    <r>
      <rPr>
        <sz val="11"/>
        <color theme="1"/>
        <rFont val="Calibri"/>
        <family val="2"/>
      </rPr>
      <t>All prices must be quoted in accordance to the Service Brief for Principal Designer and Health &amp; Safety Advisor which is attached to the Invitation to Tender.</t>
    </r>
  </si>
  <si>
    <t>k.         The maximum fee quoted shall be based on a works cost of £25m. For any appointments with a works cost in excess of £25m the fee shall be negotiated directly between the consultant and the appointing client.</t>
  </si>
  <si>
    <t>Cassidy &amp; Ashton</t>
  </si>
  <si>
    <t>Hive Land &amp; Planning Limited</t>
  </si>
  <si>
    <t xml:space="preserve">Stantec UK Limited </t>
  </si>
  <si>
    <t>ICN - Fees for Planning Consultancy services (West)</t>
  </si>
  <si>
    <t xml:space="preserve">Tender fee for ICN based on the example site brief (not a fixed fee for use with call offs) </t>
  </si>
  <si>
    <t>Band 1 Full planning application - Up to and including 34 homes (Fee per unit)</t>
  </si>
  <si>
    <t>ef</t>
  </si>
  <si>
    <t>Band 2 Full planning application - 35+ homes (Fee per unit)</t>
  </si>
  <si>
    <t>Band 2 Outline planning application - 35+ homes (Fee per unit)</t>
  </si>
  <si>
    <t>Reserved Matters planning application (Fee per unit)</t>
  </si>
  <si>
    <t>DPP One Ltd</t>
  </si>
  <si>
    <t>Tetra Tech Limited</t>
  </si>
  <si>
    <t>Incumbents 2020 Avg -15% (+ 20% to consider (Inflation 2020-2024) Lines 8-11)</t>
  </si>
  <si>
    <t>Average not considering Abnormally high bids</t>
  </si>
  <si>
    <t>ICN - Fees for Planning Consultancy services (East)</t>
  </si>
  <si>
    <t>Important Information – Planning Consultancy Lots (for both East &amp; West lots)</t>
  </si>
  <si>
    <r>
      <t>b.</t>
    </r>
    <r>
      <rPr>
        <sz val="11"/>
        <color theme="1"/>
        <rFont val="Times New Roman"/>
        <family val="1"/>
      </rPr>
      <t xml:space="preserve">       </t>
    </r>
    <r>
      <rPr>
        <sz val="11"/>
        <color theme="1"/>
        <rFont val="Calibri"/>
        <family val="2"/>
      </rPr>
      <t xml:space="preserve"> Fees quoted will only be used for the pricing award criteria of the framework and will not be a fixed fee applied to each calloff thereafter. Each fee will be negotiated on a site specific basis giving regard to how the specific site in question differs from the example site briefs provided.</t>
    </r>
  </si>
  <si>
    <r>
      <t>e.</t>
    </r>
    <r>
      <rPr>
        <sz val="11"/>
        <color theme="1"/>
        <rFont val="Times New Roman"/>
        <family val="1"/>
      </rPr>
      <t xml:space="preserve">       </t>
    </r>
    <r>
      <rPr>
        <sz val="11"/>
        <color theme="1"/>
        <rFont val="Calibri"/>
        <family val="2"/>
      </rPr>
      <t>The default position for the purposes of the tender is that fees would be paid in stages as follows:</t>
    </r>
  </si>
  <si>
    <r>
      <rPr>
        <sz val="11"/>
        <color rgb="FF000000"/>
        <rFont val="Times New Roman"/>
      </rPr>
      <t xml:space="preserve">        </t>
    </r>
    <r>
      <rPr>
        <sz val="11"/>
        <color rgb="FF000000"/>
        <rFont val="Calibri"/>
      </rPr>
      <t>i.</t>
    </r>
    <r>
      <rPr>
        <sz val="11"/>
        <color rgb="FF000000"/>
        <rFont val="Times New Roman"/>
      </rPr>
      <t xml:space="preserve">            </t>
    </r>
    <r>
      <rPr>
        <sz val="11"/>
        <color rgb="FF000000"/>
        <rFont val="Calibri"/>
      </rPr>
      <t>70% upon validation of a planning application</t>
    </r>
  </si>
  <si>
    <r>
      <rPr>
        <sz val="11"/>
        <color rgb="FF000000"/>
        <rFont val="Times New Roman"/>
      </rPr>
      <t xml:space="preserve">        </t>
    </r>
    <r>
      <rPr>
        <sz val="11"/>
        <color rgb="FF000000"/>
        <rFont val="Calibri"/>
      </rPr>
      <t>ii.</t>
    </r>
    <r>
      <rPr>
        <sz val="11"/>
        <color rgb="FF000000"/>
        <rFont val="Times New Roman"/>
      </rPr>
      <t xml:space="preserve">            </t>
    </r>
    <r>
      <rPr>
        <sz val="11"/>
        <color rgb="FF000000"/>
        <rFont val="Calibri"/>
      </rPr>
      <t>20% upon receipt of full / outline / reserved matters planning approval decision notice</t>
    </r>
  </si>
  <si>
    <r>
      <rPr>
        <sz val="11"/>
        <color rgb="FF000000"/>
        <rFont val="Times New Roman"/>
      </rPr>
      <t xml:space="preserve">        </t>
    </r>
    <r>
      <rPr>
        <sz val="11"/>
        <color rgb="FF000000"/>
        <rFont val="Calibri"/>
      </rPr>
      <t>iii.</t>
    </r>
    <r>
      <rPr>
        <sz val="11"/>
        <color rgb="FF000000"/>
        <rFont val="Times New Roman"/>
      </rPr>
      <t xml:space="preserve">            </t>
    </r>
    <r>
      <rPr>
        <sz val="11"/>
        <color rgb="FF000000"/>
        <rFont val="Calibri"/>
        <scheme val="minor"/>
      </rPr>
      <t>10</t>
    </r>
    <r>
      <rPr>
        <sz val="11"/>
        <color rgb="FF000000"/>
        <rFont val="Calibri"/>
      </rPr>
      <t>% upon discharge of all pre commencement planning conditions (or if Outline then due at planning approval stage)</t>
    </r>
  </si>
  <si>
    <r>
      <rPr>
        <sz val="11"/>
        <color rgb="FF000000"/>
        <rFont val="Calibri"/>
      </rPr>
      <t>f.</t>
    </r>
    <r>
      <rPr>
        <sz val="11"/>
        <color rgb="FF000000"/>
        <rFont val="Times New Roman"/>
      </rPr>
      <t xml:space="preserve">      </t>
    </r>
    <r>
      <rPr>
        <sz val="11"/>
        <color rgb="FF000000"/>
        <rFont val="Calibri"/>
      </rPr>
      <t>Fees should be stated excluding VAT but inclusive of all expenses and disbursements.</t>
    </r>
  </si>
  <si>
    <r>
      <rPr>
        <sz val="11"/>
        <color rgb="FF000000"/>
        <rFont val="Calibri"/>
      </rPr>
      <t>g.</t>
    </r>
    <r>
      <rPr>
        <sz val="11"/>
        <color rgb="FF000000"/>
        <rFont val="Times New Roman"/>
      </rPr>
      <t>     </t>
    </r>
    <r>
      <rPr>
        <sz val="11"/>
        <color rgb="FF000000"/>
        <rFont val="Calibri"/>
      </rPr>
      <t>All prices must be quoted in accordance to the Service Brief for Planning Consultancy which is attached to the Invitation to Tender.</t>
    </r>
  </si>
  <si>
    <t>This lot has no fixed fee against it as each site varies in planning history, allocation, context and character. The pricing element of the award criteria for the ICN tender is based on the following site briefs with the site assumed to be in Manchester (for West lot) or Leeds (for East lot).</t>
  </si>
  <si>
    <t>Brief for Full Planning Application</t>
  </si>
  <si>
    <t>The following service brief should be used to provide a price for Planning Consultancy Services on a Full Planning Application for a site based on the following charateristics:</t>
  </si>
  <si>
    <t>The site area for up to and including 34 homes is 2 acres and can accommodate 30 houses.</t>
  </si>
  <si>
    <t>The site area for 35+ homes is 5 acres and can accommodate 60 houses and 20 apartments.</t>
  </si>
  <si>
    <t>The site is brownfield land consisting of previously cleared light industrial units.</t>
  </si>
  <si>
    <t>The site has trees but none are under a TPO and the site does not have SSI status.</t>
  </si>
  <si>
    <t>The site has a residential allocation (adopted or emerging) but no other residential planning history. No pre-app has taken place.</t>
  </si>
  <si>
    <t>Access to the site is straightforward from an adopted highway. There are no adopted highways within the site and no public rights of way.</t>
  </si>
  <si>
    <t>The site is bounded by both residential and light industrial uses.</t>
  </si>
  <si>
    <r>
      <t xml:space="preserve">The site is </t>
    </r>
    <r>
      <rPr>
        <u/>
        <sz val="11"/>
        <color theme="1"/>
        <rFont val="Calibri"/>
        <family val="2"/>
        <scheme val="minor"/>
      </rPr>
      <t>not</t>
    </r>
    <r>
      <rPr>
        <sz val="11"/>
        <color theme="1"/>
        <rFont val="Calibri"/>
        <family val="2"/>
        <scheme val="minor"/>
      </rPr>
      <t xml:space="preserve"> in a conservation area.</t>
    </r>
  </si>
  <si>
    <t>Undertake the services as detailed in the Service Brief.</t>
  </si>
  <si>
    <t>The rates for pricing should assume a site located in any part of the regions in the ITT</t>
  </si>
  <si>
    <t>All rates should include all expenses, disbursements and the like.</t>
  </si>
  <si>
    <t>Prices to exclude VAT</t>
  </si>
  <si>
    <t>Brief for Outline Planning Application</t>
  </si>
  <si>
    <t>The following service brief should be used to provide a price for Planning Consultancy Services on an Outline Planning Application for a site based on the following charateristics:</t>
  </si>
  <si>
    <t>The site area is 5 acres and can accommodate 60 houses and 20 apartments.</t>
  </si>
  <si>
    <t>Outline planning permission is being sought for access and scale with all other matters reserved.</t>
  </si>
  <si>
    <t>Brief for Reserved Matters Planning Application</t>
  </si>
  <si>
    <t>The following service brief should be used to provide a price for Planning Consultancy Services on a Reserved Matter Planning Application for a site based on the following charateristics:</t>
  </si>
  <si>
    <t xml:space="preserve">The site has a residential allocation (adopted or emerging) and Outline Planning Permission has been secured for access and scale for up to 100 units (mix of houses and apartments) with all other Matters Reserved. The Ouline Planning Permission was secured within the last 2 years, it had an Officers Recommendation to Approve and recieved a comfortable majority decision at planning committee. </t>
  </si>
  <si>
    <t>The Outline Planning Permission has 12 Conditions attached to it in total relating to Appearance, Landscaping, Layout and Technical. Assume that the Reserved Matters submissions are closely aligned to the principals established within the Outline Planning Permission.</t>
  </si>
  <si>
    <t>Access to the site has been approved, it is straightforward and from an adopted highway. There are no adopted highways within the site and no public rights of way.</t>
  </si>
  <si>
    <t>The rates for pricing should assume a site located in any part of the regions in the ITT.</t>
  </si>
  <si>
    <t>Prices to exclude VAT.</t>
  </si>
  <si>
    <t>Brownfield Solutions Limited</t>
  </si>
  <si>
    <t>CampbellReith Hill</t>
  </si>
  <si>
    <t>Clancy Consulting Ltd</t>
  </si>
  <si>
    <t>Concept Engineering Consultants Limited</t>
  </si>
  <si>
    <t>Curtins Consulting Ltd</t>
  </si>
  <si>
    <t>Leyden Kirby Associates Limited T/A The LK Group</t>
  </si>
  <si>
    <t>ICN - Fees for Site Investigation services (West)</t>
  </si>
  <si>
    <t>Phase 1 Site Investigation: Geo-environmental Desktop Report</t>
  </si>
  <si>
    <t>Phase 2 Site Investigation: Intrusive Ground Investigation Report</t>
  </si>
  <si>
    <t>Flood Risk Assessment Services and Report</t>
  </si>
  <si>
    <t>ICN - Fees for Site Investigation services (East)</t>
  </si>
  <si>
    <t>Important Information – Site Investigation  Lots (for both East &amp; West lots)</t>
  </si>
  <si>
    <r>
      <rPr>
        <sz val="11"/>
        <color rgb="FF000000"/>
        <rFont val="Calibri"/>
      </rPr>
      <t>b.</t>
    </r>
    <r>
      <rPr>
        <sz val="11"/>
        <color rgb="FF000000"/>
        <rFont val="Times New Roman"/>
      </rPr>
      <t xml:space="preserve">       </t>
    </r>
    <r>
      <rPr>
        <sz val="11"/>
        <color rgb="FF000000"/>
        <rFont val="Calibri"/>
      </rPr>
      <t xml:space="preserve">Fees quoted will only be used for the pricing award criteria of the framework and will </t>
    </r>
    <r>
      <rPr>
        <b/>
        <u/>
        <sz val="11"/>
        <color rgb="FF000000"/>
        <rFont val="Calibri"/>
      </rPr>
      <t>not</t>
    </r>
    <r>
      <rPr>
        <sz val="11"/>
        <color rgb="FF000000"/>
        <rFont val="Calibri"/>
      </rPr>
      <t xml:space="preserve"> be a fixed fee applied to each calloff thereafter. Each fee will be negotiated on a site specific basis giving regard to how the specific site in question differs from the example site briefs provided.</t>
    </r>
  </si>
  <si>
    <r>
      <rPr>
        <sz val="11"/>
        <color rgb="FF000000"/>
        <rFont val="Calibri"/>
      </rPr>
      <t>c.</t>
    </r>
    <r>
      <rPr>
        <sz val="11"/>
        <color rgb="FF000000"/>
        <rFont val="Times New Roman"/>
      </rPr>
      <t xml:space="preserve">       </t>
    </r>
    <r>
      <rPr>
        <sz val="11"/>
        <color rgb="FF000000"/>
        <rFont val="Calibri"/>
      </rPr>
      <t>Fees quoted should assume a new build development irrespective of tenure.</t>
    </r>
  </si>
  <si>
    <r>
      <rPr>
        <sz val="11"/>
        <color rgb="FF000000"/>
        <rFont val="Calibri"/>
      </rPr>
      <t>d.</t>
    </r>
    <r>
      <rPr>
        <sz val="11"/>
        <color rgb="FF000000"/>
        <rFont val="Times New Roman"/>
      </rPr>
      <t xml:space="preserve">       </t>
    </r>
    <r>
      <rPr>
        <sz val="11"/>
        <color rgb="FF000000"/>
        <rFont val="Calibri"/>
      </rPr>
      <t>Please note the consultants will work at their own risk until a formal appointment for a project is agreed and issued.</t>
    </r>
  </si>
  <si>
    <r>
      <t>e.</t>
    </r>
    <r>
      <rPr>
        <sz val="11"/>
        <color theme="1"/>
        <rFont val="Times New Roman"/>
        <family val="1"/>
      </rPr>
      <t xml:space="preserve">       </t>
    </r>
    <r>
      <rPr>
        <sz val="11"/>
        <color theme="1"/>
        <rFont val="Calibri"/>
        <family val="2"/>
      </rPr>
      <t>Fees for reports will be payable when the work is complete and the invoice issued.</t>
    </r>
  </si>
  <si>
    <r>
      <rPr>
        <sz val="11"/>
        <color rgb="FF000000"/>
        <rFont val="Calibri"/>
      </rPr>
      <t>f.</t>
    </r>
    <r>
      <rPr>
        <sz val="11"/>
        <color rgb="FF000000"/>
        <rFont val="Times New Roman"/>
      </rPr>
      <t xml:space="preserve">        </t>
    </r>
    <r>
      <rPr>
        <sz val="11"/>
        <color rgb="FF000000"/>
        <rFont val="Calibri"/>
      </rPr>
      <t>Fees should be stated excluding VAT but inclusive of all expenses and disbursements</t>
    </r>
  </si>
  <si>
    <r>
      <t>g.</t>
    </r>
    <r>
      <rPr>
        <sz val="11"/>
        <color theme="1"/>
        <rFont val="Times New Roman"/>
        <family val="1"/>
      </rPr>
      <t xml:space="preserve">       </t>
    </r>
    <r>
      <rPr>
        <sz val="11"/>
        <color theme="1"/>
        <rFont val="Calibri"/>
        <family val="2"/>
      </rPr>
      <t>All prices must be quoted in accordance to the Service Brief for Site Investigation services which is attached to the Invitation to Tender.</t>
    </r>
  </si>
  <si>
    <t>BWB Consulting Limited</t>
  </si>
  <si>
    <t>Davies M&amp;E Partnership</t>
  </si>
  <si>
    <t>Pettit Singleton Associates</t>
  </si>
  <si>
    <t>Steven A Hunt &amp; Associates Limited</t>
  </si>
  <si>
    <t>Watts Group</t>
  </si>
  <si>
    <t>ICN - Fees for M&amp;E Engineering Design services (West)</t>
  </si>
  <si>
    <t>Day rates £</t>
  </si>
  <si>
    <t>Executive Director with overall responsibility - % of works only value</t>
  </si>
  <si>
    <t>Day to Day Point of Contact - % of works only value</t>
  </si>
  <si>
    <t>Kinetic Engineers</t>
  </si>
  <si>
    <t xml:space="preserve">S I Sealy &amp; Associates Limited </t>
  </si>
  <si>
    <t>ICN - Fees for M&amp;E Engineering Design services (East)</t>
  </si>
  <si>
    <t>Day rate £</t>
  </si>
  <si>
    <t>Executive Director with overall responsibility - % Fee  of works only value</t>
  </si>
  <si>
    <t>Day to Day Point of Contact - % Fee  of works only value</t>
  </si>
  <si>
    <t>Important Information – M&amp;E Engineer Lots (for both East &amp; West lots)</t>
  </si>
  <si>
    <r>
      <rPr>
        <sz val="11"/>
        <color rgb="FF000000"/>
        <rFont val="Calibri"/>
      </rPr>
      <t>c.</t>
    </r>
    <r>
      <rPr>
        <sz val="11"/>
        <color rgb="FF000000"/>
        <rFont val="Times New Roman"/>
      </rPr>
      <t xml:space="preserve">        </t>
    </r>
    <r>
      <rPr>
        <sz val="11"/>
        <color rgb="FF000000"/>
        <rFont val="Calibri"/>
      </rPr>
      <t>Fees quoted should assume a new build apartment development irrespective of tenure.</t>
    </r>
  </si>
  <si>
    <r>
      <rPr>
        <sz val="11"/>
        <color rgb="FF000000"/>
        <rFont val="Calibri"/>
      </rPr>
      <t>e.</t>
    </r>
    <r>
      <rPr>
        <sz val="11"/>
        <color rgb="FF000000"/>
        <rFont val="Times New Roman"/>
      </rPr>
      <t xml:space="preserve">       </t>
    </r>
    <r>
      <rPr>
        <sz val="11"/>
        <color rgb="FF000000"/>
        <rFont val="Calibri"/>
      </rPr>
      <t>The default position for the purposes of the tender is that fees for the M&amp;E Engineer would be paid in stages in line with the service brief deliverables as follows:</t>
    </r>
  </si>
  <si>
    <t>    i.            20% upon issue of RIBA Stage 2 service brief deliverables</t>
  </si>
  <si>
    <r>
      <rPr>
        <sz val="11"/>
        <color rgb="FF000000"/>
        <rFont val="Times New Roman"/>
      </rPr>
      <t>    ii.         </t>
    </r>
    <r>
      <rPr>
        <sz val="11"/>
        <color rgb="FF000000"/>
        <rFont val="Calibri"/>
        <scheme val="minor"/>
      </rPr>
      <t>70% upon issue of RIBA Stage 3 service brief deliverables</t>
    </r>
  </si>
  <si>
    <r>
      <rPr>
        <sz val="11"/>
        <color rgb="FF000000"/>
        <rFont val="Times New Roman"/>
      </rPr>
      <t xml:space="preserve">    </t>
    </r>
    <r>
      <rPr>
        <sz val="11"/>
        <color rgb="FF000000"/>
        <rFont val="Calibri"/>
      </rPr>
      <t>iii.</t>
    </r>
    <r>
      <rPr>
        <sz val="11"/>
        <color rgb="FF000000"/>
        <rFont val="Times New Roman"/>
      </rPr>
      <t>        </t>
    </r>
    <r>
      <rPr>
        <sz val="11"/>
        <color rgb="FF000000"/>
        <rFont val="Calibri"/>
        <scheme val="minor"/>
      </rPr>
      <t> 10%  upon issue of RIBA Stage 4 service brief deliverables</t>
    </r>
  </si>
  <si>
    <r>
      <rPr>
        <sz val="11"/>
        <color rgb="FF000000"/>
        <rFont val="Calibri"/>
      </rPr>
      <t>f.</t>
    </r>
    <r>
      <rPr>
        <sz val="11"/>
        <color rgb="FF000000"/>
        <rFont val="Times New Roman"/>
      </rPr>
      <t xml:space="preserve">        </t>
    </r>
    <r>
      <rPr>
        <sz val="11"/>
        <color rgb="FF000000"/>
        <rFont val="Calibri"/>
      </rPr>
      <t>Fees will be payable when the work is complete, reports issued and the invoice issued.</t>
    </r>
  </si>
  <si>
    <t>g.        Where fees are relating to works costs, the works estimate shall be declared at the time of call off to estimate a fee. This will be recalculated following tender or contract negotiation. The agreed fee will be adjusted and based on the final agreed Contract Sum (works only). For the avoidance of doubt, works costs exclude contractor on costs, client direct costs, post contract client instructions, land, financing, marketing and sale costs, planning and building reg fees.</t>
  </si>
  <si>
    <r>
      <rPr>
        <sz val="11"/>
        <color rgb="FF000000"/>
        <rFont val="Calibri"/>
      </rPr>
      <t>i.</t>
    </r>
    <r>
      <rPr>
        <sz val="11"/>
        <color rgb="FF000000"/>
        <rFont val="Times New Roman"/>
      </rPr>
      <t xml:space="preserve">       </t>
    </r>
    <r>
      <rPr>
        <sz val="11"/>
        <color rgb="FF000000"/>
        <rFont val="Calibri"/>
        <scheme val="minor"/>
      </rPr>
      <t xml:space="preserve"> Fee levels should remain valid for the duration of the framework and should not be index linked. The minimum and maximum fees are to be fixed for year 1 of the framework after which they will be index linked by ICN as confirmed in the Framework Agreement.</t>
    </r>
  </si>
  <si>
    <r>
      <rPr>
        <sz val="11"/>
        <color rgb="FF000000"/>
        <rFont val="Calibri"/>
      </rPr>
      <t>j.</t>
    </r>
    <r>
      <rPr>
        <sz val="11"/>
        <color rgb="FF000000"/>
        <rFont val="Times New Roman"/>
      </rPr>
      <t xml:space="preserve">        </t>
    </r>
    <r>
      <rPr>
        <sz val="11"/>
        <color rgb="FF000000"/>
        <rFont val="Calibri"/>
      </rPr>
      <t>All prices must be quoted in accordance to the Service Brief for M&amp;E Engineering Services which is attached to the Invitation to Tender.</t>
    </r>
  </si>
  <si>
    <t>k.        The maximum fee quoted shall be based on a works cost of £25m. For any appointments with a works cost in excess of £25m the fee shall be negotiated directly between the consultant and the appointing client.</t>
  </si>
  <si>
    <t>Jennings Design Associates</t>
  </si>
  <si>
    <t>MICHAEL HYDE AND ASSOCIATES LIMITED T/A MHA ARCHITECTS</t>
  </si>
  <si>
    <t>ICN - Fees for Retrofit Consultant services (West)</t>
  </si>
  <si>
    <t>Retrofit Assessor - Fee based on per property basis PAS2035 Pathway A</t>
  </si>
  <si>
    <t>Retrofit Assessor - Fee based on per property basis PAS2035 Pathway B</t>
  </si>
  <si>
    <t>Retrofit Assessor - Fee based on per property basis PAS2035 Pathway C</t>
  </si>
  <si>
    <t>Retrofit Coordinator - Fee based on per property basis PAS2035 Pathway A</t>
  </si>
  <si>
    <t>Retrofit Coordinator - Fee based on per property basis PAS2035 Pathway B</t>
  </si>
  <si>
    <t>Retrofit Coordinator - Fee based on per property basis PAS2035 Pathway C</t>
  </si>
  <si>
    <t>Average of Bidders</t>
  </si>
  <si>
    <t>ICN - Fees for Retrofit Consultant services (East)</t>
  </si>
  <si>
    <t>ICN - Fees for Retrofit Consultant servicess (East)</t>
  </si>
  <si>
    <t>Important Information – Retrofit Consultant Lots (for both East &amp; West lots)</t>
  </si>
  <si>
    <r>
      <rPr>
        <sz val="11"/>
        <color rgb="FF000000"/>
        <rFont val="Calibri"/>
      </rPr>
      <t>c.</t>
    </r>
    <r>
      <rPr>
        <sz val="11"/>
        <color rgb="FF000000"/>
        <rFont val="Times New Roman"/>
      </rPr>
      <t>       </t>
    </r>
    <r>
      <rPr>
        <sz val="11"/>
        <color rgb="FF000000"/>
        <rFont val="Calibri"/>
      </rPr>
      <t>Please note the consultants will work at their own risk until a formal appointment letter for a project is agreed and issued.</t>
    </r>
  </si>
  <si>
    <t>d.        The default position for the purposes of the tender is that fees would be paid in stages as follows, for both negotiated and tendered projects:</t>
  </si>
  <si>
    <t>Retrofit Assessor</t>
  </si>
  <si>
    <r>
      <rPr>
        <sz val="11"/>
        <color rgb="FF000000"/>
        <rFont val="Arial"/>
      </rPr>
      <t xml:space="preserve">               • </t>
    </r>
    <r>
      <rPr>
        <sz val="11"/>
        <color rgb="FF000000"/>
        <rFont val="Calibri"/>
        <scheme val="minor"/>
      </rPr>
      <t>50% up</t>
    </r>
    <r>
      <rPr>
        <sz val="11"/>
        <color rgb="FF000000"/>
        <rFont val="Calibri"/>
      </rPr>
      <t>on completion of the property inspection and issue of the EPC</t>
    </r>
  </si>
  <si>
    <r>
      <rPr>
        <sz val="11"/>
        <color rgb="FF000000"/>
        <rFont val="Arial"/>
      </rPr>
      <t xml:space="preserve">               • </t>
    </r>
    <r>
      <rPr>
        <sz val="11"/>
        <color rgb="FF000000"/>
        <rFont val="Calibri"/>
        <scheme val="minor"/>
      </rPr>
      <t>50</t>
    </r>
    <r>
      <rPr>
        <sz val="11"/>
        <color rgb="FF000000"/>
        <rFont val="Calibri"/>
      </rPr>
      <t>% upon issue of the recommendations to bring the property up to SAP69 (Band C) &amp; the background information (photos and data) to the Client</t>
    </r>
  </si>
  <si>
    <t>Retrofit Coordinator</t>
  </si>
  <si>
    <r>
      <rPr>
        <sz val="11"/>
        <color rgb="FF000000"/>
        <rFont val="Arial"/>
      </rPr>
      <t xml:space="preserve">               • </t>
    </r>
    <r>
      <rPr>
        <sz val="11"/>
        <color rgb="FF000000"/>
        <rFont val="Calibri"/>
        <scheme val="minor"/>
      </rPr>
      <t>20% at issue of the whole house plan for each archetype and completion of energy modelling and calculations to test different options to achieve EPC C</t>
    </r>
  </si>
  <si>
    <r>
      <rPr>
        <sz val="11"/>
        <color rgb="FF000000"/>
        <rFont val="Arial"/>
      </rPr>
      <t xml:space="preserve">               • </t>
    </r>
    <r>
      <rPr>
        <sz val="11"/>
        <color rgb="FF000000"/>
        <rFont val="Calibri"/>
        <scheme val="minor"/>
      </rPr>
      <t>25% at issue of the cost comparisons of different options</t>
    </r>
  </si>
  <si>
    <r>
      <rPr>
        <sz val="11"/>
        <color rgb="FF000000"/>
        <rFont val="Arial"/>
      </rPr>
      <t xml:space="preserve">               •</t>
    </r>
    <r>
      <rPr>
        <sz val="11"/>
        <color rgb="FF000000"/>
        <rFont val="Calibri"/>
        <scheme val="minor"/>
      </rPr>
      <t xml:space="preserve"> 45% </t>
    </r>
    <r>
      <rPr>
        <sz val="11"/>
        <color rgb="FF000000"/>
        <rFont val="Calibri"/>
      </rPr>
      <t>at  completion of RIBA Stage 4 design and specifications for contractor procurement</t>
    </r>
  </si>
  <si>
    <t xml:space="preserve">        e.      No payment shall be due from the appointing client in relation to an assessment unless the appointing client has received their copy of the EPC from the ICN supplier for that assessment.</t>
  </si>
  <si>
    <r>
      <rPr>
        <sz val="11"/>
        <color rgb="FF000000"/>
        <rFont val="Calibri"/>
      </rPr>
      <t>f.</t>
    </r>
    <r>
      <rPr>
        <sz val="11"/>
        <color rgb="FF000000"/>
        <rFont val="Times New Roman"/>
      </rPr>
      <t xml:space="preserve">       </t>
    </r>
    <r>
      <rPr>
        <sz val="11"/>
        <color rgb="FF000000"/>
        <rFont val="Calibri"/>
      </rPr>
      <t>Fees should be stated excluding VAT but inclusive of all expenses and disbursements.</t>
    </r>
  </si>
  <si>
    <r>
      <rPr>
        <sz val="11"/>
        <color rgb="FF000000"/>
        <rFont val="Calibri"/>
      </rPr>
      <t>g.</t>
    </r>
    <r>
      <rPr>
        <sz val="11"/>
        <color rgb="FF000000"/>
        <rFont val="Times New Roman"/>
      </rPr>
      <t>      </t>
    </r>
    <r>
      <rPr>
        <sz val="11"/>
        <color rgb="FF000000"/>
        <rFont val="Calibri"/>
      </rPr>
      <t>Fee levels should remain valid for the duration of the framework. The fee levels are fixed and should not be index linked.</t>
    </r>
  </si>
  <si>
    <r>
      <rPr>
        <sz val="11"/>
        <color rgb="FF000000"/>
        <rFont val="Calibri"/>
      </rPr>
      <t>h.</t>
    </r>
    <r>
      <rPr>
        <sz val="11"/>
        <color rgb="FF000000"/>
        <rFont val="Times New Roman"/>
      </rPr>
      <t>      </t>
    </r>
    <r>
      <rPr>
        <sz val="11"/>
        <color rgb="FF000000"/>
        <rFont val="Calibri"/>
      </rPr>
      <t>All prices must be quoted in accordance to the Service Brief for Retrofit Assesor and Coordinator which is attached to the Invitation to Tender.</t>
    </r>
  </si>
  <si>
    <t>i.        The fee quoted shall be based on a minimum number of 100 properties within a batch call off. For any appointment with a batch call off under 100 properties the fee may be negotiated directly between the consultant and the appointing client.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</si>
</sst>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0.000%"/>
    <numFmt numFmtId="166" formatCode="_-[$£-809]* #,##0.00_-;\-[$£-809]* #,##0.00_-;_-[$£-809]* &quot;-&quot;??_-;_-@_-"/>
  </numFmts>
  <fonts count="36">
    <font>
      <sz val="11"/>
      <color theme="1"/>
      <name val="Calibri"/>
      <family val="2"/>
      <scheme val="minor"/>
    </font>
    <font>
      <b/>
      <sz val="14"/>
      <color rgb="FF000000"/>
      <name val="Calibri"/>
      <family val="2"/>
    </font>
    <font>
      <b/>
      <sz val="11"/>
      <color theme="1"/>
      <name val="Calibri"/>
      <family val="2"/>
      <scheme val="minor"/>
    </font>
    <font>
      <b/>
      <sz val="12"/>
      <color rgb="FF000000"/>
      <name val="Calibri"/>
      <family val="2"/>
    </font>
    <font>
      <sz val="11"/>
      <color indexed="8"/>
      <name val="Calibri"/>
      <family val="2"/>
    </font>
    <font>
      <sz val="8"/>
      <name val="Calibri"/>
      <family val="2"/>
      <scheme val="minor"/>
    </font>
    <font>
      <sz val="11"/>
      <color theme="1"/>
      <name val="Calibri"/>
      <family val="2"/>
      <scheme val="minor"/>
    </font>
    <font>
      <sz val="11"/>
      <color rgb="FF000000"/>
      <name val="Calibri"/>
      <family val="2"/>
    </font>
    <font>
      <b/>
      <u/>
      <sz val="11"/>
      <color theme="1"/>
      <name val="Calibri"/>
      <family val="2"/>
    </font>
    <font>
      <sz val="11"/>
      <color theme="1"/>
      <name val="Calibri"/>
      <family val="2"/>
    </font>
    <font>
      <sz val="11"/>
      <color theme="1"/>
      <name val="Times New Roman"/>
      <family val="1"/>
    </font>
    <font>
      <sz val="11"/>
      <color rgb="FF000000"/>
      <name val="Calibri"/>
      <scheme val="minor"/>
    </font>
    <font>
      <sz val="11"/>
      <color rgb="FF000000"/>
      <name val="Times New Roman"/>
      <family val="1"/>
    </font>
    <font>
      <sz val="11"/>
      <color rgb="FF000000"/>
      <name val="Times New Roman"/>
    </font>
    <font>
      <sz val="11"/>
      <color rgb="FF000000"/>
      <name val="Calibri"/>
    </font>
    <font>
      <sz val="11"/>
      <color rgb="FFFF0000"/>
      <name val="Calibri"/>
      <family val="2"/>
      <scheme val="minor"/>
    </font>
    <font>
      <sz val="11"/>
      <color rgb="FF242424"/>
      <name val="Aptos Narrow"/>
      <charset val="1"/>
    </font>
    <font>
      <b/>
      <sz val="11"/>
      <color theme="1"/>
      <name val="Calibri"/>
      <family val="2"/>
    </font>
    <font>
      <sz val="11"/>
      <name val="Calibri"/>
      <family val="2"/>
      <scheme val="minor"/>
    </font>
    <font>
      <b/>
      <u/>
      <sz val="11"/>
      <color rgb="FF000000"/>
      <name val="Calibri"/>
      <family val="2"/>
      <scheme val="minor"/>
    </font>
    <font>
      <sz val="10"/>
      <color theme="1"/>
      <name val="Calibri"/>
      <family val="2"/>
    </font>
    <font>
      <sz val="7"/>
      <color theme="1"/>
      <name val="Times New Roman"/>
      <family val="1"/>
    </font>
    <font>
      <sz val="10"/>
      <color rgb="FF000000"/>
      <name val="Calibri"/>
      <family val="2"/>
    </font>
    <font>
      <sz val="10"/>
      <color rgb="FF000000"/>
      <name val="Calibri"/>
    </font>
    <font>
      <sz val="7"/>
      <color rgb="FF000000"/>
      <name val="Times New Roman"/>
    </font>
    <font>
      <sz val="10"/>
      <color rgb="FF000000"/>
      <name val="Calibri"/>
      <scheme val="minor"/>
    </font>
    <font>
      <b/>
      <sz val="11"/>
      <color rgb="FF000000"/>
      <name val="Calibri"/>
    </font>
    <font>
      <sz val="11"/>
      <color rgb="FF000000"/>
      <name val="Calibri"/>
      <family val="2"/>
      <scheme val="minor"/>
    </font>
    <font>
      <sz val="11"/>
      <color rgb="FF000000"/>
      <name val="Arial"/>
      <family val="2"/>
    </font>
    <font>
      <sz val="11"/>
      <name val="Calibri"/>
      <family val="2"/>
    </font>
    <font>
      <b/>
      <u/>
      <sz val="13"/>
      <name val="Calibri"/>
      <family val="2"/>
      <scheme val="minor"/>
    </font>
    <font>
      <b/>
      <u/>
      <sz val="11"/>
      <name val="Calibri"/>
      <family val="2"/>
      <scheme val="minor"/>
    </font>
    <font>
      <u/>
      <sz val="11"/>
      <color theme="1"/>
      <name val="Calibri"/>
      <family val="2"/>
      <scheme val="minor"/>
    </font>
    <font>
      <b/>
      <u/>
      <sz val="11"/>
      <color rgb="FF000000"/>
      <name val="Calibri"/>
    </font>
    <font>
      <b/>
      <u/>
      <sz val="11"/>
      <color rgb="FF000000"/>
      <name val="Calibri"/>
      <scheme val="minor"/>
    </font>
    <font>
      <sz val="11"/>
      <color rgb="FF000000"/>
      <name val="Arial"/>
    </font>
  </fonts>
  <fills count="5">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s>
  <borders count="29">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2">
    <xf numFmtId="0" fontId="0" fillId="0" borderId="0"/>
    <xf numFmtId="9" fontId="6" fillId="0" borderId="0" applyFont="0" applyFill="0" applyBorder="0" applyAlignment="0" applyProtection="0"/>
  </cellStyleXfs>
  <cellXfs count="163">
    <xf numFmtId="0" fontId="0" fillId="0" borderId="0" xfId="0"/>
    <xf numFmtId="0" fontId="0" fillId="0" borderId="0" xfId="0" applyAlignment="1">
      <alignment horizontal="center" vertical="center"/>
    </xf>
    <xf numFmtId="0" fontId="0" fillId="0" borderId="0" xfId="0" applyAlignment="1">
      <alignment horizontal="center"/>
    </xf>
    <xf numFmtId="0" fontId="0" fillId="0" borderId="4" xfId="0" applyBorder="1"/>
    <xf numFmtId="0" fontId="0" fillId="2" borderId="5" xfId="0" applyFill="1" applyBorder="1" applyAlignment="1">
      <alignment horizontal="center"/>
    </xf>
    <xf numFmtId="0" fontId="4" fillId="0" borderId="0" xfId="0" applyFont="1" applyAlignment="1">
      <alignment horizontal="left" vertical="center" wrapText="1"/>
    </xf>
    <xf numFmtId="164" fontId="0" fillId="0" borderId="0" xfId="0" applyNumberFormat="1"/>
    <xf numFmtId="10" fontId="0" fillId="0" borderId="0" xfId="0" applyNumberFormat="1"/>
    <xf numFmtId="0" fontId="0" fillId="0" borderId="0" xfId="0" applyAlignment="1">
      <alignment wrapText="1"/>
    </xf>
    <xf numFmtId="0" fontId="0" fillId="0" borderId="6" xfId="0" applyBorder="1" applyAlignment="1">
      <alignment horizontal="center" vertical="center" wrapText="1"/>
    </xf>
    <xf numFmtId="164" fontId="0" fillId="0" borderId="0" xfId="0" applyNumberFormat="1" applyAlignment="1">
      <alignment horizontal="center"/>
    </xf>
    <xf numFmtId="0" fontId="0" fillId="2" borderId="6" xfId="0" applyFill="1" applyBorder="1" applyAlignment="1">
      <alignment horizontal="center"/>
    </xf>
    <xf numFmtId="164" fontId="0" fillId="0" borderId="0" xfId="0" applyNumberFormat="1" applyAlignment="1">
      <alignment horizontal="center" vertical="center"/>
    </xf>
    <xf numFmtId="44" fontId="0" fillId="0" borderId="0" xfId="0" applyNumberFormat="1"/>
    <xf numFmtId="44" fontId="0" fillId="0" borderId="0" xfId="0" applyNumberFormat="1" applyAlignment="1">
      <alignment horizontal="center"/>
    </xf>
    <xf numFmtId="0" fontId="0" fillId="0" borderId="0" xfId="0" applyAlignment="1">
      <alignment horizontal="center" vertical="center" wrapText="1"/>
    </xf>
    <xf numFmtId="164" fontId="0" fillId="3" borderId="3" xfId="0" applyNumberFormat="1" applyFill="1" applyBorder="1" applyAlignment="1">
      <alignment horizontal="center"/>
    </xf>
    <xf numFmtId="164" fontId="0" fillId="3" borderId="2" xfId="0" applyNumberFormat="1" applyFill="1" applyBorder="1" applyAlignment="1">
      <alignment horizontal="center"/>
    </xf>
    <xf numFmtId="164" fontId="0" fillId="3" borderId="1" xfId="0" applyNumberFormat="1" applyFill="1" applyBorder="1" applyAlignment="1">
      <alignment horizontal="center"/>
    </xf>
    <xf numFmtId="165" fontId="0" fillId="0" borderId="0" xfId="0" applyNumberFormat="1"/>
    <xf numFmtId="165" fontId="0" fillId="0" borderId="0" xfId="1" applyNumberFormat="1" applyFont="1"/>
    <xf numFmtId="165" fontId="0" fillId="0" borderId="0" xfId="1" applyNumberFormat="1" applyFont="1" applyAlignment="1">
      <alignment horizontal="center"/>
    </xf>
    <xf numFmtId="165" fontId="0" fillId="0" borderId="0" xfId="1" applyNumberFormat="1" applyFont="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xf>
    <xf numFmtId="165" fontId="0" fillId="0" borderId="7" xfId="0" applyNumberFormat="1" applyBorder="1" applyAlignment="1">
      <alignment horizontal="center" vertical="center"/>
    </xf>
    <xf numFmtId="10" fontId="0" fillId="0" borderId="7" xfId="0" applyNumberFormat="1" applyBorder="1" applyAlignment="1">
      <alignment horizontal="center" vertical="center"/>
    </xf>
    <xf numFmtId="164" fontId="0" fillId="0" borderId="7" xfId="0" applyNumberFormat="1" applyBorder="1" applyAlignment="1">
      <alignment horizontal="center" vertical="center"/>
    </xf>
    <xf numFmtId="165" fontId="0" fillId="0" borderId="8" xfId="0" applyNumberFormat="1" applyBorder="1" applyAlignment="1">
      <alignment horizontal="center" vertical="center"/>
    </xf>
    <xf numFmtId="164" fontId="0" fillId="0" borderId="8" xfId="0" applyNumberFormat="1" applyBorder="1" applyAlignment="1">
      <alignment horizontal="center" vertical="center"/>
    </xf>
    <xf numFmtId="0" fontId="1" fillId="2" borderId="7" xfId="0" applyFont="1" applyFill="1" applyBorder="1" applyAlignment="1">
      <alignment horizontal="center" vertical="center" wrapText="1"/>
    </xf>
    <xf numFmtId="0" fontId="0" fillId="0" borderId="7" xfId="0" applyBorder="1"/>
    <xf numFmtId="0" fontId="1" fillId="2" borderId="9" xfId="0" applyFont="1" applyFill="1" applyBorder="1" applyAlignment="1">
      <alignment horizontal="center" vertical="center" wrapText="1"/>
    </xf>
    <xf numFmtId="0" fontId="0" fillId="0" borderId="9" xfId="0" applyBorder="1"/>
    <xf numFmtId="165" fontId="0" fillId="0" borderId="0" xfId="1" applyNumberFormat="1" applyFont="1" applyFill="1"/>
    <xf numFmtId="0" fontId="0" fillId="0" borderId="7" xfId="0" applyBorder="1" applyAlignment="1">
      <alignment wrapText="1"/>
    </xf>
    <xf numFmtId="0" fontId="1" fillId="0" borderId="7" xfId="0" applyFont="1" applyBorder="1" applyAlignment="1">
      <alignment horizontal="center" vertical="center" wrapText="1"/>
    </xf>
    <xf numFmtId="165" fontId="0" fillId="0" borderId="7" xfId="0" applyNumberFormat="1" applyBorder="1" applyAlignment="1">
      <alignment horizontal="center"/>
    </xf>
    <xf numFmtId="10" fontId="0" fillId="0" borderId="7" xfId="0" applyNumberFormat="1" applyBorder="1" applyAlignment="1">
      <alignment horizontal="center"/>
    </xf>
    <xf numFmtId="165" fontId="0" fillId="0" borderId="7" xfId="0" applyNumberFormat="1" applyBorder="1"/>
    <xf numFmtId="164" fontId="0" fillId="0" borderId="7" xfId="0" applyNumberFormat="1" applyBorder="1" applyAlignment="1">
      <alignment horizontal="center"/>
    </xf>
    <xf numFmtId="0" fontId="0" fillId="0" borderId="7" xfId="0" applyBorder="1" applyAlignment="1">
      <alignment horizontal="center" vertical="center"/>
    </xf>
    <xf numFmtId="0" fontId="7" fillId="0" borderId="7" xfId="0" applyFont="1" applyBorder="1" applyAlignment="1">
      <alignment vertical="center" wrapText="1"/>
    </xf>
    <xf numFmtId="166" fontId="7" fillId="0" borderId="7" xfId="0" applyNumberFormat="1" applyFont="1" applyBorder="1" applyAlignment="1">
      <alignment horizontal="center" vertical="center" wrapText="1"/>
    </xf>
    <xf numFmtId="0" fontId="0" fillId="2" borderId="7" xfId="0" applyFill="1" applyBorder="1" applyAlignment="1">
      <alignment horizontal="center"/>
    </xf>
    <xf numFmtId="0" fontId="0" fillId="0" borderId="9" xfId="0" applyBorder="1" applyAlignment="1">
      <alignment horizontal="center" vertical="center" wrapText="1"/>
    </xf>
    <xf numFmtId="0" fontId="0" fillId="2" borderId="9" xfId="0" applyFill="1" applyBorder="1" applyAlignment="1">
      <alignment horizontal="center"/>
    </xf>
    <xf numFmtId="165" fontId="0" fillId="0" borderId="9" xfId="0" applyNumberFormat="1" applyBorder="1" applyAlignment="1">
      <alignment horizontal="center"/>
    </xf>
    <xf numFmtId="164" fontId="0" fillId="0" borderId="9" xfId="0" applyNumberFormat="1" applyBorder="1" applyAlignment="1">
      <alignment horizontal="center"/>
    </xf>
    <xf numFmtId="0" fontId="0" fillId="0" borderId="10" xfId="0" applyBorder="1" applyAlignment="1">
      <alignment horizontal="center" vertical="center" wrapText="1"/>
    </xf>
    <xf numFmtId="44" fontId="0" fillId="0" borderId="7" xfId="0" applyNumberFormat="1" applyBorder="1"/>
    <xf numFmtId="0" fontId="0" fillId="0" borderId="0" xfId="0" applyAlignment="1">
      <alignment horizontal="left" vertical="center" wrapText="1"/>
    </xf>
    <xf numFmtId="0" fontId="2" fillId="2" borderId="7" xfId="0" applyFont="1" applyFill="1" applyBorder="1" applyAlignment="1">
      <alignment horizontal="left" vertical="center"/>
    </xf>
    <xf numFmtId="0" fontId="0" fillId="0" borderId="7" xfId="0" applyBorder="1" applyAlignment="1">
      <alignment horizontal="left" vertical="center" wrapText="1"/>
    </xf>
    <xf numFmtId="44" fontId="0" fillId="0" borderId="7" xfId="0" applyNumberFormat="1" applyBorder="1" applyAlignment="1" applyProtection="1">
      <alignment horizontal="center"/>
      <protection locked="0"/>
    </xf>
    <xf numFmtId="44" fontId="0" fillId="0" borderId="7" xfId="0" applyNumberFormat="1" applyBorder="1" applyAlignment="1">
      <alignment horizontal="center"/>
    </xf>
    <xf numFmtId="0" fontId="2" fillId="2" borderId="7" xfId="0" applyFont="1" applyFill="1" applyBorder="1"/>
    <xf numFmtId="10" fontId="0" fillId="2" borderId="7" xfId="0" applyNumberFormat="1" applyFill="1" applyBorder="1" applyAlignment="1">
      <alignment horizontal="center"/>
    </xf>
    <xf numFmtId="10" fontId="0" fillId="0" borderId="7" xfId="0" applyNumberFormat="1" applyBorder="1"/>
    <xf numFmtId="0" fontId="0" fillId="2" borderId="7" xfId="0" applyFill="1" applyBorder="1"/>
    <xf numFmtId="0" fontId="0" fillId="2" borderId="7" xfId="0" applyFill="1" applyBorder="1" applyAlignment="1">
      <alignment horizontal="center" vertical="center"/>
    </xf>
    <xf numFmtId="164" fontId="0" fillId="0" borderId="7" xfId="0" applyNumberFormat="1" applyBorder="1"/>
    <xf numFmtId="10" fontId="0" fillId="2" borderId="7" xfId="0" applyNumberFormat="1" applyFill="1" applyBorder="1" applyAlignment="1">
      <alignment horizontal="center" vertical="center"/>
    </xf>
    <xf numFmtId="165" fontId="0" fillId="0" borderId="0" xfId="1" applyNumberFormat="1" applyFont="1" applyBorder="1" applyAlignment="1">
      <alignment horizontal="center"/>
    </xf>
    <xf numFmtId="165" fontId="0" fillId="0" borderId="7" xfId="1" applyNumberFormat="1" applyFont="1" applyBorder="1" applyAlignment="1">
      <alignment horizontal="center"/>
    </xf>
    <xf numFmtId="165" fontId="0" fillId="2" borderId="7" xfId="1" applyNumberFormat="1" applyFont="1" applyFill="1" applyBorder="1" applyAlignment="1">
      <alignment horizontal="center"/>
    </xf>
    <xf numFmtId="165" fontId="0" fillId="0" borderId="7" xfId="1" applyNumberFormat="1" applyFont="1" applyBorder="1"/>
    <xf numFmtId="164" fontId="0" fillId="0" borderId="7" xfId="0" applyNumberFormat="1" applyBorder="1" applyAlignment="1">
      <alignment wrapText="1"/>
    </xf>
    <xf numFmtId="165" fontId="0" fillId="0" borderId="7" xfId="1" applyNumberFormat="1" applyFont="1" applyBorder="1" applyAlignment="1">
      <alignment horizontal="center" vertical="center"/>
    </xf>
    <xf numFmtId="165" fontId="0" fillId="2" borderId="7" xfId="1" applyNumberFormat="1" applyFont="1" applyFill="1" applyBorder="1"/>
    <xf numFmtId="165" fontId="0" fillId="0" borderId="7" xfId="1" applyNumberFormat="1" applyFont="1" applyFill="1" applyBorder="1" applyAlignment="1">
      <alignment horizontal="center" vertical="center" wrapText="1"/>
    </xf>
    <xf numFmtId="165" fontId="0" fillId="0" borderId="7" xfId="1" applyNumberFormat="1" applyFont="1" applyFill="1" applyBorder="1"/>
    <xf numFmtId="0" fontId="0" fillId="2" borderId="8" xfId="0" applyFill="1" applyBorder="1" applyAlignment="1">
      <alignment horizontal="center"/>
    </xf>
    <xf numFmtId="0" fontId="3" fillId="2" borderId="7" xfId="0" applyFont="1" applyFill="1" applyBorder="1" applyAlignment="1">
      <alignment horizontal="center" vertical="center" wrapText="1"/>
    </xf>
    <xf numFmtId="165" fontId="0" fillId="0" borderId="0" xfId="1" applyNumberFormat="1" applyFont="1" applyFill="1" applyBorder="1" applyAlignment="1">
      <alignment horizontal="center" vertical="center"/>
    </xf>
    <xf numFmtId="165" fontId="0" fillId="0" borderId="7" xfId="1" applyNumberFormat="1" applyFont="1" applyFill="1" applyBorder="1" applyAlignment="1">
      <alignment horizontal="center" vertical="center"/>
    </xf>
    <xf numFmtId="165" fontId="0" fillId="2" borderId="7" xfId="1" applyNumberFormat="1" applyFont="1" applyFill="1" applyBorder="1" applyAlignment="1">
      <alignment horizontal="center" vertical="center"/>
    </xf>
    <xf numFmtId="44" fontId="0" fillId="0" borderId="7" xfId="1" applyNumberFormat="1" applyFont="1" applyFill="1" applyBorder="1" applyAlignment="1">
      <alignment horizontal="center" vertical="center"/>
    </xf>
    <xf numFmtId="0" fontId="4" fillId="0" borderId="7" xfId="0" applyFont="1" applyBorder="1" applyAlignment="1">
      <alignment horizontal="left" vertical="center" wrapText="1"/>
    </xf>
    <xf numFmtId="0" fontId="8" fillId="4" borderId="0" xfId="0" applyFont="1" applyFill="1" applyAlignment="1">
      <alignment vertical="center"/>
    </xf>
    <xf numFmtId="0" fontId="9" fillId="4" borderId="0" xfId="0" applyFont="1" applyFill="1" applyAlignment="1">
      <alignment horizontal="left" vertical="center" indent="5"/>
    </xf>
    <xf numFmtId="0" fontId="11" fillId="4" borderId="0" xfId="0" applyFont="1" applyFill="1" applyAlignment="1">
      <alignment horizontal="left" vertical="center" indent="10"/>
    </xf>
    <xf numFmtId="0" fontId="12" fillId="4" borderId="0" xfId="0" applyFont="1" applyFill="1" applyAlignment="1">
      <alignment horizontal="left" vertical="center" indent="10"/>
    </xf>
    <xf numFmtId="0" fontId="7" fillId="4" borderId="0" xfId="0" applyFont="1" applyFill="1" applyAlignment="1">
      <alignment horizontal="left" vertical="center" wrapText="1" indent="5"/>
    </xf>
    <xf numFmtId="0" fontId="11" fillId="4" borderId="0" xfId="0" applyFont="1" applyFill="1" applyAlignment="1">
      <alignment horizontal="left" vertical="center" wrapText="1" indent="5"/>
    </xf>
    <xf numFmtId="0" fontId="15" fillId="0" borderId="0" xfId="0" applyFont="1"/>
    <xf numFmtId="0" fontId="0" fillId="0" borderId="0" xfId="0" applyAlignment="1">
      <alignment vertical="center"/>
    </xf>
    <xf numFmtId="0" fontId="7" fillId="4" borderId="0" xfId="0" applyFont="1" applyFill="1" applyAlignment="1">
      <alignment horizontal="left" vertical="center" indent="5"/>
    </xf>
    <xf numFmtId="0" fontId="9" fillId="0" borderId="0" xfId="0" applyFont="1" applyAlignment="1">
      <alignment horizontal="left" vertical="center" indent="5"/>
    </xf>
    <xf numFmtId="0" fontId="17" fillId="4" borderId="0" xfId="0" applyFont="1" applyFill="1" applyAlignment="1">
      <alignment vertical="center"/>
    </xf>
    <xf numFmtId="0" fontId="9" fillId="4" borderId="0" xfId="0" applyFont="1" applyFill="1" applyAlignment="1">
      <alignment vertical="center"/>
    </xf>
    <xf numFmtId="0" fontId="19" fillId="4" borderId="0" xfId="0" applyFont="1" applyFill="1"/>
    <xf numFmtId="0" fontId="9" fillId="4" borderId="0" xfId="0" applyFont="1" applyFill="1" applyAlignment="1">
      <alignment vertical="center" wrapText="1" indent="5"/>
    </xf>
    <xf numFmtId="0" fontId="7" fillId="4" borderId="0" xfId="0" applyFont="1" applyFill="1" applyAlignment="1">
      <alignment horizontal="left" vertical="center" wrapText="1" indent="5"/>
    </xf>
    <xf numFmtId="0" fontId="11" fillId="4" borderId="0" xfId="0" applyFont="1" applyFill="1" applyAlignment="1">
      <alignment horizontal="left" vertical="center" wrapText="1" indent="5"/>
    </xf>
    <xf numFmtId="0" fontId="0" fillId="0" borderId="0" xfId="0" applyAlignment="1">
      <alignment horizontal="left" vertical="center" wrapText="1" indent="2"/>
    </xf>
    <xf numFmtId="0" fontId="16" fillId="0" borderId="0" xfId="0" applyFont="1" applyAlignment="1">
      <alignment horizontal="left" vertical="center" wrapText="1" indent="2"/>
    </xf>
    <xf numFmtId="0" fontId="9" fillId="4" borderId="0" xfId="0" applyFont="1" applyFill="1" applyAlignment="1">
      <alignment horizontal="left" vertical="center" wrapText="1" indent="5"/>
    </xf>
    <xf numFmtId="0" fontId="18" fillId="4" borderId="0" xfId="0" applyFont="1" applyFill="1" applyAlignment="1">
      <alignment horizontal="left" vertical="center" wrapText="1" indent="5"/>
    </xf>
    <xf numFmtId="0" fontId="20" fillId="4" borderId="0" xfId="0" applyFont="1" applyFill="1" applyAlignment="1">
      <alignment vertical="center"/>
    </xf>
    <xf numFmtId="0" fontId="23" fillId="4" borderId="0" xfId="0" applyFont="1" applyFill="1" applyAlignment="1">
      <alignment vertical="center" wrapText="1"/>
    </xf>
    <xf numFmtId="0" fontId="22" fillId="4" borderId="0" xfId="0" applyFont="1" applyFill="1" applyAlignment="1">
      <alignment vertical="center" wrapText="1"/>
    </xf>
    <xf numFmtId="0" fontId="7" fillId="4" borderId="0" xfId="0" applyFont="1" applyFill="1" applyAlignment="1">
      <alignment vertical="center" wrapText="1"/>
    </xf>
    <xf numFmtId="0" fontId="9" fillId="4" borderId="0" xfId="0" applyFont="1" applyFill="1" applyAlignment="1">
      <alignment vertical="center"/>
    </xf>
    <xf numFmtId="0" fontId="11" fillId="4" borderId="0" xfId="0" applyFont="1" applyFill="1" applyAlignment="1">
      <alignment wrapText="1"/>
    </xf>
    <xf numFmtId="0" fontId="26" fillId="4" borderId="0" xfId="0" applyFont="1" applyFill="1" applyAlignment="1">
      <alignment vertical="center"/>
    </xf>
    <xf numFmtId="0" fontId="14" fillId="4" borderId="0" xfId="0" applyFont="1" applyFill="1" applyAlignment="1">
      <alignment vertical="center"/>
    </xf>
    <xf numFmtId="0" fontId="17" fillId="4" borderId="0" xfId="0" applyFont="1" applyFill="1" applyAlignment="1">
      <alignment vertical="center"/>
    </xf>
    <xf numFmtId="0" fontId="8" fillId="4" borderId="0" xfId="0" applyFont="1" applyFill="1" applyAlignment="1">
      <alignment vertical="center"/>
    </xf>
    <xf numFmtId="0" fontId="0" fillId="4" borderId="0" xfId="0" applyFill="1" applyAlignment="1">
      <alignment horizontal="left" vertical="center" wrapText="1" indent="10"/>
    </xf>
    <xf numFmtId="0" fontId="14" fillId="4" borderId="0" xfId="0" applyFont="1" applyFill="1" applyAlignment="1">
      <alignment horizontal="left" vertical="center" wrapText="1" indent="5"/>
    </xf>
    <xf numFmtId="0" fontId="9" fillId="4" borderId="0" xfId="0" applyFont="1" applyFill="1" applyAlignment="1">
      <alignment horizontal="left" vertical="center" indent="5"/>
    </xf>
    <xf numFmtId="0" fontId="0" fillId="4" borderId="0" xfId="0" applyFill="1" applyAlignment="1">
      <alignment horizontal="left" vertical="center" indent="2"/>
    </xf>
    <xf numFmtId="0" fontId="7" fillId="4" borderId="0" xfId="0" applyFont="1" applyFill="1" applyAlignment="1">
      <alignment horizontal="left" vertical="center" indent="5"/>
    </xf>
    <xf numFmtId="0" fontId="0" fillId="4" borderId="0" xfId="0" applyFill="1" applyAlignment="1">
      <alignment horizontal="left" vertical="center" indent="5"/>
    </xf>
    <xf numFmtId="0" fontId="28" fillId="4" borderId="0" xfId="0" applyFont="1" applyFill="1" applyAlignment="1">
      <alignment horizontal="left" vertical="center" indent="2"/>
    </xf>
    <xf numFmtId="0" fontId="18" fillId="4" borderId="0" xfId="0" applyFont="1" applyFill="1" applyAlignment="1">
      <alignment horizontal="left" vertical="center" indent="2"/>
    </xf>
    <xf numFmtId="0" fontId="9" fillId="4" borderId="0" xfId="0" applyFont="1" applyFill="1" applyAlignment="1">
      <alignment horizontal="left" vertical="top" wrapText="1" indent="5"/>
    </xf>
    <xf numFmtId="0" fontId="29" fillId="4" borderId="0" xfId="0" applyFont="1" applyFill="1" applyAlignment="1">
      <alignment horizontal="left" vertical="center" wrapText="1" indent="5"/>
    </xf>
    <xf numFmtId="0" fontId="0" fillId="4" borderId="11" xfId="0" applyFill="1" applyBorder="1" applyAlignment="1">
      <alignment horizontal="left" wrapText="1"/>
    </xf>
    <xf numFmtId="0" fontId="0" fillId="4" borderId="12" xfId="0" applyFill="1" applyBorder="1" applyAlignment="1">
      <alignment horizontal="left" wrapText="1"/>
    </xf>
    <xf numFmtId="0" fontId="0" fillId="4" borderId="13" xfId="0" applyFill="1" applyBorder="1" applyAlignment="1">
      <alignment horizontal="left" wrapText="1"/>
    </xf>
    <xf numFmtId="0" fontId="0" fillId="4" borderId="0" xfId="0" applyFill="1"/>
    <xf numFmtId="0" fontId="0" fillId="4" borderId="14" xfId="0" applyFill="1" applyBorder="1"/>
    <xf numFmtId="0" fontId="0" fillId="4" borderId="4" xfId="0" applyFill="1" applyBorder="1"/>
    <xf numFmtId="0" fontId="0" fillId="4" borderId="5" xfId="0" applyFill="1" applyBorder="1"/>
    <xf numFmtId="0" fontId="30" fillId="4" borderId="15" xfId="0" applyFont="1" applyFill="1" applyBorder="1"/>
    <xf numFmtId="0" fontId="0" fillId="4" borderId="16" xfId="0" applyFill="1" applyBorder="1"/>
    <xf numFmtId="0" fontId="31" fillId="4" borderId="15" xfId="0" applyFont="1" applyFill="1" applyBorder="1"/>
    <xf numFmtId="0" fontId="0" fillId="4" borderId="17" xfId="0" applyFill="1" applyBorder="1" applyAlignment="1">
      <alignment horizontal="left" vertical="top" wrapText="1"/>
    </xf>
    <xf numFmtId="0" fontId="0" fillId="4" borderId="18" xfId="0" applyFill="1" applyBorder="1" applyAlignment="1">
      <alignment horizontal="left" vertical="top" wrapText="1"/>
    </xf>
    <xf numFmtId="0" fontId="0" fillId="4" borderId="19" xfId="0" applyFill="1" applyBorder="1" applyAlignment="1">
      <alignment horizontal="left" vertical="top" wrapText="1"/>
    </xf>
    <xf numFmtId="0" fontId="0" fillId="4" borderId="20" xfId="0" applyFill="1" applyBorder="1" applyAlignment="1">
      <alignment horizontal="left" vertical="top" wrapText="1"/>
    </xf>
    <xf numFmtId="0" fontId="0" fillId="4" borderId="21" xfId="0" applyFill="1" applyBorder="1" applyAlignment="1">
      <alignment horizontal="left" vertical="top" wrapText="1"/>
    </xf>
    <xf numFmtId="0" fontId="0" fillId="4" borderId="22" xfId="0" applyFill="1" applyBorder="1" applyAlignment="1">
      <alignment horizontal="left" vertical="top" wrapText="1"/>
    </xf>
    <xf numFmtId="0" fontId="0" fillId="4" borderId="20" xfId="0" applyFill="1" applyBorder="1" applyAlignment="1">
      <alignment horizontal="left"/>
    </xf>
    <xf numFmtId="0" fontId="0" fillId="4" borderId="21" xfId="0" applyFill="1" applyBorder="1" applyAlignment="1">
      <alignment horizontal="left"/>
    </xf>
    <xf numFmtId="0" fontId="0" fillId="4" borderId="22" xfId="0" applyFill="1" applyBorder="1" applyAlignment="1">
      <alignment horizontal="left"/>
    </xf>
    <xf numFmtId="0" fontId="0" fillId="4" borderId="17" xfId="0" applyFill="1" applyBorder="1" applyAlignment="1">
      <alignment horizontal="left"/>
    </xf>
    <xf numFmtId="0" fontId="0" fillId="4" borderId="18" xfId="0" applyFill="1" applyBorder="1" applyAlignment="1">
      <alignment horizontal="left"/>
    </xf>
    <xf numFmtId="0" fontId="0" fillId="4" borderId="19" xfId="0" applyFill="1" applyBorder="1" applyAlignment="1">
      <alignment horizontal="left"/>
    </xf>
    <xf numFmtId="0" fontId="0" fillId="4" borderId="17" xfId="0" applyFill="1" applyBorder="1" applyAlignment="1">
      <alignment horizontal="left" wrapText="1"/>
    </xf>
    <xf numFmtId="0" fontId="0" fillId="4" borderId="18" xfId="0" applyFill="1" applyBorder="1" applyAlignment="1">
      <alignment horizontal="left" wrapText="1"/>
    </xf>
    <xf numFmtId="0" fontId="0" fillId="4" borderId="19" xfId="0" applyFill="1" applyBorder="1" applyAlignment="1">
      <alignment horizontal="left" wrapText="1"/>
    </xf>
    <xf numFmtId="0" fontId="0" fillId="4" borderId="23" xfId="0" applyFill="1" applyBorder="1" applyAlignment="1">
      <alignment horizontal="left"/>
    </xf>
    <xf numFmtId="0" fontId="0" fillId="4" borderId="24" xfId="0" applyFill="1" applyBorder="1" applyAlignment="1">
      <alignment horizontal="left"/>
    </xf>
    <xf numFmtId="0" fontId="0" fillId="4" borderId="25" xfId="0" applyFill="1" applyBorder="1" applyAlignment="1">
      <alignment horizontal="left"/>
    </xf>
    <xf numFmtId="0" fontId="0" fillId="4" borderId="0" xfId="0" applyFill="1" applyAlignment="1">
      <alignment horizontal="left"/>
    </xf>
    <xf numFmtId="0" fontId="0" fillId="4" borderId="26" xfId="0" applyFill="1" applyBorder="1" applyAlignment="1">
      <alignment horizontal="center"/>
    </xf>
    <xf numFmtId="0" fontId="0" fillId="4" borderId="27" xfId="0" applyFill="1" applyBorder="1" applyAlignment="1">
      <alignment horizontal="center"/>
    </xf>
    <xf numFmtId="0" fontId="0" fillId="4" borderId="28" xfId="0" applyFill="1" applyBorder="1" applyAlignment="1">
      <alignment horizontal="center"/>
    </xf>
    <xf numFmtId="0" fontId="12" fillId="4" borderId="0" xfId="0" applyFont="1" applyFill="1" applyAlignment="1">
      <alignment horizontal="left" vertical="center" indent="10"/>
    </xf>
    <xf numFmtId="0" fontId="11" fillId="4" borderId="0" xfId="0" applyFont="1" applyFill="1" applyAlignment="1">
      <alignment horizontal="left" vertical="center" indent="10"/>
    </xf>
    <xf numFmtId="0" fontId="9" fillId="0" borderId="0" xfId="0" applyFont="1" applyAlignment="1">
      <alignment horizontal="left" vertical="center" indent="5"/>
    </xf>
    <xf numFmtId="0" fontId="0" fillId="0" borderId="0" xfId="0" applyAlignment="1">
      <alignment horizontal="left" vertical="center" indent="5"/>
    </xf>
    <xf numFmtId="0" fontId="34" fillId="0" borderId="0" xfId="0" applyFont="1" applyAlignment="1">
      <alignment horizontal="left" vertical="center" indent="5"/>
    </xf>
    <xf numFmtId="0" fontId="28" fillId="0" borderId="0" xfId="0" applyFont="1" applyAlignment="1">
      <alignment horizontal="left" vertical="center" indent="2"/>
    </xf>
    <xf numFmtId="0" fontId="18" fillId="0" borderId="0" xfId="0" applyFont="1" applyAlignment="1">
      <alignment horizontal="left" vertical="center" indent="2"/>
    </xf>
    <xf numFmtId="0" fontId="7" fillId="0" borderId="0" xfId="0" applyFont="1" applyAlignment="1">
      <alignment horizontal="left" vertical="center" indent="5"/>
    </xf>
    <xf numFmtId="0" fontId="7" fillId="0" borderId="0" xfId="0" applyFont="1" applyAlignment="1">
      <alignment horizontal="left" vertical="center" wrapText="1" indent="5"/>
    </xf>
    <xf numFmtId="0" fontId="29" fillId="0" borderId="0" xfId="0" applyFont="1" applyAlignment="1">
      <alignment horizontal="left" vertical="center" wrapText="1" indent="5"/>
    </xf>
    <xf numFmtId="0" fontId="27" fillId="4" borderId="0" xfId="0" applyFont="1" applyFill="1" applyAlignment="1"/>
    <xf numFmtId="0" fontId="19" fillId="4" borderId="0" xfId="0" applyFont="1" applyFill="1" applyAlignme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4.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63" Type="http://schemas.openxmlformats.org/officeDocument/2006/relationships/externalLink" Target="externalLinks/externalLink50.xml"/><Relationship Id="rId84" Type="http://schemas.openxmlformats.org/officeDocument/2006/relationships/externalLink" Target="externalLinks/externalLink71.xml"/><Relationship Id="rId138" Type="http://schemas.openxmlformats.org/officeDocument/2006/relationships/theme" Target="theme/theme1.xml"/><Relationship Id="rId107" Type="http://schemas.openxmlformats.org/officeDocument/2006/relationships/externalLink" Target="externalLinks/externalLink94.xml"/><Relationship Id="rId11" Type="http://schemas.openxmlformats.org/officeDocument/2006/relationships/worksheet" Target="worksheets/sheet11.xml"/><Relationship Id="rId32" Type="http://schemas.openxmlformats.org/officeDocument/2006/relationships/externalLink" Target="externalLinks/externalLink19.xml"/><Relationship Id="rId53" Type="http://schemas.openxmlformats.org/officeDocument/2006/relationships/externalLink" Target="externalLinks/externalLink40.xml"/><Relationship Id="rId74" Type="http://schemas.openxmlformats.org/officeDocument/2006/relationships/externalLink" Target="externalLinks/externalLink61.xml"/><Relationship Id="rId128" Type="http://schemas.openxmlformats.org/officeDocument/2006/relationships/externalLink" Target="externalLinks/externalLink115.xml"/><Relationship Id="rId5" Type="http://schemas.openxmlformats.org/officeDocument/2006/relationships/worksheet" Target="worksheets/sheet5.xml"/><Relationship Id="rId90" Type="http://schemas.openxmlformats.org/officeDocument/2006/relationships/externalLink" Target="externalLinks/externalLink77.xml"/><Relationship Id="rId95" Type="http://schemas.openxmlformats.org/officeDocument/2006/relationships/externalLink" Target="externalLinks/externalLink82.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113" Type="http://schemas.openxmlformats.org/officeDocument/2006/relationships/externalLink" Target="externalLinks/externalLink100.xml"/><Relationship Id="rId118" Type="http://schemas.openxmlformats.org/officeDocument/2006/relationships/externalLink" Target="externalLinks/externalLink105.xml"/><Relationship Id="rId134" Type="http://schemas.openxmlformats.org/officeDocument/2006/relationships/externalLink" Target="externalLinks/externalLink121.xml"/><Relationship Id="rId139" Type="http://schemas.openxmlformats.org/officeDocument/2006/relationships/styles" Target="styles.xml"/><Relationship Id="rId80" Type="http://schemas.openxmlformats.org/officeDocument/2006/relationships/externalLink" Target="externalLinks/externalLink67.xml"/><Relationship Id="rId85" Type="http://schemas.openxmlformats.org/officeDocument/2006/relationships/externalLink" Target="externalLinks/externalLink72.xml"/><Relationship Id="rId12" Type="http://schemas.openxmlformats.org/officeDocument/2006/relationships/worksheet" Target="worksheets/sheet12.xml"/><Relationship Id="rId17" Type="http://schemas.openxmlformats.org/officeDocument/2006/relationships/externalLink" Target="externalLinks/externalLink4.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59" Type="http://schemas.openxmlformats.org/officeDocument/2006/relationships/externalLink" Target="externalLinks/externalLink46.xml"/><Relationship Id="rId103" Type="http://schemas.openxmlformats.org/officeDocument/2006/relationships/externalLink" Target="externalLinks/externalLink90.xml"/><Relationship Id="rId108" Type="http://schemas.openxmlformats.org/officeDocument/2006/relationships/externalLink" Target="externalLinks/externalLink95.xml"/><Relationship Id="rId124" Type="http://schemas.openxmlformats.org/officeDocument/2006/relationships/externalLink" Target="externalLinks/externalLink111.xml"/><Relationship Id="rId129" Type="http://schemas.openxmlformats.org/officeDocument/2006/relationships/externalLink" Target="externalLinks/externalLink116.xml"/><Relationship Id="rId54" Type="http://schemas.openxmlformats.org/officeDocument/2006/relationships/externalLink" Target="externalLinks/externalLink41.xml"/><Relationship Id="rId70" Type="http://schemas.openxmlformats.org/officeDocument/2006/relationships/externalLink" Target="externalLinks/externalLink57.xml"/><Relationship Id="rId75" Type="http://schemas.openxmlformats.org/officeDocument/2006/relationships/externalLink" Target="externalLinks/externalLink62.xml"/><Relationship Id="rId91" Type="http://schemas.openxmlformats.org/officeDocument/2006/relationships/externalLink" Target="externalLinks/externalLink78.xml"/><Relationship Id="rId96" Type="http://schemas.openxmlformats.org/officeDocument/2006/relationships/externalLink" Target="externalLinks/externalLink83.xml"/><Relationship Id="rId140" Type="http://schemas.openxmlformats.org/officeDocument/2006/relationships/sharedStrings" Target="sharedStrings.xml"/><Relationship Id="rId14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49" Type="http://schemas.openxmlformats.org/officeDocument/2006/relationships/externalLink" Target="externalLinks/externalLink36.xml"/><Relationship Id="rId114" Type="http://schemas.openxmlformats.org/officeDocument/2006/relationships/externalLink" Target="externalLinks/externalLink101.xml"/><Relationship Id="rId119" Type="http://schemas.openxmlformats.org/officeDocument/2006/relationships/externalLink" Target="externalLinks/externalLink106.xml"/><Relationship Id="rId44" Type="http://schemas.openxmlformats.org/officeDocument/2006/relationships/externalLink" Target="externalLinks/externalLink31.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81" Type="http://schemas.openxmlformats.org/officeDocument/2006/relationships/externalLink" Target="externalLinks/externalLink68.xml"/><Relationship Id="rId86" Type="http://schemas.openxmlformats.org/officeDocument/2006/relationships/externalLink" Target="externalLinks/externalLink73.xml"/><Relationship Id="rId130" Type="http://schemas.openxmlformats.org/officeDocument/2006/relationships/externalLink" Target="externalLinks/externalLink117.xml"/><Relationship Id="rId135" Type="http://schemas.openxmlformats.org/officeDocument/2006/relationships/externalLink" Target="externalLinks/externalLink122.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109" Type="http://schemas.openxmlformats.org/officeDocument/2006/relationships/externalLink" Target="externalLinks/externalLink9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externalLink" Target="externalLinks/externalLink63.xml"/><Relationship Id="rId97" Type="http://schemas.openxmlformats.org/officeDocument/2006/relationships/externalLink" Target="externalLinks/externalLink84.xml"/><Relationship Id="rId104" Type="http://schemas.openxmlformats.org/officeDocument/2006/relationships/externalLink" Target="externalLinks/externalLink91.xml"/><Relationship Id="rId120" Type="http://schemas.openxmlformats.org/officeDocument/2006/relationships/externalLink" Target="externalLinks/externalLink107.xml"/><Relationship Id="rId125" Type="http://schemas.openxmlformats.org/officeDocument/2006/relationships/externalLink" Target="externalLinks/externalLink112.xml"/><Relationship Id="rId141" Type="http://schemas.microsoft.com/office/2017/10/relationships/person" Target="persons/person.xml"/><Relationship Id="rId7" Type="http://schemas.openxmlformats.org/officeDocument/2006/relationships/worksheet" Target="worksheets/sheet7.xml"/><Relationship Id="rId71" Type="http://schemas.openxmlformats.org/officeDocument/2006/relationships/externalLink" Target="externalLinks/externalLink58.xml"/><Relationship Id="rId92" Type="http://schemas.openxmlformats.org/officeDocument/2006/relationships/externalLink" Target="externalLinks/externalLink79.xml"/><Relationship Id="rId2" Type="http://schemas.openxmlformats.org/officeDocument/2006/relationships/worksheet" Target="worksheets/sheet2.xml"/><Relationship Id="rId29" Type="http://schemas.openxmlformats.org/officeDocument/2006/relationships/externalLink" Target="externalLinks/externalLink16.xml"/><Relationship Id="rId24" Type="http://schemas.openxmlformats.org/officeDocument/2006/relationships/externalLink" Target="externalLinks/externalLink11.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66" Type="http://schemas.openxmlformats.org/officeDocument/2006/relationships/externalLink" Target="externalLinks/externalLink53.xml"/><Relationship Id="rId87" Type="http://schemas.openxmlformats.org/officeDocument/2006/relationships/externalLink" Target="externalLinks/externalLink74.xml"/><Relationship Id="rId110" Type="http://schemas.openxmlformats.org/officeDocument/2006/relationships/externalLink" Target="externalLinks/externalLink97.xml"/><Relationship Id="rId115" Type="http://schemas.openxmlformats.org/officeDocument/2006/relationships/externalLink" Target="externalLinks/externalLink102.xml"/><Relationship Id="rId131" Type="http://schemas.openxmlformats.org/officeDocument/2006/relationships/externalLink" Target="externalLinks/externalLink118.xml"/><Relationship Id="rId136" Type="http://schemas.openxmlformats.org/officeDocument/2006/relationships/externalLink" Target="externalLinks/externalLink123.xml"/><Relationship Id="rId61" Type="http://schemas.openxmlformats.org/officeDocument/2006/relationships/externalLink" Target="externalLinks/externalLink48.xml"/><Relationship Id="rId82" Type="http://schemas.openxmlformats.org/officeDocument/2006/relationships/externalLink" Target="externalLinks/externalLink69.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56" Type="http://schemas.openxmlformats.org/officeDocument/2006/relationships/externalLink" Target="externalLinks/externalLink43.xml"/><Relationship Id="rId77" Type="http://schemas.openxmlformats.org/officeDocument/2006/relationships/externalLink" Target="externalLinks/externalLink64.xml"/><Relationship Id="rId100" Type="http://schemas.openxmlformats.org/officeDocument/2006/relationships/externalLink" Target="externalLinks/externalLink87.xml"/><Relationship Id="rId105" Type="http://schemas.openxmlformats.org/officeDocument/2006/relationships/externalLink" Target="externalLinks/externalLink92.xml"/><Relationship Id="rId126" Type="http://schemas.openxmlformats.org/officeDocument/2006/relationships/externalLink" Target="externalLinks/externalLink113.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externalLink" Target="externalLinks/externalLink59.xml"/><Relationship Id="rId93" Type="http://schemas.openxmlformats.org/officeDocument/2006/relationships/externalLink" Target="externalLinks/externalLink80.xml"/><Relationship Id="rId98" Type="http://schemas.openxmlformats.org/officeDocument/2006/relationships/externalLink" Target="externalLinks/externalLink85.xml"/><Relationship Id="rId121" Type="http://schemas.openxmlformats.org/officeDocument/2006/relationships/externalLink" Target="externalLinks/externalLink108.xml"/><Relationship Id="rId142"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externalLink" Target="externalLinks/externalLink12.xml"/><Relationship Id="rId46" Type="http://schemas.openxmlformats.org/officeDocument/2006/relationships/externalLink" Target="externalLinks/externalLink33.xml"/><Relationship Id="rId67" Type="http://schemas.openxmlformats.org/officeDocument/2006/relationships/externalLink" Target="externalLinks/externalLink54.xml"/><Relationship Id="rId116" Type="http://schemas.openxmlformats.org/officeDocument/2006/relationships/externalLink" Target="externalLinks/externalLink103.xml"/><Relationship Id="rId137" Type="http://schemas.openxmlformats.org/officeDocument/2006/relationships/externalLink" Target="externalLinks/externalLink12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62" Type="http://schemas.openxmlformats.org/officeDocument/2006/relationships/externalLink" Target="externalLinks/externalLink49.xml"/><Relationship Id="rId83" Type="http://schemas.openxmlformats.org/officeDocument/2006/relationships/externalLink" Target="externalLinks/externalLink70.xml"/><Relationship Id="rId88" Type="http://schemas.openxmlformats.org/officeDocument/2006/relationships/externalLink" Target="externalLinks/externalLink75.xml"/><Relationship Id="rId111" Type="http://schemas.openxmlformats.org/officeDocument/2006/relationships/externalLink" Target="externalLinks/externalLink98.xml"/><Relationship Id="rId132" Type="http://schemas.openxmlformats.org/officeDocument/2006/relationships/externalLink" Target="externalLinks/externalLink119.xml"/><Relationship Id="rId15" Type="http://schemas.openxmlformats.org/officeDocument/2006/relationships/externalLink" Target="externalLinks/externalLink2.xml"/><Relationship Id="rId36" Type="http://schemas.openxmlformats.org/officeDocument/2006/relationships/externalLink" Target="externalLinks/externalLink23.xml"/><Relationship Id="rId57" Type="http://schemas.openxmlformats.org/officeDocument/2006/relationships/externalLink" Target="externalLinks/externalLink44.xml"/><Relationship Id="rId106" Type="http://schemas.openxmlformats.org/officeDocument/2006/relationships/externalLink" Target="externalLinks/externalLink93.xml"/><Relationship Id="rId127" Type="http://schemas.openxmlformats.org/officeDocument/2006/relationships/externalLink" Target="externalLinks/externalLink114.xml"/><Relationship Id="rId10" Type="http://schemas.openxmlformats.org/officeDocument/2006/relationships/worksheet" Target="worksheets/sheet10.xml"/><Relationship Id="rId31" Type="http://schemas.openxmlformats.org/officeDocument/2006/relationships/externalLink" Target="externalLinks/externalLink18.xml"/><Relationship Id="rId52" Type="http://schemas.openxmlformats.org/officeDocument/2006/relationships/externalLink" Target="externalLinks/externalLink39.xml"/><Relationship Id="rId73" Type="http://schemas.openxmlformats.org/officeDocument/2006/relationships/externalLink" Target="externalLinks/externalLink60.xml"/><Relationship Id="rId78" Type="http://schemas.openxmlformats.org/officeDocument/2006/relationships/externalLink" Target="externalLinks/externalLink65.xml"/><Relationship Id="rId94" Type="http://schemas.openxmlformats.org/officeDocument/2006/relationships/externalLink" Target="externalLinks/externalLink81.xml"/><Relationship Id="rId99" Type="http://schemas.openxmlformats.org/officeDocument/2006/relationships/externalLink" Target="externalLinks/externalLink86.xml"/><Relationship Id="rId101" Type="http://schemas.openxmlformats.org/officeDocument/2006/relationships/externalLink" Target="externalLinks/externalLink88.xml"/><Relationship Id="rId122" Type="http://schemas.openxmlformats.org/officeDocument/2006/relationships/externalLink" Target="externalLinks/externalLink109.xml"/><Relationship Id="rId14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3.xml"/><Relationship Id="rId47" Type="http://schemas.openxmlformats.org/officeDocument/2006/relationships/externalLink" Target="externalLinks/externalLink34.xml"/><Relationship Id="rId68" Type="http://schemas.openxmlformats.org/officeDocument/2006/relationships/externalLink" Target="externalLinks/externalLink55.xml"/><Relationship Id="rId89" Type="http://schemas.openxmlformats.org/officeDocument/2006/relationships/externalLink" Target="externalLinks/externalLink76.xml"/><Relationship Id="rId112" Type="http://schemas.openxmlformats.org/officeDocument/2006/relationships/externalLink" Target="externalLinks/externalLink99.xml"/><Relationship Id="rId133" Type="http://schemas.openxmlformats.org/officeDocument/2006/relationships/externalLink" Target="externalLinks/externalLink120.xml"/><Relationship Id="rId16" Type="http://schemas.openxmlformats.org/officeDocument/2006/relationships/externalLink" Target="externalLinks/externalLink3.xml"/><Relationship Id="rId37" Type="http://schemas.openxmlformats.org/officeDocument/2006/relationships/externalLink" Target="externalLinks/externalLink24.xml"/><Relationship Id="rId58" Type="http://schemas.openxmlformats.org/officeDocument/2006/relationships/externalLink" Target="externalLinks/externalLink45.xml"/><Relationship Id="rId79" Type="http://schemas.openxmlformats.org/officeDocument/2006/relationships/externalLink" Target="externalLinks/externalLink66.xml"/><Relationship Id="rId102" Type="http://schemas.openxmlformats.org/officeDocument/2006/relationships/externalLink" Target="externalLinks/externalLink89.xml"/><Relationship Id="rId123" Type="http://schemas.openxmlformats.org/officeDocument/2006/relationships/externalLink" Target="externalLinks/externalLink110.xml"/><Relationship Id="rId14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b="0" i="0" u="none" strike="noStrike" kern="1200" spc="0" baseline="0">
                <a:solidFill>
                  <a:sysClr val="windowText" lastClr="000000">
                    <a:lumMod val="65000"/>
                    <a:lumOff val="35000"/>
                  </a:sysClr>
                </a:solidFill>
              </a:rPr>
              <a:t>Lot C1a (East) Employers Agent services Band 2 35+ homes % Works only fee</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3"/>
          <c:order val="3"/>
          <c:tx>
            <c:strRef>
              <c:f>'Lot C1a '!$B$15</c:f>
              <c:strCache>
                <c:ptCount val="1"/>
                <c:pt idx="0">
                  <c:v>Band 2 - 35 Homes + % Works only Fee</c:v>
                </c:pt>
              </c:strCache>
            </c:strRef>
          </c:tx>
          <c:spPr>
            <a:solidFill>
              <a:schemeClr val="accent4"/>
            </a:solidFill>
            <a:ln>
              <a:noFill/>
            </a:ln>
            <a:effectLst/>
          </c:spPr>
          <c:invertIfNegative val="0"/>
          <c:cat>
            <c:strRef>
              <c:f>'Lot C1a '!$C$11:$AW$11</c:f>
              <c:strCache>
                <c:ptCount val="16"/>
                <c:pt idx="0">
                  <c:v>AECOM</c:v>
                </c:pt>
                <c:pt idx="1">
                  <c:v>Anderton Gables</c:v>
                </c:pt>
                <c:pt idx="2">
                  <c:v>CPC Project Services</c:v>
                </c:pt>
                <c:pt idx="3">
                  <c:v>Drees &amp; Sommer</c:v>
                </c:pt>
                <c:pt idx="4">
                  <c:v>Gateley Vinden </c:v>
                </c:pt>
                <c:pt idx="5">
                  <c:v>Identity Consult</c:v>
                </c:pt>
                <c:pt idx="6">
                  <c:v>Markhams Ltd</c:v>
                </c:pt>
                <c:pt idx="7">
                  <c:v>Michael Dyson Associates</c:v>
                </c:pt>
                <c:pt idx="8">
                  <c:v>NEO Projects</c:v>
                </c:pt>
                <c:pt idx="9">
                  <c:v>Poole Dick Associates</c:v>
                </c:pt>
                <c:pt idx="10">
                  <c:v>Rex Proctor and Partners</c:v>
                </c:pt>
                <c:pt idx="11">
                  <c:v>Simon Fenton Partnership </c:v>
                </c:pt>
                <c:pt idx="12">
                  <c:v>Summers Inman Construction &amp; Property Consultants</c:v>
                </c:pt>
                <c:pt idx="13">
                  <c:v>WhiteleyEaves Limited</c:v>
                </c:pt>
                <c:pt idx="14">
                  <c:v>Wilkinson Cowan Partnership</c:v>
                </c:pt>
                <c:pt idx="15">
                  <c:v>AVERAGE</c:v>
                </c:pt>
              </c:strCache>
            </c:strRef>
          </c:cat>
          <c:val>
            <c:numRef>
              <c:f>'Lot C1a '!$C$15:$AW$15</c:f>
              <c:numCache>
                <c:formatCode>0.00%</c:formatCode>
                <c:ptCount val="47"/>
                <c:pt idx="0" formatCode="0.000%">
                  <c:v>5.4999999999999997E-3</c:v>
                </c:pt>
                <c:pt idx="1">
                  <c:v>8.0000000000000002E-3</c:v>
                </c:pt>
                <c:pt idx="2">
                  <c:v>6.0000000000000001E-3</c:v>
                </c:pt>
                <c:pt idx="3" formatCode="0.000%">
                  <c:v>7.4999999999999997E-3</c:v>
                </c:pt>
                <c:pt idx="4" formatCode="0.000%">
                  <c:v>6.7499999999999999E-3</c:v>
                </c:pt>
                <c:pt idx="5">
                  <c:v>7.0000000000000001E-3</c:v>
                </c:pt>
                <c:pt idx="6">
                  <c:v>5.4999999999999997E-3</c:v>
                </c:pt>
                <c:pt idx="7" formatCode="0.000%">
                  <c:v>6.7999999999999996E-3</c:v>
                </c:pt>
                <c:pt idx="8" formatCode="0.000%">
                  <c:v>6.8999999999999999E-3</c:v>
                </c:pt>
                <c:pt idx="9" formatCode="0.000%">
                  <c:v>6.3E-3</c:v>
                </c:pt>
                <c:pt idx="10" formatCode="0.000%">
                  <c:v>6.4999999999999997E-3</c:v>
                </c:pt>
                <c:pt idx="11" formatCode="0.000%">
                  <c:v>8.2000000000000007E-3</c:v>
                </c:pt>
                <c:pt idx="12" formatCode="0.000%">
                  <c:v>4.7999999999999996E-3</c:v>
                </c:pt>
                <c:pt idx="13" formatCode="0.000%">
                  <c:v>5.4999999999999997E-3</c:v>
                </c:pt>
                <c:pt idx="14" formatCode="0.000%">
                  <c:v>6.4999999999999997E-3</c:v>
                </c:pt>
                <c:pt idx="15" formatCode="0.000%">
                  <c:v>6.516666666666668E-3</c:v>
                </c:pt>
              </c:numCache>
            </c:numRef>
          </c:val>
          <c:extLst>
            <c:ext xmlns:c16="http://schemas.microsoft.com/office/drawing/2014/chart" uri="{C3380CC4-5D6E-409C-BE32-E72D297353CC}">
              <c16:uniqueId val="{00000003-34BC-47C2-BB82-C9D7AE3A63FE}"/>
            </c:ext>
          </c:extLst>
        </c:ser>
        <c:dLbls>
          <c:showLegendKey val="0"/>
          <c:showVal val="0"/>
          <c:showCatName val="0"/>
          <c:showSerName val="0"/>
          <c:showPercent val="0"/>
          <c:showBubbleSize val="0"/>
        </c:dLbls>
        <c:gapWidth val="219"/>
        <c:overlap val="-27"/>
        <c:axId val="1440089583"/>
        <c:axId val="1791919103"/>
        <c:extLst>
          <c:ext xmlns:c15="http://schemas.microsoft.com/office/drawing/2012/chart" uri="{02D57815-91ED-43cb-92C2-25804820EDAC}">
            <c15:filteredBarSeries>
              <c15:ser>
                <c:idx val="0"/>
                <c:order val="0"/>
                <c:tx>
                  <c:strRef>
                    <c:extLst>
                      <c:ext uri="{02D57815-91ED-43cb-92C2-25804820EDAC}">
                        <c15:formulaRef>
                          <c15:sqref>'Lot C1a '!$B$12</c15:sqref>
                        </c15:formulaRef>
                      </c:ext>
                    </c:extLst>
                    <c:strCache>
                      <c:ptCount val="1"/>
                      <c:pt idx="0">
                        <c:v>ICN - Fees for Employers Agent services (East)</c:v>
                      </c:pt>
                    </c:strCache>
                  </c:strRef>
                </c:tx>
                <c:spPr>
                  <a:solidFill>
                    <a:schemeClr val="accent1"/>
                  </a:solidFill>
                  <a:ln>
                    <a:noFill/>
                  </a:ln>
                  <a:effectLst/>
                </c:spPr>
                <c:invertIfNegative val="0"/>
                <c:cat>
                  <c:strRef>
                    <c:extLst>
                      <c:ext uri="{02D57815-91ED-43cb-92C2-25804820EDAC}">
                        <c15:formulaRef>
                          <c15:sqref>'Lot C1a '!$C$11:$AW$11</c15:sqref>
                        </c15:formulaRef>
                      </c:ext>
                    </c:extLst>
                    <c:strCache>
                      <c:ptCount val="16"/>
                      <c:pt idx="0">
                        <c:v>AECOM</c:v>
                      </c:pt>
                      <c:pt idx="1">
                        <c:v>Anderton Gables</c:v>
                      </c:pt>
                      <c:pt idx="2">
                        <c:v>CPC Project Services</c:v>
                      </c:pt>
                      <c:pt idx="3">
                        <c:v>Drees &amp; Sommer</c:v>
                      </c:pt>
                      <c:pt idx="4">
                        <c:v>Gateley Vinden </c:v>
                      </c:pt>
                      <c:pt idx="5">
                        <c:v>Identity Consult</c:v>
                      </c:pt>
                      <c:pt idx="6">
                        <c:v>Markhams Ltd</c:v>
                      </c:pt>
                      <c:pt idx="7">
                        <c:v>Michael Dyson Associates</c:v>
                      </c:pt>
                      <c:pt idx="8">
                        <c:v>NEO Projects</c:v>
                      </c:pt>
                      <c:pt idx="9">
                        <c:v>Poole Dick Associates</c:v>
                      </c:pt>
                      <c:pt idx="10">
                        <c:v>Rex Proctor and Partners</c:v>
                      </c:pt>
                      <c:pt idx="11">
                        <c:v>Simon Fenton Partnership </c:v>
                      </c:pt>
                      <c:pt idx="12">
                        <c:v>Summers Inman Construction &amp; Property Consultants</c:v>
                      </c:pt>
                      <c:pt idx="13">
                        <c:v>WhiteleyEaves Limited</c:v>
                      </c:pt>
                      <c:pt idx="14">
                        <c:v>Wilkinson Cowan Partnership</c:v>
                      </c:pt>
                      <c:pt idx="15">
                        <c:v>AVERAGE</c:v>
                      </c:pt>
                    </c:strCache>
                  </c:strRef>
                </c:cat>
                <c:val>
                  <c:numRef>
                    <c:extLst>
                      <c:ext uri="{02D57815-91ED-43cb-92C2-25804820EDAC}">
                        <c15:formulaRef>
                          <c15:sqref>'Lot C1a '!$C$12:$AW$12</c15:sqref>
                        </c15:formulaRef>
                      </c:ext>
                    </c:extLst>
                    <c:numCache>
                      <c:formatCode>General</c:formatCode>
                      <c:ptCount val="47"/>
                    </c:numCache>
                  </c:numRef>
                </c:val>
                <c:extLst>
                  <c:ext xmlns:c16="http://schemas.microsoft.com/office/drawing/2014/chart" uri="{C3380CC4-5D6E-409C-BE32-E72D297353CC}">
                    <c16:uniqueId val="{00000000-34BC-47C2-BB82-C9D7AE3A63FE}"/>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C1a '!$B$13</c15:sqref>
                        </c15:formulaRef>
                      </c:ext>
                    </c:extLst>
                    <c:strCache>
                      <c:ptCount val="1"/>
                      <c:pt idx="0">
                        <c:v>Band 1 upto &amp; Incl 34 homes % Works only Fee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C1a '!$C$11:$AW$11</c15:sqref>
                        </c15:formulaRef>
                      </c:ext>
                    </c:extLst>
                    <c:strCache>
                      <c:ptCount val="16"/>
                      <c:pt idx="0">
                        <c:v>AECOM</c:v>
                      </c:pt>
                      <c:pt idx="1">
                        <c:v>Anderton Gables</c:v>
                      </c:pt>
                      <c:pt idx="2">
                        <c:v>CPC Project Services</c:v>
                      </c:pt>
                      <c:pt idx="3">
                        <c:v>Drees &amp; Sommer</c:v>
                      </c:pt>
                      <c:pt idx="4">
                        <c:v>Gateley Vinden </c:v>
                      </c:pt>
                      <c:pt idx="5">
                        <c:v>Identity Consult</c:v>
                      </c:pt>
                      <c:pt idx="6">
                        <c:v>Markhams Ltd</c:v>
                      </c:pt>
                      <c:pt idx="7">
                        <c:v>Michael Dyson Associates</c:v>
                      </c:pt>
                      <c:pt idx="8">
                        <c:v>NEO Projects</c:v>
                      </c:pt>
                      <c:pt idx="9">
                        <c:v>Poole Dick Associates</c:v>
                      </c:pt>
                      <c:pt idx="10">
                        <c:v>Rex Proctor and Partners</c:v>
                      </c:pt>
                      <c:pt idx="11">
                        <c:v>Simon Fenton Partnership </c:v>
                      </c:pt>
                      <c:pt idx="12">
                        <c:v>Summers Inman Construction &amp; Property Consultants</c:v>
                      </c:pt>
                      <c:pt idx="13">
                        <c:v>WhiteleyEaves Limited</c:v>
                      </c:pt>
                      <c:pt idx="14">
                        <c:v>Wilkinson Cowan Partnership</c:v>
                      </c:pt>
                      <c:pt idx="15">
                        <c:v>AVERAGE</c:v>
                      </c:pt>
                    </c:strCache>
                  </c:strRef>
                </c:cat>
                <c:val>
                  <c:numRef>
                    <c:extLst xmlns:c15="http://schemas.microsoft.com/office/drawing/2012/chart">
                      <c:ext xmlns:c15="http://schemas.microsoft.com/office/drawing/2012/chart" uri="{02D57815-91ED-43cb-92C2-25804820EDAC}">
                        <c15:formulaRef>
                          <c15:sqref>'Lot C1a '!$C$13:$AW$13</c15:sqref>
                        </c15:formulaRef>
                      </c:ext>
                    </c:extLst>
                    <c:numCache>
                      <c:formatCode>0.00%</c:formatCode>
                      <c:ptCount val="47"/>
                      <c:pt idx="0" formatCode="0.000%">
                        <c:v>9.7999999999999997E-3</c:v>
                      </c:pt>
                      <c:pt idx="1">
                        <c:v>0.01</c:v>
                      </c:pt>
                      <c:pt idx="2">
                        <c:v>8.0000000000000002E-3</c:v>
                      </c:pt>
                      <c:pt idx="3" formatCode="0.000%">
                        <c:v>9.9000000000000008E-3</c:v>
                      </c:pt>
                      <c:pt idx="4" formatCode="0.000%">
                        <c:v>7.2500000000000004E-3</c:v>
                      </c:pt>
                      <c:pt idx="5">
                        <c:v>0.01</c:v>
                      </c:pt>
                      <c:pt idx="6">
                        <c:v>7.0000000000000001E-3</c:v>
                      </c:pt>
                      <c:pt idx="7" formatCode="0.000%">
                        <c:v>9.7000000000000003E-3</c:v>
                      </c:pt>
                      <c:pt idx="8" formatCode="0.000%">
                        <c:v>9.4999999999999998E-3</c:v>
                      </c:pt>
                      <c:pt idx="9" formatCode="0.000%">
                        <c:v>6.8999999999999999E-3</c:v>
                      </c:pt>
                      <c:pt idx="10" formatCode="0.000%">
                        <c:v>8.0000000000000002E-3</c:v>
                      </c:pt>
                      <c:pt idx="11">
                        <c:v>9.1000000000000004E-3</c:v>
                      </c:pt>
                      <c:pt idx="12" formatCode="0.000%">
                        <c:v>6.7000000000000002E-3</c:v>
                      </c:pt>
                      <c:pt idx="13" formatCode="0.000%">
                        <c:v>6.7499999999999999E-3</c:v>
                      </c:pt>
                      <c:pt idx="14" formatCode="0.000%">
                        <c:v>8.5000000000000006E-3</c:v>
                      </c:pt>
                      <c:pt idx="15" formatCode="0.000%">
                        <c:v>8.4733333333333327E-3</c:v>
                      </c:pt>
                    </c:numCache>
                  </c:numRef>
                </c:val>
                <c:extLst xmlns:c15="http://schemas.microsoft.com/office/drawing/2012/chart">
                  <c:ext xmlns:c16="http://schemas.microsoft.com/office/drawing/2014/chart" uri="{C3380CC4-5D6E-409C-BE32-E72D297353CC}">
                    <c16:uniqueId val="{00000001-34BC-47C2-BB82-C9D7AE3A63F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C1a '!$B$14</c15:sqref>
                        </c15:formulaRef>
                      </c:ext>
                    </c:extLst>
                    <c:strCache>
                      <c:ptCount val="1"/>
                      <c:pt idx="0">
                        <c:v>Band 1 upto &amp; Incl 34 homes Min Fee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C1a '!$C$11:$AW$11</c15:sqref>
                        </c15:formulaRef>
                      </c:ext>
                    </c:extLst>
                    <c:strCache>
                      <c:ptCount val="16"/>
                      <c:pt idx="0">
                        <c:v>AECOM</c:v>
                      </c:pt>
                      <c:pt idx="1">
                        <c:v>Anderton Gables</c:v>
                      </c:pt>
                      <c:pt idx="2">
                        <c:v>CPC Project Services</c:v>
                      </c:pt>
                      <c:pt idx="3">
                        <c:v>Drees &amp; Sommer</c:v>
                      </c:pt>
                      <c:pt idx="4">
                        <c:v>Gateley Vinden </c:v>
                      </c:pt>
                      <c:pt idx="5">
                        <c:v>Identity Consult</c:v>
                      </c:pt>
                      <c:pt idx="6">
                        <c:v>Markhams Ltd</c:v>
                      </c:pt>
                      <c:pt idx="7">
                        <c:v>Michael Dyson Associates</c:v>
                      </c:pt>
                      <c:pt idx="8">
                        <c:v>NEO Projects</c:v>
                      </c:pt>
                      <c:pt idx="9">
                        <c:v>Poole Dick Associates</c:v>
                      </c:pt>
                      <c:pt idx="10">
                        <c:v>Rex Proctor and Partners</c:v>
                      </c:pt>
                      <c:pt idx="11">
                        <c:v>Simon Fenton Partnership </c:v>
                      </c:pt>
                      <c:pt idx="12">
                        <c:v>Summers Inman Construction &amp; Property Consultants</c:v>
                      </c:pt>
                      <c:pt idx="13">
                        <c:v>WhiteleyEaves Limited</c:v>
                      </c:pt>
                      <c:pt idx="14">
                        <c:v>Wilkinson Cowan Partnership</c:v>
                      </c:pt>
                      <c:pt idx="15">
                        <c:v>AVERAGE</c:v>
                      </c:pt>
                    </c:strCache>
                  </c:strRef>
                </c:cat>
                <c:val>
                  <c:numRef>
                    <c:extLst xmlns:c15="http://schemas.microsoft.com/office/drawing/2012/chart">
                      <c:ext xmlns:c15="http://schemas.microsoft.com/office/drawing/2012/chart" uri="{02D57815-91ED-43cb-92C2-25804820EDAC}">
                        <c15:formulaRef>
                          <c15:sqref>'Lot C1a '!$C$14:$AW$14</c15:sqref>
                        </c15:formulaRef>
                      </c:ext>
                    </c:extLst>
                    <c:numCache>
                      <c:formatCode>"£"#,##0.00</c:formatCode>
                      <c:ptCount val="47"/>
                      <c:pt idx="0">
                        <c:v>21000</c:v>
                      </c:pt>
                      <c:pt idx="1">
                        <c:v>30000</c:v>
                      </c:pt>
                      <c:pt idx="2">
                        <c:v>15000</c:v>
                      </c:pt>
                      <c:pt idx="3">
                        <c:v>29950</c:v>
                      </c:pt>
                      <c:pt idx="4">
                        <c:v>45000</c:v>
                      </c:pt>
                      <c:pt idx="5">
                        <c:v>20000</c:v>
                      </c:pt>
                      <c:pt idx="6">
                        <c:v>15000</c:v>
                      </c:pt>
                      <c:pt idx="7">
                        <c:v>19808.88</c:v>
                      </c:pt>
                      <c:pt idx="8">
                        <c:v>10000</c:v>
                      </c:pt>
                      <c:pt idx="9">
                        <c:v>17500</c:v>
                      </c:pt>
                      <c:pt idx="10">
                        <c:v>12000</c:v>
                      </c:pt>
                      <c:pt idx="11">
                        <c:v>13725</c:v>
                      </c:pt>
                      <c:pt idx="12">
                        <c:v>12400</c:v>
                      </c:pt>
                      <c:pt idx="13">
                        <c:v>3375</c:v>
                      </c:pt>
                      <c:pt idx="14">
                        <c:v>15000</c:v>
                      </c:pt>
                    </c:numCache>
                  </c:numRef>
                </c:val>
                <c:extLst xmlns:c15="http://schemas.microsoft.com/office/drawing/2012/chart">
                  <c:ext xmlns:c16="http://schemas.microsoft.com/office/drawing/2014/chart" uri="{C3380CC4-5D6E-409C-BE32-E72D297353CC}">
                    <c16:uniqueId val="{00000002-34BC-47C2-BB82-C9D7AE3A63F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C1a '!$B$16</c15:sqref>
                        </c15:formulaRef>
                      </c:ext>
                    </c:extLst>
                    <c:strCache>
                      <c:ptCount val="1"/>
                      <c:pt idx="0">
                        <c:v>Band 2 - 35 Homes + Max Fee</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C1a '!$C$11:$AW$11</c15:sqref>
                        </c15:formulaRef>
                      </c:ext>
                    </c:extLst>
                    <c:strCache>
                      <c:ptCount val="16"/>
                      <c:pt idx="0">
                        <c:v>AECOM</c:v>
                      </c:pt>
                      <c:pt idx="1">
                        <c:v>Anderton Gables</c:v>
                      </c:pt>
                      <c:pt idx="2">
                        <c:v>CPC Project Services</c:v>
                      </c:pt>
                      <c:pt idx="3">
                        <c:v>Drees &amp; Sommer</c:v>
                      </c:pt>
                      <c:pt idx="4">
                        <c:v>Gateley Vinden </c:v>
                      </c:pt>
                      <c:pt idx="5">
                        <c:v>Identity Consult</c:v>
                      </c:pt>
                      <c:pt idx="6">
                        <c:v>Markhams Ltd</c:v>
                      </c:pt>
                      <c:pt idx="7">
                        <c:v>Michael Dyson Associates</c:v>
                      </c:pt>
                      <c:pt idx="8">
                        <c:v>NEO Projects</c:v>
                      </c:pt>
                      <c:pt idx="9">
                        <c:v>Poole Dick Associates</c:v>
                      </c:pt>
                      <c:pt idx="10">
                        <c:v>Rex Proctor and Partners</c:v>
                      </c:pt>
                      <c:pt idx="11">
                        <c:v>Simon Fenton Partnership </c:v>
                      </c:pt>
                      <c:pt idx="12">
                        <c:v>Summers Inman Construction &amp; Property Consultants</c:v>
                      </c:pt>
                      <c:pt idx="13">
                        <c:v>WhiteleyEaves Limited</c:v>
                      </c:pt>
                      <c:pt idx="14">
                        <c:v>Wilkinson Cowan Partnership</c:v>
                      </c:pt>
                      <c:pt idx="15">
                        <c:v>AVERAGE</c:v>
                      </c:pt>
                    </c:strCache>
                  </c:strRef>
                </c:cat>
                <c:val>
                  <c:numRef>
                    <c:extLst xmlns:c15="http://schemas.microsoft.com/office/drawing/2012/chart">
                      <c:ext xmlns:c15="http://schemas.microsoft.com/office/drawing/2012/chart" uri="{02D57815-91ED-43cb-92C2-25804820EDAC}">
                        <c15:formulaRef>
                          <c15:sqref>'Lot C1a '!$C$16:$AW$16</c15:sqref>
                        </c15:formulaRef>
                      </c:ext>
                    </c:extLst>
                    <c:numCache>
                      <c:formatCode>"£"#,##0.00</c:formatCode>
                      <c:ptCount val="47"/>
                      <c:pt idx="0">
                        <c:v>150000</c:v>
                      </c:pt>
                      <c:pt idx="1">
                        <c:v>200000</c:v>
                      </c:pt>
                      <c:pt idx="2">
                        <c:v>100000</c:v>
                      </c:pt>
                      <c:pt idx="3">
                        <c:v>168750</c:v>
                      </c:pt>
                      <c:pt idx="4">
                        <c:v>120000</c:v>
                      </c:pt>
                      <c:pt idx="5">
                        <c:v>100000</c:v>
                      </c:pt>
                      <c:pt idx="6">
                        <c:v>97500</c:v>
                      </c:pt>
                      <c:pt idx="7">
                        <c:v>135230.54999999999</c:v>
                      </c:pt>
                      <c:pt idx="8">
                        <c:v>125000</c:v>
                      </c:pt>
                      <c:pt idx="9">
                        <c:v>105000</c:v>
                      </c:pt>
                      <c:pt idx="10">
                        <c:v>162500</c:v>
                      </c:pt>
                      <c:pt idx="11">
                        <c:v>161000</c:v>
                      </c:pt>
                      <c:pt idx="12">
                        <c:v>118000</c:v>
                      </c:pt>
                      <c:pt idx="13">
                        <c:v>55000</c:v>
                      </c:pt>
                      <c:pt idx="14">
                        <c:v>120000</c:v>
                      </c:pt>
                    </c:numCache>
                  </c:numRef>
                </c:val>
                <c:extLst xmlns:c15="http://schemas.microsoft.com/office/drawing/2012/chart">
                  <c:ext xmlns:c16="http://schemas.microsoft.com/office/drawing/2014/chart" uri="{C3380CC4-5D6E-409C-BE32-E72D297353CC}">
                    <c16:uniqueId val="{00000004-34BC-47C2-BB82-C9D7AE3A63FE}"/>
                  </c:ext>
                </c:extLst>
              </c15:ser>
            </c15:filteredBarSeries>
          </c:ext>
        </c:extLst>
      </c:barChart>
      <c:catAx>
        <c:axId val="1440089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1919103"/>
        <c:crosses val="autoZero"/>
        <c:auto val="1"/>
        <c:lblAlgn val="ctr"/>
        <c:lblOffset val="100"/>
        <c:noMultiLvlLbl val="0"/>
      </c:catAx>
      <c:valAx>
        <c:axId val="1791919103"/>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00895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C1a (East) Employers Agent services Band 2 35+ homes Max Fee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4"/>
          <c:tx>
            <c:strRef>
              <c:f>'Lot C1a '!$B$16</c:f>
              <c:strCache>
                <c:ptCount val="1"/>
                <c:pt idx="0">
                  <c:v>Band 2 - 35 Homes + Max Fee</c:v>
                </c:pt>
              </c:strCache>
            </c:strRef>
          </c:tx>
          <c:spPr>
            <a:solidFill>
              <a:schemeClr val="accent5"/>
            </a:solidFill>
            <a:ln>
              <a:noFill/>
            </a:ln>
            <a:effectLst/>
          </c:spPr>
          <c:invertIfNegative val="0"/>
          <c:cat>
            <c:strRef>
              <c:f>'Lot C1a '!$C$11:$AW$11</c:f>
              <c:strCache>
                <c:ptCount val="16"/>
                <c:pt idx="0">
                  <c:v>AECOM</c:v>
                </c:pt>
                <c:pt idx="1">
                  <c:v>Anderton Gables</c:v>
                </c:pt>
                <c:pt idx="2">
                  <c:v>CPC Project Services</c:v>
                </c:pt>
                <c:pt idx="3">
                  <c:v>Drees &amp; Sommer</c:v>
                </c:pt>
                <c:pt idx="4">
                  <c:v>Gateley Vinden </c:v>
                </c:pt>
                <c:pt idx="5">
                  <c:v>Identity Consult</c:v>
                </c:pt>
                <c:pt idx="6">
                  <c:v>Markhams Ltd</c:v>
                </c:pt>
                <c:pt idx="7">
                  <c:v>Michael Dyson Associates</c:v>
                </c:pt>
                <c:pt idx="8">
                  <c:v>NEO Projects</c:v>
                </c:pt>
                <c:pt idx="9">
                  <c:v>Poole Dick Associates</c:v>
                </c:pt>
                <c:pt idx="10">
                  <c:v>Rex Proctor and Partners</c:v>
                </c:pt>
                <c:pt idx="11">
                  <c:v>Simon Fenton Partnership </c:v>
                </c:pt>
                <c:pt idx="12">
                  <c:v>Summers Inman Construction &amp; Property Consultants</c:v>
                </c:pt>
                <c:pt idx="13">
                  <c:v>WhiteleyEaves Limited</c:v>
                </c:pt>
                <c:pt idx="14">
                  <c:v>Wilkinson Cowan Partnership</c:v>
                </c:pt>
                <c:pt idx="15">
                  <c:v>AVERAGE</c:v>
                </c:pt>
              </c:strCache>
            </c:strRef>
          </c:cat>
          <c:val>
            <c:numRef>
              <c:f>'Lot C1a '!$C$16:$AW$16</c:f>
              <c:numCache>
                <c:formatCode>"£"#,##0.00</c:formatCode>
                <c:ptCount val="47"/>
                <c:pt idx="0">
                  <c:v>150000</c:v>
                </c:pt>
                <c:pt idx="1">
                  <c:v>200000</c:v>
                </c:pt>
                <c:pt idx="2">
                  <c:v>100000</c:v>
                </c:pt>
                <c:pt idx="3">
                  <c:v>168750</c:v>
                </c:pt>
                <c:pt idx="4">
                  <c:v>120000</c:v>
                </c:pt>
                <c:pt idx="5">
                  <c:v>100000</c:v>
                </c:pt>
                <c:pt idx="6">
                  <c:v>97500</c:v>
                </c:pt>
                <c:pt idx="7">
                  <c:v>135230.54999999999</c:v>
                </c:pt>
                <c:pt idx="8">
                  <c:v>125000</c:v>
                </c:pt>
                <c:pt idx="9">
                  <c:v>105000</c:v>
                </c:pt>
                <c:pt idx="10">
                  <c:v>162500</c:v>
                </c:pt>
                <c:pt idx="11">
                  <c:v>161000</c:v>
                </c:pt>
                <c:pt idx="12">
                  <c:v>118000</c:v>
                </c:pt>
                <c:pt idx="13">
                  <c:v>55000</c:v>
                </c:pt>
                <c:pt idx="14">
                  <c:v>120000</c:v>
                </c:pt>
              </c:numCache>
            </c:numRef>
          </c:val>
          <c:extLst>
            <c:ext xmlns:c16="http://schemas.microsoft.com/office/drawing/2014/chart" uri="{C3380CC4-5D6E-409C-BE32-E72D297353CC}">
              <c16:uniqueId val="{00000004-3C8C-41E1-9DF8-6895A9821C30}"/>
            </c:ext>
          </c:extLst>
        </c:ser>
        <c:dLbls>
          <c:showLegendKey val="0"/>
          <c:showVal val="0"/>
          <c:showCatName val="0"/>
          <c:showSerName val="0"/>
          <c:showPercent val="0"/>
          <c:showBubbleSize val="0"/>
        </c:dLbls>
        <c:gapWidth val="219"/>
        <c:overlap val="-27"/>
        <c:axId val="13924319"/>
        <c:axId val="410284719"/>
        <c:extLst>
          <c:ext xmlns:c15="http://schemas.microsoft.com/office/drawing/2012/chart" uri="{02D57815-91ED-43cb-92C2-25804820EDAC}">
            <c15:filteredBarSeries>
              <c15:ser>
                <c:idx val="0"/>
                <c:order val="0"/>
                <c:tx>
                  <c:strRef>
                    <c:extLst>
                      <c:ext uri="{02D57815-91ED-43cb-92C2-25804820EDAC}">
                        <c15:formulaRef>
                          <c15:sqref>'Lot C1a '!$B$12</c15:sqref>
                        </c15:formulaRef>
                      </c:ext>
                    </c:extLst>
                    <c:strCache>
                      <c:ptCount val="1"/>
                      <c:pt idx="0">
                        <c:v>ICN - Fees for Employers Agent services (East)</c:v>
                      </c:pt>
                    </c:strCache>
                  </c:strRef>
                </c:tx>
                <c:spPr>
                  <a:solidFill>
                    <a:schemeClr val="accent1"/>
                  </a:solidFill>
                  <a:ln>
                    <a:noFill/>
                  </a:ln>
                  <a:effectLst/>
                </c:spPr>
                <c:invertIfNegative val="0"/>
                <c:cat>
                  <c:strRef>
                    <c:extLst>
                      <c:ext uri="{02D57815-91ED-43cb-92C2-25804820EDAC}">
                        <c15:formulaRef>
                          <c15:sqref>'Lot C1a '!$C$11:$AW$11</c15:sqref>
                        </c15:formulaRef>
                      </c:ext>
                    </c:extLst>
                    <c:strCache>
                      <c:ptCount val="16"/>
                      <c:pt idx="0">
                        <c:v>AECOM</c:v>
                      </c:pt>
                      <c:pt idx="1">
                        <c:v>Anderton Gables</c:v>
                      </c:pt>
                      <c:pt idx="2">
                        <c:v>CPC Project Services</c:v>
                      </c:pt>
                      <c:pt idx="3">
                        <c:v>Drees &amp; Sommer</c:v>
                      </c:pt>
                      <c:pt idx="4">
                        <c:v>Gateley Vinden </c:v>
                      </c:pt>
                      <c:pt idx="5">
                        <c:v>Identity Consult</c:v>
                      </c:pt>
                      <c:pt idx="6">
                        <c:v>Markhams Ltd</c:v>
                      </c:pt>
                      <c:pt idx="7">
                        <c:v>Michael Dyson Associates</c:v>
                      </c:pt>
                      <c:pt idx="8">
                        <c:v>NEO Projects</c:v>
                      </c:pt>
                      <c:pt idx="9">
                        <c:v>Poole Dick Associates</c:v>
                      </c:pt>
                      <c:pt idx="10">
                        <c:v>Rex Proctor and Partners</c:v>
                      </c:pt>
                      <c:pt idx="11">
                        <c:v>Simon Fenton Partnership </c:v>
                      </c:pt>
                      <c:pt idx="12">
                        <c:v>Summers Inman Construction &amp; Property Consultants</c:v>
                      </c:pt>
                      <c:pt idx="13">
                        <c:v>WhiteleyEaves Limited</c:v>
                      </c:pt>
                      <c:pt idx="14">
                        <c:v>Wilkinson Cowan Partnership</c:v>
                      </c:pt>
                      <c:pt idx="15">
                        <c:v>AVERAGE</c:v>
                      </c:pt>
                    </c:strCache>
                  </c:strRef>
                </c:cat>
                <c:val>
                  <c:numRef>
                    <c:extLst>
                      <c:ext uri="{02D57815-91ED-43cb-92C2-25804820EDAC}">
                        <c15:formulaRef>
                          <c15:sqref>'Lot C1a '!$C$12:$AW$12</c15:sqref>
                        </c15:formulaRef>
                      </c:ext>
                    </c:extLst>
                    <c:numCache>
                      <c:formatCode>General</c:formatCode>
                      <c:ptCount val="47"/>
                    </c:numCache>
                  </c:numRef>
                </c:val>
                <c:extLst>
                  <c:ext xmlns:c16="http://schemas.microsoft.com/office/drawing/2014/chart" uri="{C3380CC4-5D6E-409C-BE32-E72D297353CC}">
                    <c16:uniqueId val="{00000000-3C8C-41E1-9DF8-6895A9821C3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C1a '!$B$13</c15:sqref>
                        </c15:formulaRef>
                      </c:ext>
                    </c:extLst>
                    <c:strCache>
                      <c:ptCount val="1"/>
                      <c:pt idx="0">
                        <c:v>Band 1 upto &amp; Incl 34 homes % Works only Fee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C1a '!$C$11:$AW$11</c15:sqref>
                        </c15:formulaRef>
                      </c:ext>
                    </c:extLst>
                    <c:strCache>
                      <c:ptCount val="16"/>
                      <c:pt idx="0">
                        <c:v>AECOM</c:v>
                      </c:pt>
                      <c:pt idx="1">
                        <c:v>Anderton Gables</c:v>
                      </c:pt>
                      <c:pt idx="2">
                        <c:v>CPC Project Services</c:v>
                      </c:pt>
                      <c:pt idx="3">
                        <c:v>Drees &amp; Sommer</c:v>
                      </c:pt>
                      <c:pt idx="4">
                        <c:v>Gateley Vinden </c:v>
                      </c:pt>
                      <c:pt idx="5">
                        <c:v>Identity Consult</c:v>
                      </c:pt>
                      <c:pt idx="6">
                        <c:v>Markhams Ltd</c:v>
                      </c:pt>
                      <c:pt idx="7">
                        <c:v>Michael Dyson Associates</c:v>
                      </c:pt>
                      <c:pt idx="8">
                        <c:v>NEO Projects</c:v>
                      </c:pt>
                      <c:pt idx="9">
                        <c:v>Poole Dick Associates</c:v>
                      </c:pt>
                      <c:pt idx="10">
                        <c:v>Rex Proctor and Partners</c:v>
                      </c:pt>
                      <c:pt idx="11">
                        <c:v>Simon Fenton Partnership </c:v>
                      </c:pt>
                      <c:pt idx="12">
                        <c:v>Summers Inman Construction &amp; Property Consultants</c:v>
                      </c:pt>
                      <c:pt idx="13">
                        <c:v>WhiteleyEaves Limited</c:v>
                      </c:pt>
                      <c:pt idx="14">
                        <c:v>Wilkinson Cowan Partnership</c:v>
                      </c:pt>
                      <c:pt idx="15">
                        <c:v>AVERAGE</c:v>
                      </c:pt>
                    </c:strCache>
                  </c:strRef>
                </c:cat>
                <c:val>
                  <c:numRef>
                    <c:extLst xmlns:c15="http://schemas.microsoft.com/office/drawing/2012/chart">
                      <c:ext xmlns:c15="http://schemas.microsoft.com/office/drawing/2012/chart" uri="{02D57815-91ED-43cb-92C2-25804820EDAC}">
                        <c15:formulaRef>
                          <c15:sqref>'Lot C1a '!$C$13:$AW$13</c15:sqref>
                        </c15:formulaRef>
                      </c:ext>
                    </c:extLst>
                    <c:numCache>
                      <c:formatCode>0.00%</c:formatCode>
                      <c:ptCount val="47"/>
                      <c:pt idx="0" formatCode="0.000%">
                        <c:v>9.7999999999999997E-3</c:v>
                      </c:pt>
                      <c:pt idx="1">
                        <c:v>0.01</c:v>
                      </c:pt>
                      <c:pt idx="2">
                        <c:v>8.0000000000000002E-3</c:v>
                      </c:pt>
                      <c:pt idx="3" formatCode="0.000%">
                        <c:v>9.9000000000000008E-3</c:v>
                      </c:pt>
                      <c:pt idx="4" formatCode="0.000%">
                        <c:v>7.2500000000000004E-3</c:v>
                      </c:pt>
                      <c:pt idx="5">
                        <c:v>0.01</c:v>
                      </c:pt>
                      <c:pt idx="6">
                        <c:v>7.0000000000000001E-3</c:v>
                      </c:pt>
                      <c:pt idx="7" formatCode="0.000%">
                        <c:v>9.7000000000000003E-3</c:v>
                      </c:pt>
                      <c:pt idx="8" formatCode="0.000%">
                        <c:v>9.4999999999999998E-3</c:v>
                      </c:pt>
                      <c:pt idx="9" formatCode="0.000%">
                        <c:v>6.8999999999999999E-3</c:v>
                      </c:pt>
                      <c:pt idx="10" formatCode="0.000%">
                        <c:v>8.0000000000000002E-3</c:v>
                      </c:pt>
                      <c:pt idx="11">
                        <c:v>9.1000000000000004E-3</c:v>
                      </c:pt>
                      <c:pt idx="12" formatCode="0.000%">
                        <c:v>6.7000000000000002E-3</c:v>
                      </c:pt>
                      <c:pt idx="13" formatCode="0.000%">
                        <c:v>6.7499999999999999E-3</c:v>
                      </c:pt>
                      <c:pt idx="14" formatCode="0.000%">
                        <c:v>8.5000000000000006E-3</c:v>
                      </c:pt>
                      <c:pt idx="15" formatCode="0.000%">
                        <c:v>8.4733333333333327E-3</c:v>
                      </c:pt>
                    </c:numCache>
                  </c:numRef>
                </c:val>
                <c:extLst xmlns:c15="http://schemas.microsoft.com/office/drawing/2012/chart">
                  <c:ext xmlns:c16="http://schemas.microsoft.com/office/drawing/2014/chart" uri="{C3380CC4-5D6E-409C-BE32-E72D297353CC}">
                    <c16:uniqueId val="{00000001-3C8C-41E1-9DF8-6895A9821C3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C1a '!$B$14</c15:sqref>
                        </c15:formulaRef>
                      </c:ext>
                    </c:extLst>
                    <c:strCache>
                      <c:ptCount val="1"/>
                      <c:pt idx="0">
                        <c:v>Band 1 upto &amp; Incl 34 homes Min Fee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C1a '!$C$11:$AW$11</c15:sqref>
                        </c15:formulaRef>
                      </c:ext>
                    </c:extLst>
                    <c:strCache>
                      <c:ptCount val="16"/>
                      <c:pt idx="0">
                        <c:v>AECOM</c:v>
                      </c:pt>
                      <c:pt idx="1">
                        <c:v>Anderton Gables</c:v>
                      </c:pt>
                      <c:pt idx="2">
                        <c:v>CPC Project Services</c:v>
                      </c:pt>
                      <c:pt idx="3">
                        <c:v>Drees &amp; Sommer</c:v>
                      </c:pt>
                      <c:pt idx="4">
                        <c:v>Gateley Vinden </c:v>
                      </c:pt>
                      <c:pt idx="5">
                        <c:v>Identity Consult</c:v>
                      </c:pt>
                      <c:pt idx="6">
                        <c:v>Markhams Ltd</c:v>
                      </c:pt>
                      <c:pt idx="7">
                        <c:v>Michael Dyson Associates</c:v>
                      </c:pt>
                      <c:pt idx="8">
                        <c:v>NEO Projects</c:v>
                      </c:pt>
                      <c:pt idx="9">
                        <c:v>Poole Dick Associates</c:v>
                      </c:pt>
                      <c:pt idx="10">
                        <c:v>Rex Proctor and Partners</c:v>
                      </c:pt>
                      <c:pt idx="11">
                        <c:v>Simon Fenton Partnership </c:v>
                      </c:pt>
                      <c:pt idx="12">
                        <c:v>Summers Inman Construction &amp; Property Consultants</c:v>
                      </c:pt>
                      <c:pt idx="13">
                        <c:v>WhiteleyEaves Limited</c:v>
                      </c:pt>
                      <c:pt idx="14">
                        <c:v>Wilkinson Cowan Partnership</c:v>
                      </c:pt>
                      <c:pt idx="15">
                        <c:v>AVERAGE</c:v>
                      </c:pt>
                    </c:strCache>
                  </c:strRef>
                </c:cat>
                <c:val>
                  <c:numRef>
                    <c:extLst xmlns:c15="http://schemas.microsoft.com/office/drawing/2012/chart">
                      <c:ext xmlns:c15="http://schemas.microsoft.com/office/drawing/2012/chart" uri="{02D57815-91ED-43cb-92C2-25804820EDAC}">
                        <c15:formulaRef>
                          <c15:sqref>'Lot C1a '!$C$14:$AW$14</c15:sqref>
                        </c15:formulaRef>
                      </c:ext>
                    </c:extLst>
                    <c:numCache>
                      <c:formatCode>"£"#,##0.00</c:formatCode>
                      <c:ptCount val="47"/>
                      <c:pt idx="0">
                        <c:v>21000</c:v>
                      </c:pt>
                      <c:pt idx="1">
                        <c:v>30000</c:v>
                      </c:pt>
                      <c:pt idx="2">
                        <c:v>15000</c:v>
                      </c:pt>
                      <c:pt idx="3">
                        <c:v>29950</c:v>
                      </c:pt>
                      <c:pt idx="4">
                        <c:v>45000</c:v>
                      </c:pt>
                      <c:pt idx="5">
                        <c:v>20000</c:v>
                      </c:pt>
                      <c:pt idx="6">
                        <c:v>15000</c:v>
                      </c:pt>
                      <c:pt idx="7">
                        <c:v>19808.88</c:v>
                      </c:pt>
                      <c:pt idx="8">
                        <c:v>10000</c:v>
                      </c:pt>
                      <c:pt idx="9">
                        <c:v>17500</c:v>
                      </c:pt>
                      <c:pt idx="10">
                        <c:v>12000</c:v>
                      </c:pt>
                      <c:pt idx="11">
                        <c:v>13725</c:v>
                      </c:pt>
                      <c:pt idx="12">
                        <c:v>12400</c:v>
                      </c:pt>
                      <c:pt idx="13">
                        <c:v>3375</c:v>
                      </c:pt>
                      <c:pt idx="14">
                        <c:v>15000</c:v>
                      </c:pt>
                    </c:numCache>
                  </c:numRef>
                </c:val>
                <c:extLst xmlns:c15="http://schemas.microsoft.com/office/drawing/2012/chart">
                  <c:ext xmlns:c16="http://schemas.microsoft.com/office/drawing/2014/chart" uri="{C3380CC4-5D6E-409C-BE32-E72D297353CC}">
                    <c16:uniqueId val="{00000002-3C8C-41E1-9DF8-6895A9821C3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C1a '!$B$15</c15:sqref>
                        </c15:formulaRef>
                      </c:ext>
                    </c:extLst>
                    <c:strCache>
                      <c:ptCount val="1"/>
                      <c:pt idx="0">
                        <c:v>Band 2 - 35 Homes + % Works only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C1a '!$C$11:$AW$11</c15:sqref>
                        </c15:formulaRef>
                      </c:ext>
                    </c:extLst>
                    <c:strCache>
                      <c:ptCount val="16"/>
                      <c:pt idx="0">
                        <c:v>AECOM</c:v>
                      </c:pt>
                      <c:pt idx="1">
                        <c:v>Anderton Gables</c:v>
                      </c:pt>
                      <c:pt idx="2">
                        <c:v>CPC Project Services</c:v>
                      </c:pt>
                      <c:pt idx="3">
                        <c:v>Drees &amp; Sommer</c:v>
                      </c:pt>
                      <c:pt idx="4">
                        <c:v>Gateley Vinden </c:v>
                      </c:pt>
                      <c:pt idx="5">
                        <c:v>Identity Consult</c:v>
                      </c:pt>
                      <c:pt idx="6">
                        <c:v>Markhams Ltd</c:v>
                      </c:pt>
                      <c:pt idx="7">
                        <c:v>Michael Dyson Associates</c:v>
                      </c:pt>
                      <c:pt idx="8">
                        <c:v>NEO Projects</c:v>
                      </c:pt>
                      <c:pt idx="9">
                        <c:v>Poole Dick Associates</c:v>
                      </c:pt>
                      <c:pt idx="10">
                        <c:v>Rex Proctor and Partners</c:v>
                      </c:pt>
                      <c:pt idx="11">
                        <c:v>Simon Fenton Partnership </c:v>
                      </c:pt>
                      <c:pt idx="12">
                        <c:v>Summers Inman Construction &amp; Property Consultants</c:v>
                      </c:pt>
                      <c:pt idx="13">
                        <c:v>WhiteleyEaves Limited</c:v>
                      </c:pt>
                      <c:pt idx="14">
                        <c:v>Wilkinson Cowan Partnership</c:v>
                      </c:pt>
                      <c:pt idx="15">
                        <c:v>AVERAGE</c:v>
                      </c:pt>
                    </c:strCache>
                  </c:strRef>
                </c:cat>
                <c:val>
                  <c:numRef>
                    <c:extLst xmlns:c15="http://schemas.microsoft.com/office/drawing/2012/chart">
                      <c:ext xmlns:c15="http://schemas.microsoft.com/office/drawing/2012/chart" uri="{02D57815-91ED-43cb-92C2-25804820EDAC}">
                        <c15:formulaRef>
                          <c15:sqref>'Lot C1a '!$C$15:$AW$15</c15:sqref>
                        </c15:formulaRef>
                      </c:ext>
                    </c:extLst>
                    <c:numCache>
                      <c:formatCode>0.00%</c:formatCode>
                      <c:ptCount val="47"/>
                      <c:pt idx="0" formatCode="0.000%">
                        <c:v>5.4999999999999997E-3</c:v>
                      </c:pt>
                      <c:pt idx="1">
                        <c:v>8.0000000000000002E-3</c:v>
                      </c:pt>
                      <c:pt idx="2">
                        <c:v>6.0000000000000001E-3</c:v>
                      </c:pt>
                      <c:pt idx="3" formatCode="0.000%">
                        <c:v>7.4999999999999997E-3</c:v>
                      </c:pt>
                      <c:pt idx="4" formatCode="0.000%">
                        <c:v>6.7499999999999999E-3</c:v>
                      </c:pt>
                      <c:pt idx="5">
                        <c:v>7.0000000000000001E-3</c:v>
                      </c:pt>
                      <c:pt idx="6">
                        <c:v>5.4999999999999997E-3</c:v>
                      </c:pt>
                      <c:pt idx="7" formatCode="0.000%">
                        <c:v>6.7999999999999996E-3</c:v>
                      </c:pt>
                      <c:pt idx="8" formatCode="0.000%">
                        <c:v>6.8999999999999999E-3</c:v>
                      </c:pt>
                      <c:pt idx="9" formatCode="0.000%">
                        <c:v>6.3E-3</c:v>
                      </c:pt>
                      <c:pt idx="10" formatCode="0.000%">
                        <c:v>6.4999999999999997E-3</c:v>
                      </c:pt>
                      <c:pt idx="11" formatCode="0.000%">
                        <c:v>8.2000000000000007E-3</c:v>
                      </c:pt>
                      <c:pt idx="12" formatCode="0.000%">
                        <c:v>4.7999999999999996E-3</c:v>
                      </c:pt>
                      <c:pt idx="13" formatCode="0.000%">
                        <c:v>5.4999999999999997E-3</c:v>
                      </c:pt>
                      <c:pt idx="14" formatCode="0.000%">
                        <c:v>6.4999999999999997E-3</c:v>
                      </c:pt>
                      <c:pt idx="15" formatCode="0.000%">
                        <c:v>6.516666666666668E-3</c:v>
                      </c:pt>
                    </c:numCache>
                  </c:numRef>
                </c:val>
                <c:extLst xmlns:c15="http://schemas.microsoft.com/office/drawing/2012/chart">
                  <c:ext xmlns:c16="http://schemas.microsoft.com/office/drawing/2014/chart" uri="{C3380CC4-5D6E-409C-BE32-E72D297353CC}">
                    <c16:uniqueId val="{00000003-3C8C-41E1-9DF8-6895A9821C30}"/>
                  </c:ext>
                </c:extLst>
              </c15:ser>
            </c15:filteredBarSeries>
          </c:ext>
        </c:extLst>
      </c:barChart>
      <c:catAx>
        <c:axId val="13924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284719"/>
        <c:crosses val="autoZero"/>
        <c:auto val="1"/>
        <c:lblAlgn val="ctr"/>
        <c:lblOffset val="100"/>
        <c:noMultiLvlLbl val="0"/>
      </c:catAx>
      <c:valAx>
        <c:axId val="4102847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243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C1b (West) Employers Agent and full Principal Designer services Band 2 35+ homes Max Fee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4"/>
          <c:tx>
            <c:strRef>
              <c:f>'Lot C1b'!$B$9</c:f>
              <c:strCache>
                <c:ptCount val="1"/>
                <c:pt idx="0">
                  <c:v>Band 2 - 35 Homes + Max Fee</c:v>
                </c:pt>
              </c:strCache>
            </c:strRef>
          </c:tx>
          <c:spPr>
            <a:solidFill>
              <a:schemeClr val="accent5"/>
            </a:solidFill>
            <a:ln>
              <a:noFill/>
            </a:ln>
            <a:effectLst/>
          </c:spPr>
          <c:invertIfNegative val="0"/>
          <c:cat>
            <c:strRef>
              <c:f>'Lot C1b'!$C$4:$AF$4</c:f>
              <c:strCache>
                <c:ptCount val="16"/>
                <c:pt idx="0">
                  <c:v>Anderton Gables</c:v>
                </c:pt>
                <c:pt idx="1">
                  <c:v>Arcus Consulting</c:v>
                </c:pt>
                <c:pt idx="2">
                  <c:v>CPC Project Services</c:v>
                </c:pt>
                <c:pt idx="3">
                  <c:v>Drees &amp; Sommer</c:v>
                </c:pt>
                <c:pt idx="4">
                  <c:v>Gateley Vinden </c:v>
                </c:pt>
                <c:pt idx="5">
                  <c:v>Identity Consult</c:v>
                </c:pt>
                <c:pt idx="6">
                  <c:v>Markhams Ltd</c:v>
                </c:pt>
                <c:pt idx="7">
                  <c:v>NEO Projects</c:v>
                </c:pt>
                <c:pt idx="8">
                  <c:v>Poole Dick Associates</c:v>
                </c:pt>
                <c:pt idx="9">
                  <c:v>Rex Proctor and Partners</c:v>
                </c:pt>
                <c:pt idx="10">
                  <c:v>Savills UK Limited</c:v>
                </c:pt>
                <c:pt idx="11">
                  <c:v>Simon Fenton Partnership </c:v>
                </c:pt>
                <c:pt idx="12">
                  <c:v>Summers Inman Construction &amp; Property Consultants</c:v>
                </c:pt>
                <c:pt idx="13">
                  <c:v>WhiteleyEaves Limited</c:v>
                </c:pt>
                <c:pt idx="14">
                  <c:v>Wilkinson Cowan Partnership</c:v>
                </c:pt>
                <c:pt idx="15">
                  <c:v>AVERAGE</c:v>
                </c:pt>
              </c:strCache>
            </c:strRef>
          </c:cat>
          <c:val>
            <c:numRef>
              <c:f>'Lot C1b'!$C$9:$AF$9</c:f>
              <c:numCache>
                <c:formatCode>"£"#,##0.00</c:formatCode>
                <c:ptCount val="30"/>
                <c:pt idx="0">
                  <c:v>200000</c:v>
                </c:pt>
                <c:pt idx="1">
                  <c:v>143450</c:v>
                </c:pt>
                <c:pt idx="2">
                  <c:v>120000</c:v>
                </c:pt>
                <c:pt idx="3">
                  <c:v>196250</c:v>
                </c:pt>
                <c:pt idx="4">
                  <c:v>143100</c:v>
                </c:pt>
                <c:pt idx="5">
                  <c:v>118000</c:v>
                </c:pt>
                <c:pt idx="6">
                  <c:v>107500</c:v>
                </c:pt>
                <c:pt idx="7">
                  <c:v>137000</c:v>
                </c:pt>
                <c:pt idx="8">
                  <c:v>113000</c:v>
                </c:pt>
                <c:pt idx="9">
                  <c:v>186300</c:v>
                </c:pt>
                <c:pt idx="10">
                  <c:v>206000</c:v>
                </c:pt>
                <c:pt idx="11">
                  <c:v>156250</c:v>
                </c:pt>
                <c:pt idx="12">
                  <c:v>127000</c:v>
                </c:pt>
                <c:pt idx="13">
                  <c:v>113000</c:v>
                </c:pt>
                <c:pt idx="14">
                  <c:v>127500</c:v>
                </c:pt>
              </c:numCache>
            </c:numRef>
          </c:val>
          <c:extLst>
            <c:ext xmlns:c16="http://schemas.microsoft.com/office/drawing/2014/chart" uri="{C3380CC4-5D6E-409C-BE32-E72D297353CC}">
              <c16:uniqueId val="{00000004-E3A0-4379-BE02-8CA7D66C1AC1}"/>
            </c:ext>
          </c:extLst>
        </c:ser>
        <c:dLbls>
          <c:showLegendKey val="0"/>
          <c:showVal val="0"/>
          <c:showCatName val="0"/>
          <c:showSerName val="0"/>
          <c:showPercent val="0"/>
          <c:showBubbleSize val="0"/>
        </c:dLbls>
        <c:gapWidth val="219"/>
        <c:overlap val="-27"/>
        <c:axId val="1819559567"/>
        <c:axId val="83645183"/>
        <c:extLst>
          <c:ext xmlns:c15="http://schemas.microsoft.com/office/drawing/2012/chart" uri="{02D57815-91ED-43cb-92C2-25804820EDAC}">
            <c15:filteredBarSeries>
              <c15:ser>
                <c:idx val="0"/>
                <c:order val="0"/>
                <c:tx>
                  <c:strRef>
                    <c:extLst>
                      <c:ext uri="{02D57815-91ED-43cb-92C2-25804820EDAC}">
                        <c15:formulaRef>
                          <c15:sqref>'Lot C1b'!$B$5</c15:sqref>
                        </c15:formulaRef>
                      </c:ext>
                    </c:extLst>
                    <c:strCache>
                      <c:ptCount val="1"/>
                      <c:pt idx="0">
                        <c:v>ICN - Fees for Combined Employers Agent and full Principal Designer services (West)</c:v>
                      </c:pt>
                    </c:strCache>
                  </c:strRef>
                </c:tx>
                <c:spPr>
                  <a:solidFill>
                    <a:schemeClr val="accent1"/>
                  </a:solidFill>
                  <a:ln>
                    <a:noFill/>
                  </a:ln>
                  <a:effectLst/>
                </c:spPr>
                <c:invertIfNegative val="0"/>
                <c:cat>
                  <c:strRef>
                    <c:extLst>
                      <c:ext uri="{02D57815-91ED-43cb-92C2-25804820EDAC}">
                        <c15:formulaRef>
                          <c15:sqref>'Lot C1b'!$C$4:$AF$4</c15:sqref>
                        </c15:formulaRef>
                      </c:ext>
                    </c:extLst>
                    <c:strCache>
                      <c:ptCount val="16"/>
                      <c:pt idx="0">
                        <c:v>Anderton Gables</c:v>
                      </c:pt>
                      <c:pt idx="1">
                        <c:v>Arcus Consulting</c:v>
                      </c:pt>
                      <c:pt idx="2">
                        <c:v>CPC Project Services</c:v>
                      </c:pt>
                      <c:pt idx="3">
                        <c:v>Drees &amp; Sommer</c:v>
                      </c:pt>
                      <c:pt idx="4">
                        <c:v>Gateley Vinden </c:v>
                      </c:pt>
                      <c:pt idx="5">
                        <c:v>Identity Consult</c:v>
                      </c:pt>
                      <c:pt idx="6">
                        <c:v>Markhams Ltd</c:v>
                      </c:pt>
                      <c:pt idx="7">
                        <c:v>NEO Projects</c:v>
                      </c:pt>
                      <c:pt idx="8">
                        <c:v>Poole Dick Associates</c:v>
                      </c:pt>
                      <c:pt idx="9">
                        <c:v>Rex Proctor and Partners</c:v>
                      </c:pt>
                      <c:pt idx="10">
                        <c:v>Savills UK Limited</c:v>
                      </c:pt>
                      <c:pt idx="11">
                        <c:v>Simon Fenton Partnership </c:v>
                      </c:pt>
                      <c:pt idx="12">
                        <c:v>Summers Inman Construction &amp; Property Consultants</c:v>
                      </c:pt>
                      <c:pt idx="13">
                        <c:v>WhiteleyEaves Limited</c:v>
                      </c:pt>
                      <c:pt idx="14">
                        <c:v>Wilkinson Cowan Partnership</c:v>
                      </c:pt>
                      <c:pt idx="15">
                        <c:v>AVERAGE</c:v>
                      </c:pt>
                    </c:strCache>
                  </c:strRef>
                </c:cat>
                <c:val>
                  <c:numRef>
                    <c:extLst>
                      <c:ext uri="{02D57815-91ED-43cb-92C2-25804820EDAC}">
                        <c15:formulaRef>
                          <c15:sqref>'Lot C1b'!$C$5:$AF$5</c15:sqref>
                        </c15:formulaRef>
                      </c:ext>
                    </c:extLst>
                    <c:numCache>
                      <c:formatCode>General</c:formatCode>
                      <c:ptCount val="30"/>
                    </c:numCache>
                  </c:numRef>
                </c:val>
                <c:extLst>
                  <c:ext xmlns:c16="http://schemas.microsoft.com/office/drawing/2014/chart" uri="{C3380CC4-5D6E-409C-BE32-E72D297353CC}">
                    <c16:uniqueId val="{00000000-E3A0-4379-BE02-8CA7D66C1AC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C1b'!$B$6</c15:sqref>
                        </c15:formulaRef>
                      </c:ext>
                    </c:extLst>
                    <c:strCache>
                      <c:ptCount val="1"/>
                      <c:pt idx="0">
                        <c:v>Band 1 upto &amp; Incl 34 homes % Works only Fee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C1b'!$C$4:$AF$4</c15:sqref>
                        </c15:formulaRef>
                      </c:ext>
                    </c:extLst>
                    <c:strCache>
                      <c:ptCount val="16"/>
                      <c:pt idx="0">
                        <c:v>Anderton Gables</c:v>
                      </c:pt>
                      <c:pt idx="1">
                        <c:v>Arcus Consulting</c:v>
                      </c:pt>
                      <c:pt idx="2">
                        <c:v>CPC Project Services</c:v>
                      </c:pt>
                      <c:pt idx="3">
                        <c:v>Drees &amp; Sommer</c:v>
                      </c:pt>
                      <c:pt idx="4">
                        <c:v>Gateley Vinden </c:v>
                      </c:pt>
                      <c:pt idx="5">
                        <c:v>Identity Consult</c:v>
                      </c:pt>
                      <c:pt idx="6">
                        <c:v>Markhams Ltd</c:v>
                      </c:pt>
                      <c:pt idx="7">
                        <c:v>NEO Projects</c:v>
                      </c:pt>
                      <c:pt idx="8">
                        <c:v>Poole Dick Associates</c:v>
                      </c:pt>
                      <c:pt idx="9">
                        <c:v>Rex Proctor and Partners</c:v>
                      </c:pt>
                      <c:pt idx="10">
                        <c:v>Savills UK Limited</c:v>
                      </c:pt>
                      <c:pt idx="11">
                        <c:v>Simon Fenton Partnership </c:v>
                      </c:pt>
                      <c:pt idx="12">
                        <c:v>Summers Inman Construction &amp; Property Consultants</c:v>
                      </c:pt>
                      <c:pt idx="13">
                        <c:v>WhiteleyEaves Limited</c:v>
                      </c:pt>
                      <c:pt idx="14">
                        <c:v>Wilkinson Cowan Partnership</c:v>
                      </c:pt>
                      <c:pt idx="15">
                        <c:v>AVERAGE</c:v>
                      </c:pt>
                    </c:strCache>
                  </c:strRef>
                </c:cat>
                <c:val>
                  <c:numRef>
                    <c:extLst xmlns:c15="http://schemas.microsoft.com/office/drawing/2012/chart">
                      <c:ext xmlns:c15="http://schemas.microsoft.com/office/drawing/2012/chart" uri="{02D57815-91ED-43cb-92C2-25804820EDAC}">
                        <c15:formulaRef>
                          <c15:sqref>'Lot C1b'!$C$6:$AF$6</c15:sqref>
                        </c15:formulaRef>
                      </c:ext>
                    </c:extLst>
                    <c:numCache>
                      <c:formatCode>0.000%</c:formatCode>
                      <c:ptCount val="30"/>
                      <c:pt idx="0">
                        <c:v>1.2500000000000001E-2</c:v>
                      </c:pt>
                      <c:pt idx="1">
                        <c:v>1.0540000000000001E-2</c:v>
                      </c:pt>
                      <c:pt idx="2">
                        <c:v>9.4999999999999998E-3</c:v>
                      </c:pt>
                      <c:pt idx="3">
                        <c:v>1.34E-2</c:v>
                      </c:pt>
                      <c:pt idx="4">
                        <c:v>9.0399999999999994E-3</c:v>
                      </c:pt>
                      <c:pt idx="5" formatCode="0.00%">
                        <c:v>1.2E-2</c:v>
                      </c:pt>
                      <c:pt idx="6">
                        <c:v>8.0000000000000002E-3</c:v>
                      </c:pt>
                      <c:pt idx="7" formatCode="0.00%">
                        <c:v>1.0999999999999999E-2</c:v>
                      </c:pt>
                      <c:pt idx="8">
                        <c:v>8.3999999999999995E-3</c:v>
                      </c:pt>
                      <c:pt idx="9">
                        <c:v>1.098E-2</c:v>
                      </c:pt>
                      <c:pt idx="10">
                        <c:v>9.4500000000000001E-3</c:v>
                      </c:pt>
                      <c:pt idx="11">
                        <c:v>9.7999999999999997E-3</c:v>
                      </c:pt>
                      <c:pt idx="12">
                        <c:v>8.0000000000000002E-3</c:v>
                      </c:pt>
                      <c:pt idx="13">
                        <c:v>8.3999999999999995E-3</c:v>
                      </c:pt>
                      <c:pt idx="14">
                        <c:v>1.03E-2</c:v>
                      </c:pt>
                      <c:pt idx="15">
                        <c:v>1.0087333333333334E-2</c:v>
                      </c:pt>
                    </c:numCache>
                  </c:numRef>
                </c:val>
                <c:extLst xmlns:c15="http://schemas.microsoft.com/office/drawing/2012/chart">
                  <c:ext xmlns:c16="http://schemas.microsoft.com/office/drawing/2014/chart" uri="{C3380CC4-5D6E-409C-BE32-E72D297353CC}">
                    <c16:uniqueId val="{00000001-E3A0-4379-BE02-8CA7D66C1AC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C1b'!$B$7</c15:sqref>
                        </c15:formulaRef>
                      </c:ext>
                    </c:extLst>
                    <c:strCache>
                      <c:ptCount val="1"/>
                      <c:pt idx="0">
                        <c:v>Band 1 upto &amp; Incl 34 homes Min Fee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C1b'!$C$4:$AF$4</c15:sqref>
                        </c15:formulaRef>
                      </c:ext>
                    </c:extLst>
                    <c:strCache>
                      <c:ptCount val="16"/>
                      <c:pt idx="0">
                        <c:v>Anderton Gables</c:v>
                      </c:pt>
                      <c:pt idx="1">
                        <c:v>Arcus Consulting</c:v>
                      </c:pt>
                      <c:pt idx="2">
                        <c:v>CPC Project Services</c:v>
                      </c:pt>
                      <c:pt idx="3">
                        <c:v>Drees &amp; Sommer</c:v>
                      </c:pt>
                      <c:pt idx="4">
                        <c:v>Gateley Vinden </c:v>
                      </c:pt>
                      <c:pt idx="5">
                        <c:v>Identity Consult</c:v>
                      </c:pt>
                      <c:pt idx="6">
                        <c:v>Markhams Ltd</c:v>
                      </c:pt>
                      <c:pt idx="7">
                        <c:v>NEO Projects</c:v>
                      </c:pt>
                      <c:pt idx="8">
                        <c:v>Poole Dick Associates</c:v>
                      </c:pt>
                      <c:pt idx="9">
                        <c:v>Rex Proctor and Partners</c:v>
                      </c:pt>
                      <c:pt idx="10">
                        <c:v>Savills UK Limited</c:v>
                      </c:pt>
                      <c:pt idx="11">
                        <c:v>Simon Fenton Partnership </c:v>
                      </c:pt>
                      <c:pt idx="12">
                        <c:v>Summers Inman Construction &amp; Property Consultants</c:v>
                      </c:pt>
                      <c:pt idx="13">
                        <c:v>WhiteleyEaves Limited</c:v>
                      </c:pt>
                      <c:pt idx="14">
                        <c:v>Wilkinson Cowan Partnership</c:v>
                      </c:pt>
                      <c:pt idx="15">
                        <c:v>AVERAGE</c:v>
                      </c:pt>
                    </c:strCache>
                  </c:strRef>
                </c:cat>
                <c:val>
                  <c:numRef>
                    <c:extLst xmlns:c15="http://schemas.microsoft.com/office/drawing/2012/chart">
                      <c:ext xmlns:c15="http://schemas.microsoft.com/office/drawing/2012/chart" uri="{02D57815-91ED-43cb-92C2-25804820EDAC}">
                        <c15:formulaRef>
                          <c15:sqref>'Lot C1b'!$C$7:$AF$7</c15:sqref>
                        </c15:formulaRef>
                      </c:ext>
                    </c:extLst>
                    <c:numCache>
                      <c:formatCode>"£"#,##0.00</c:formatCode>
                      <c:ptCount val="30"/>
                      <c:pt idx="0">
                        <c:v>35000</c:v>
                      </c:pt>
                      <c:pt idx="1">
                        <c:v>13870</c:v>
                      </c:pt>
                      <c:pt idx="2">
                        <c:v>20000</c:v>
                      </c:pt>
                      <c:pt idx="3">
                        <c:v>37450</c:v>
                      </c:pt>
                      <c:pt idx="4">
                        <c:v>50500</c:v>
                      </c:pt>
                      <c:pt idx="5">
                        <c:v>26000</c:v>
                      </c:pt>
                      <c:pt idx="6">
                        <c:v>17500</c:v>
                      </c:pt>
                      <c:pt idx="7">
                        <c:v>14000</c:v>
                      </c:pt>
                      <c:pt idx="8">
                        <c:v>23000</c:v>
                      </c:pt>
                      <c:pt idx="9">
                        <c:v>14950</c:v>
                      </c:pt>
                      <c:pt idx="10">
                        <c:v>12000</c:v>
                      </c:pt>
                      <c:pt idx="11">
                        <c:v>15725</c:v>
                      </c:pt>
                      <c:pt idx="12">
                        <c:v>15900</c:v>
                      </c:pt>
                      <c:pt idx="13">
                        <c:v>23000</c:v>
                      </c:pt>
                      <c:pt idx="14">
                        <c:v>18500</c:v>
                      </c:pt>
                    </c:numCache>
                  </c:numRef>
                </c:val>
                <c:extLst xmlns:c15="http://schemas.microsoft.com/office/drawing/2012/chart">
                  <c:ext xmlns:c16="http://schemas.microsoft.com/office/drawing/2014/chart" uri="{C3380CC4-5D6E-409C-BE32-E72D297353CC}">
                    <c16:uniqueId val="{00000002-E3A0-4379-BE02-8CA7D66C1AC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C1b'!$B$8</c15:sqref>
                        </c15:formulaRef>
                      </c:ext>
                    </c:extLst>
                    <c:strCache>
                      <c:ptCount val="1"/>
                      <c:pt idx="0">
                        <c:v>Band 2 - 35 Homes + % Works only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C1b'!$C$4:$AF$4</c15:sqref>
                        </c15:formulaRef>
                      </c:ext>
                    </c:extLst>
                    <c:strCache>
                      <c:ptCount val="16"/>
                      <c:pt idx="0">
                        <c:v>Anderton Gables</c:v>
                      </c:pt>
                      <c:pt idx="1">
                        <c:v>Arcus Consulting</c:v>
                      </c:pt>
                      <c:pt idx="2">
                        <c:v>CPC Project Services</c:v>
                      </c:pt>
                      <c:pt idx="3">
                        <c:v>Drees &amp; Sommer</c:v>
                      </c:pt>
                      <c:pt idx="4">
                        <c:v>Gateley Vinden </c:v>
                      </c:pt>
                      <c:pt idx="5">
                        <c:v>Identity Consult</c:v>
                      </c:pt>
                      <c:pt idx="6">
                        <c:v>Markhams Ltd</c:v>
                      </c:pt>
                      <c:pt idx="7">
                        <c:v>NEO Projects</c:v>
                      </c:pt>
                      <c:pt idx="8">
                        <c:v>Poole Dick Associates</c:v>
                      </c:pt>
                      <c:pt idx="9">
                        <c:v>Rex Proctor and Partners</c:v>
                      </c:pt>
                      <c:pt idx="10">
                        <c:v>Savills UK Limited</c:v>
                      </c:pt>
                      <c:pt idx="11">
                        <c:v>Simon Fenton Partnership </c:v>
                      </c:pt>
                      <c:pt idx="12">
                        <c:v>Summers Inman Construction &amp; Property Consultants</c:v>
                      </c:pt>
                      <c:pt idx="13">
                        <c:v>WhiteleyEaves Limited</c:v>
                      </c:pt>
                      <c:pt idx="14">
                        <c:v>Wilkinson Cowan Partnership</c:v>
                      </c:pt>
                      <c:pt idx="15">
                        <c:v>AVERAGE</c:v>
                      </c:pt>
                    </c:strCache>
                  </c:strRef>
                </c:cat>
                <c:val>
                  <c:numRef>
                    <c:extLst xmlns:c15="http://schemas.microsoft.com/office/drawing/2012/chart">
                      <c:ext xmlns:c15="http://schemas.microsoft.com/office/drawing/2012/chart" uri="{02D57815-91ED-43cb-92C2-25804820EDAC}">
                        <c15:formulaRef>
                          <c15:sqref>'Lot C1b'!$C$8:$AF$8</c15:sqref>
                        </c15:formulaRef>
                      </c:ext>
                    </c:extLst>
                    <c:numCache>
                      <c:formatCode>0.000%</c:formatCode>
                      <c:ptCount val="30"/>
                      <c:pt idx="0" formatCode="0.00%">
                        <c:v>8.9999999999999993E-3</c:v>
                      </c:pt>
                      <c:pt idx="1">
                        <c:v>7.9900000000000006E-3</c:v>
                      </c:pt>
                      <c:pt idx="2">
                        <c:v>7.4999999999999997E-3</c:v>
                      </c:pt>
                      <c:pt idx="3">
                        <c:v>8.9899999999999997E-3</c:v>
                      </c:pt>
                      <c:pt idx="4">
                        <c:v>8.5400000000000007E-3</c:v>
                      </c:pt>
                      <c:pt idx="5" formatCode="0.00%">
                        <c:v>8.8000000000000005E-3</c:v>
                      </c:pt>
                      <c:pt idx="6">
                        <c:v>6.0000000000000001E-3</c:v>
                      </c:pt>
                      <c:pt idx="7">
                        <c:v>8.0999999999999996E-3</c:v>
                      </c:pt>
                      <c:pt idx="8">
                        <c:v>7.3000000000000001E-3</c:v>
                      </c:pt>
                      <c:pt idx="9">
                        <c:v>7.4500000000000009E-3</c:v>
                      </c:pt>
                      <c:pt idx="10">
                        <c:v>9.1500000000000001E-3</c:v>
                      </c:pt>
                      <c:pt idx="11">
                        <c:v>8.5000000000000006E-3</c:v>
                      </c:pt>
                      <c:pt idx="12">
                        <c:v>5.7999999999999996E-3</c:v>
                      </c:pt>
                      <c:pt idx="13">
                        <c:v>7.3000000000000001E-3</c:v>
                      </c:pt>
                      <c:pt idx="14">
                        <c:v>7.4999999999999997E-3</c:v>
                      </c:pt>
                      <c:pt idx="15">
                        <c:v>7.861333333333333E-3</c:v>
                      </c:pt>
                    </c:numCache>
                  </c:numRef>
                </c:val>
                <c:extLst xmlns:c15="http://schemas.microsoft.com/office/drawing/2012/chart">
                  <c:ext xmlns:c16="http://schemas.microsoft.com/office/drawing/2014/chart" uri="{C3380CC4-5D6E-409C-BE32-E72D297353CC}">
                    <c16:uniqueId val="{00000003-E3A0-4379-BE02-8CA7D66C1AC1}"/>
                  </c:ext>
                </c:extLst>
              </c15:ser>
            </c15:filteredBarSeries>
          </c:ext>
        </c:extLst>
      </c:barChart>
      <c:catAx>
        <c:axId val="1819559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645183"/>
        <c:crosses val="autoZero"/>
        <c:auto val="1"/>
        <c:lblAlgn val="ctr"/>
        <c:lblOffset val="100"/>
        <c:noMultiLvlLbl val="0"/>
      </c:catAx>
      <c:valAx>
        <c:axId val="8364518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195595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C1b (West) Employers Agent and Health &amp; Safety Advisor services Band 2 35+ homes Max Fee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4"/>
          <c:tx>
            <c:strRef>
              <c:f>'Lot C1b'!$B$18</c:f>
              <c:strCache>
                <c:ptCount val="1"/>
                <c:pt idx="0">
                  <c:v>Band 2 - 35 Homes + Max Fee</c:v>
                </c:pt>
              </c:strCache>
            </c:strRef>
          </c:tx>
          <c:spPr>
            <a:solidFill>
              <a:schemeClr val="accent5"/>
            </a:solidFill>
            <a:ln>
              <a:noFill/>
            </a:ln>
            <a:effectLst/>
          </c:spPr>
          <c:invertIfNegative val="0"/>
          <c:cat>
            <c:strRef>
              <c:f>'Lot C1b'!$C$13:$AF$13</c:f>
              <c:strCache>
                <c:ptCount val="16"/>
                <c:pt idx="0">
                  <c:v>Anderton Gables</c:v>
                </c:pt>
                <c:pt idx="1">
                  <c:v>Arcus Consulting</c:v>
                </c:pt>
                <c:pt idx="2">
                  <c:v>CPC Project Services</c:v>
                </c:pt>
                <c:pt idx="3">
                  <c:v>Drees &amp; Sommer</c:v>
                </c:pt>
                <c:pt idx="4">
                  <c:v>Gateley Vinden </c:v>
                </c:pt>
                <c:pt idx="5">
                  <c:v>Identity Consult</c:v>
                </c:pt>
                <c:pt idx="6">
                  <c:v>Markhams Ltd</c:v>
                </c:pt>
                <c:pt idx="7">
                  <c:v>NEO Projects </c:v>
                </c:pt>
                <c:pt idx="8">
                  <c:v>Poole Dick Associates</c:v>
                </c:pt>
                <c:pt idx="9">
                  <c:v>Rex Proctor and Partners</c:v>
                </c:pt>
                <c:pt idx="10">
                  <c:v>Savills UK Limited</c:v>
                </c:pt>
                <c:pt idx="11">
                  <c:v>Simon Fenton Partnership </c:v>
                </c:pt>
                <c:pt idx="12">
                  <c:v>Summers Inman Construction &amp; Property Consultants</c:v>
                </c:pt>
                <c:pt idx="13">
                  <c:v>WhiteleyEaves Limited</c:v>
                </c:pt>
                <c:pt idx="14">
                  <c:v>Wilkinson Cowan Partnership</c:v>
                </c:pt>
                <c:pt idx="15">
                  <c:v>AVERAGE</c:v>
                </c:pt>
              </c:strCache>
            </c:strRef>
          </c:cat>
          <c:val>
            <c:numRef>
              <c:f>'Lot C1b'!$C$18:$AF$18</c:f>
              <c:numCache>
                <c:formatCode>"£"#,##0.00</c:formatCode>
                <c:ptCount val="30"/>
                <c:pt idx="0">
                  <c:v>200000</c:v>
                </c:pt>
                <c:pt idx="1">
                  <c:v>136800</c:v>
                </c:pt>
                <c:pt idx="2">
                  <c:v>120000</c:v>
                </c:pt>
                <c:pt idx="3">
                  <c:v>183250</c:v>
                </c:pt>
                <c:pt idx="4">
                  <c:v>133200</c:v>
                </c:pt>
                <c:pt idx="5">
                  <c:v>110000</c:v>
                </c:pt>
                <c:pt idx="6">
                  <c:v>105000</c:v>
                </c:pt>
                <c:pt idx="7">
                  <c:v>130000</c:v>
                </c:pt>
                <c:pt idx="8">
                  <c:v>109500</c:v>
                </c:pt>
                <c:pt idx="9">
                  <c:v>172150</c:v>
                </c:pt>
                <c:pt idx="10">
                  <c:v>191200</c:v>
                </c:pt>
                <c:pt idx="11">
                  <c:v>151450</c:v>
                </c:pt>
                <c:pt idx="12">
                  <c:v>125000</c:v>
                </c:pt>
                <c:pt idx="13">
                  <c:v>109500</c:v>
                </c:pt>
                <c:pt idx="14">
                  <c:v>124500</c:v>
                </c:pt>
              </c:numCache>
            </c:numRef>
          </c:val>
          <c:extLst>
            <c:ext xmlns:c16="http://schemas.microsoft.com/office/drawing/2014/chart" uri="{C3380CC4-5D6E-409C-BE32-E72D297353CC}">
              <c16:uniqueId val="{00000004-0B3D-466D-B7FE-CBD555469161}"/>
            </c:ext>
          </c:extLst>
        </c:ser>
        <c:dLbls>
          <c:showLegendKey val="0"/>
          <c:showVal val="0"/>
          <c:showCatName val="0"/>
          <c:showSerName val="0"/>
          <c:showPercent val="0"/>
          <c:showBubbleSize val="0"/>
        </c:dLbls>
        <c:gapWidth val="219"/>
        <c:overlap val="-27"/>
        <c:axId val="1755147295"/>
        <c:axId val="1811909535"/>
        <c:extLst>
          <c:ext xmlns:c15="http://schemas.microsoft.com/office/drawing/2012/chart" uri="{02D57815-91ED-43cb-92C2-25804820EDAC}">
            <c15:filteredBarSeries>
              <c15:ser>
                <c:idx val="0"/>
                <c:order val="0"/>
                <c:tx>
                  <c:strRef>
                    <c:extLst>
                      <c:ext uri="{02D57815-91ED-43cb-92C2-25804820EDAC}">
                        <c15:formulaRef>
                          <c15:sqref>'Lot C1b'!$B$14</c15:sqref>
                        </c15:formulaRef>
                      </c:ext>
                    </c:extLst>
                    <c:strCache>
                      <c:ptCount val="1"/>
                      <c:pt idx="0">
                        <c:v>ICN - Fees for Employers Agent and Health &amp; Safety Advisor services only (West)</c:v>
                      </c:pt>
                    </c:strCache>
                  </c:strRef>
                </c:tx>
                <c:spPr>
                  <a:solidFill>
                    <a:schemeClr val="accent1"/>
                  </a:solidFill>
                  <a:ln>
                    <a:noFill/>
                  </a:ln>
                  <a:effectLst/>
                </c:spPr>
                <c:invertIfNegative val="0"/>
                <c:cat>
                  <c:strRef>
                    <c:extLst>
                      <c:ext uri="{02D57815-91ED-43cb-92C2-25804820EDAC}">
                        <c15:formulaRef>
                          <c15:sqref>'Lot C1b'!$C$13:$AF$13</c15:sqref>
                        </c15:formulaRef>
                      </c:ext>
                    </c:extLst>
                    <c:strCache>
                      <c:ptCount val="16"/>
                      <c:pt idx="0">
                        <c:v>Anderton Gables</c:v>
                      </c:pt>
                      <c:pt idx="1">
                        <c:v>Arcus Consulting</c:v>
                      </c:pt>
                      <c:pt idx="2">
                        <c:v>CPC Project Services</c:v>
                      </c:pt>
                      <c:pt idx="3">
                        <c:v>Drees &amp; Sommer</c:v>
                      </c:pt>
                      <c:pt idx="4">
                        <c:v>Gateley Vinden </c:v>
                      </c:pt>
                      <c:pt idx="5">
                        <c:v>Identity Consult</c:v>
                      </c:pt>
                      <c:pt idx="6">
                        <c:v>Markhams Ltd</c:v>
                      </c:pt>
                      <c:pt idx="7">
                        <c:v>NEO Projects </c:v>
                      </c:pt>
                      <c:pt idx="8">
                        <c:v>Poole Dick Associates</c:v>
                      </c:pt>
                      <c:pt idx="9">
                        <c:v>Rex Proctor and Partners</c:v>
                      </c:pt>
                      <c:pt idx="10">
                        <c:v>Savills UK Limited</c:v>
                      </c:pt>
                      <c:pt idx="11">
                        <c:v>Simon Fenton Partnership </c:v>
                      </c:pt>
                      <c:pt idx="12">
                        <c:v>Summers Inman Construction &amp; Property Consultants</c:v>
                      </c:pt>
                      <c:pt idx="13">
                        <c:v>WhiteleyEaves Limited</c:v>
                      </c:pt>
                      <c:pt idx="14">
                        <c:v>Wilkinson Cowan Partnership</c:v>
                      </c:pt>
                      <c:pt idx="15">
                        <c:v>AVERAGE</c:v>
                      </c:pt>
                    </c:strCache>
                  </c:strRef>
                </c:cat>
                <c:val>
                  <c:numRef>
                    <c:extLst>
                      <c:ext uri="{02D57815-91ED-43cb-92C2-25804820EDAC}">
                        <c15:formulaRef>
                          <c15:sqref>'Lot C1b'!$C$14:$AF$14</c15:sqref>
                        </c15:formulaRef>
                      </c:ext>
                    </c:extLst>
                    <c:numCache>
                      <c:formatCode>General</c:formatCode>
                      <c:ptCount val="30"/>
                    </c:numCache>
                  </c:numRef>
                </c:val>
                <c:extLst>
                  <c:ext xmlns:c16="http://schemas.microsoft.com/office/drawing/2014/chart" uri="{C3380CC4-5D6E-409C-BE32-E72D297353CC}">
                    <c16:uniqueId val="{00000000-0B3D-466D-B7FE-CBD55546916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C1b'!$B$15</c15:sqref>
                        </c15:formulaRef>
                      </c:ext>
                    </c:extLst>
                    <c:strCache>
                      <c:ptCount val="1"/>
                      <c:pt idx="0">
                        <c:v>Band 1 upto &amp; Incl 34 homes % Works only Fee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C1b'!$C$13:$AF$13</c15:sqref>
                        </c15:formulaRef>
                      </c:ext>
                    </c:extLst>
                    <c:strCache>
                      <c:ptCount val="16"/>
                      <c:pt idx="0">
                        <c:v>Anderton Gables</c:v>
                      </c:pt>
                      <c:pt idx="1">
                        <c:v>Arcus Consulting</c:v>
                      </c:pt>
                      <c:pt idx="2">
                        <c:v>CPC Project Services</c:v>
                      </c:pt>
                      <c:pt idx="3">
                        <c:v>Drees &amp; Sommer</c:v>
                      </c:pt>
                      <c:pt idx="4">
                        <c:v>Gateley Vinden </c:v>
                      </c:pt>
                      <c:pt idx="5">
                        <c:v>Identity Consult</c:v>
                      </c:pt>
                      <c:pt idx="6">
                        <c:v>Markhams Ltd</c:v>
                      </c:pt>
                      <c:pt idx="7">
                        <c:v>NEO Projects </c:v>
                      </c:pt>
                      <c:pt idx="8">
                        <c:v>Poole Dick Associates</c:v>
                      </c:pt>
                      <c:pt idx="9">
                        <c:v>Rex Proctor and Partners</c:v>
                      </c:pt>
                      <c:pt idx="10">
                        <c:v>Savills UK Limited</c:v>
                      </c:pt>
                      <c:pt idx="11">
                        <c:v>Simon Fenton Partnership </c:v>
                      </c:pt>
                      <c:pt idx="12">
                        <c:v>Summers Inman Construction &amp; Property Consultants</c:v>
                      </c:pt>
                      <c:pt idx="13">
                        <c:v>WhiteleyEaves Limited</c:v>
                      </c:pt>
                      <c:pt idx="14">
                        <c:v>Wilkinson Cowan Partnership</c:v>
                      </c:pt>
                      <c:pt idx="15">
                        <c:v>AVERAGE</c:v>
                      </c:pt>
                    </c:strCache>
                  </c:strRef>
                </c:cat>
                <c:val>
                  <c:numRef>
                    <c:extLst xmlns:c15="http://schemas.microsoft.com/office/drawing/2012/chart">
                      <c:ext xmlns:c15="http://schemas.microsoft.com/office/drawing/2012/chart" uri="{02D57815-91ED-43cb-92C2-25804820EDAC}">
                        <c15:formulaRef>
                          <c15:sqref>'Lot C1b'!$C$15:$AF$15</c15:sqref>
                        </c15:formulaRef>
                      </c:ext>
                    </c:extLst>
                    <c:numCache>
                      <c:formatCode>0.000%</c:formatCode>
                      <c:ptCount val="30"/>
                      <c:pt idx="0" formatCode="0.00%">
                        <c:v>1.2500000000000001E-2</c:v>
                      </c:pt>
                      <c:pt idx="1">
                        <c:v>9.7400000000000004E-3</c:v>
                      </c:pt>
                      <c:pt idx="2">
                        <c:v>9.4999999999999998E-3</c:v>
                      </c:pt>
                      <c:pt idx="3">
                        <c:v>1.204E-2</c:v>
                      </c:pt>
                      <c:pt idx="4">
                        <c:v>8.3800000000000003E-3</c:v>
                      </c:pt>
                      <c:pt idx="5" formatCode="0.00%">
                        <c:v>1.12E-2</c:v>
                      </c:pt>
                      <c:pt idx="6">
                        <c:v>7.6E-3</c:v>
                      </c:pt>
                      <c:pt idx="7">
                        <c:v>1.0200000000000001E-2</c:v>
                      </c:pt>
                      <c:pt idx="8">
                        <c:v>8.3999999999999995E-3</c:v>
                      </c:pt>
                      <c:pt idx="9">
                        <c:v>9.2499999999999995E-3</c:v>
                      </c:pt>
                      <c:pt idx="10">
                        <c:v>8.6899999999999998E-3</c:v>
                      </c:pt>
                      <c:pt idx="11">
                        <c:v>9.1000000000000004E-3</c:v>
                      </c:pt>
                      <c:pt idx="12">
                        <c:v>7.7999999999999996E-3</c:v>
                      </c:pt>
                      <c:pt idx="13">
                        <c:v>8.3999999999999995E-3</c:v>
                      </c:pt>
                      <c:pt idx="14">
                        <c:v>9.7000000000000003E-3</c:v>
                      </c:pt>
                      <c:pt idx="15">
                        <c:v>9.5000000000000015E-3</c:v>
                      </c:pt>
                    </c:numCache>
                  </c:numRef>
                </c:val>
                <c:extLst xmlns:c15="http://schemas.microsoft.com/office/drawing/2012/chart">
                  <c:ext xmlns:c16="http://schemas.microsoft.com/office/drawing/2014/chart" uri="{C3380CC4-5D6E-409C-BE32-E72D297353CC}">
                    <c16:uniqueId val="{00000001-0B3D-466D-B7FE-CBD55546916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C1b'!$B$16</c15:sqref>
                        </c15:formulaRef>
                      </c:ext>
                    </c:extLst>
                    <c:strCache>
                      <c:ptCount val="1"/>
                      <c:pt idx="0">
                        <c:v>Band 1 upto &amp; Incl 34 homes Min Fee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C1b'!$C$13:$AF$13</c15:sqref>
                        </c15:formulaRef>
                      </c:ext>
                    </c:extLst>
                    <c:strCache>
                      <c:ptCount val="16"/>
                      <c:pt idx="0">
                        <c:v>Anderton Gables</c:v>
                      </c:pt>
                      <c:pt idx="1">
                        <c:v>Arcus Consulting</c:v>
                      </c:pt>
                      <c:pt idx="2">
                        <c:v>CPC Project Services</c:v>
                      </c:pt>
                      <c:pt idx="3">
                        <c:v>Drees &amp; Sommer</c:v>
                      </c:pt>
                      <c:pt idx="4">
                        <c:v>Gateley Vinden </c:v>
                      </c:pt>
                      <c:pt idx="5">
                        <c:v>Identity Consult</c:v>
                      </c:pt>
                      <c:pt idx="6">
                        <c:v>Markhams Ltd</c:v>
                      </c:pt>
                      <c:pt idx="7">
                        <c:v>NEO Projects </c:v>
                      </c:pt>
                      <c:pt idx="8">
                        <c:v>Poole Dick Associates</c:v>
                      </c:pt>
                      <c:pt idx="9">
                        <c:v>Rex Proctor and Partners</c:v>
                      </c:pt>
                      <c:pt idx="10">
                        <c:v>Savills UK Limited</c:v>
                      </c:pt>
                      <c:pt idx="11">
                        <c:v>Simon Fenton Partnership </c:v>
                      </c:pt>
                      <c:pt idx="12">
                        <c:v>Summers Inman Construction &amp; Property Consultants</c:v>
                      </c:pt>
                      <c:pt idx="13">
                        <c:v>WhiteleyEaves Limited</c:v>
                      </c:pt>
                      <c:pt idx="14">
                        <c:v>Wilkinson Cowan Partnership</c:v>
                      </c:pt>
                      <c:pt idx="15">
                        <c:v>AVERAGE</c:v>
                      </c:pt>
                    </c:strCache>
                  </c:strRef>
                </c:cat>
                <c:val>
                  <c:numRef>
                    <c:extLst xmlns:c15="http://schemas.microsoft.com/office/drawing/2012/chart">
                      <c:ext xmlns:c15="http://schemas.microsoft.com/office/drawing/2012/chart" uri="{02D57815-91ED-43cb-92C2-25804820EDAC}">
                        <c15:formulaRef>
                          <c15:sqref>'Lot C1b'!$C$16:$AF$16</c15:sqref>
                        </c15:formulaRef>
                      </c:ext>
                    </c:extLst>
                    <c:numCache>
                      <c:formatCode>"£"#,##0.00</c:formatCode>
                      <c:ptCount val="30"/>
                      <c:pt idx="0">
                        <c:v>35000</c:v>
                      </c:pt>
                      <c:pt idx="1">
                        <c:v>13602</c:v>
                      </c:pt>
                      <c:pt idx="2">
                        <c:v>20000</c:v>
                      </c:pt>
                      <c:pt idx="3">
                        <c:v>34450</c:v>
                      </c:pt>
                      <c:pt idx="4">
                        <c:v>50500</c:v>
                      </c:pt>
                      <c:pt idx="5">
                        <c:v>24500</c:v>
                      </c:pt>
                      <c:pt idx="6">
                        <c:v>17000</c:v>
                      </c:pt>
                      <c:pt idx="7">
                        <c:v>12340</c:v>
                      </c:pt>
                      <c:pt idx="8">
                        <c:v>21000</c:v>
                      </c:pt>
                      <c:pt idx="9">
                        <c:v>14150</c:v>
                      </c:pt>
                      <c:pt idx="10">
                        <c:v>7700</c:v>
                      </c:pt>
                      <c:pt idx="11">
                        <c:v>13325</c:v>
                      </c:pt>
                      <c:pt idx="12">
                        <c:v>15400</c:v>
                      </c:pt>
                      <c:pt idx="13">
                        <c:v>21000</c:v>
                      </c:pt>
                      <c:pt idx="14">
                        <c:v>17000</c:v>
                      </c:pt>
                    </c:numCache>
                  </c:numRef>
                </c:val>
                <c:extLst xmlns:c15="http://schemas.microsoft.com/office/drawing/2012/chart">
                  <c:ext xmlns:c16="http://schemas.microsoft.com/office/drawing/2014/chart" uri="{C3380CC4-5D6E-409C-BE32-E72D297353CC}">
                    <c16:uniqueId val="{00000002-0B3D-466D-B7FE-CBD55546916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C1b'!$B$17</c15:sqref>
                        </c15:formulaRef>
                      </c:ext>
                    </c:extLst>
                    <c:strCache>
                      <c:ptCount val="1"/>
                      <c:pt idx="0">
                        <c:v>Band 2 - 35 Homes + % Works only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C1b'!$C$13:$AF$13</c15:sqref>
                        </c15:formulaRef>
                      </c:ext>
                    </c:extLst>
                    <c:strCache>
                      <c:ptCount val="16"/>
                      <c:pt idx="0">
                        <c:v>Anderton Gables</c:v>
                      </c:pt>
                      <c:pt idx="1">
                        <c:v>Arcus Consulting</c:v>
                      </c:pt>
                      <c:pt idx="2">
                        <c:v>CPC Project Services</c:v>
                      </c:pt>
                      <c:pt idx="3">
                        <c:v>Drees &amp; Sommer</c:v>
                      </c:pt>
                      <c:pt idx="4">
                        <c:v>Gateley Vinden </c:v>
                      </c:pt>
                      <c:pt idx="5">
                        <c:v>Identity Consult</c:v>
                      </c:pt>
                      <c:pt idx="6">
                        <c:v>Markhams Ltd</c:v>
                      </c:pt>
                      <c:pt idx="7">
                        <c:v>NEO Projects </c:v>
                      </c:pt>
                      <c:pt idx="8">
                        <c:v>Poole Dick Associates</c:v>
                      </c:pt>
                      <c:pt idx="9">
                        <c:v>Rex Proctor and Partners</c:v>
                      </c:pt>
                      <c:pt idx="10">
                        <c:v>Savills UK Limited</c:v>
                      </c:pt>
                      <c:pt idx="11">
                        <c:v>Simon Fenton Partnership </c:v>
                      </c:pt>
                      <c:pt idx="12">
                        <c:v>Summers Inman Construction &amp; Property Consultants</c:v>
                      </c:pt>
                      <c:pt idx="13">
                        <c:v>WhiteleyEaves Limited</c:v>
                      </c:pt>
                      <c:pt idx="14">
                        <c:v>Wilkinson Cowan Partnership</c:v>
                      </c:pt>
                      <c:pt idx="15">
                        <c:v>AVERAGE</c:v>
                      </c:pt>
                    </c:strCache>
                  </c:strRef>
                </c:cat>
                <c:val>
                  <c:numRef>
                    <c:extLst xmlns:c15="http://schemas.microsoft.com/office/drawing/2012/chart">
                      <c:ext xmlns:c15="http://schemas.microsoft.com/office/drawing/2012/chart" uri="{02D57815-91ED-43cb-92C2-25804820EDAC}">
                        <c15:formulaRef>
                          <c15:sqref>'Lot C1b'!$C$17:$AF$17</c15:sqref>
                        </c15:formulaRef>
                      </c:ext>
                    </c:extLst>
                    <c:numCache>
                      <c:formatCode>0.000%</c:formatCode>
                      <c:ptCount val="30"/>
                      <c:pt idx="0" formatCode="0.00%">
                        <c:v>8.9999999999999993E-3</c:v>
                      </c:pt>
                      <c:pt idx="1">
                        <c:v>7.4099999999999999E-3</c:v>
                      </c:pt>
                      <c:pt idx="2">
                        <c:v>7.4999999999999997E-3</c:v>
                      </c:pt>
                      <c:pt idx="3">
                        <c:v>8.3000000000000001E-3</c:v>
                      </c:pt>
                      <c:pt idx="4">
                        <c:v>7.8799999999999999E-3</c:v>
                      </c:pt>
                      <c:pt idx="5" formatCode="0.00%">
                        <c:v>8.0000000000000002E-3</c:v>
                      </c:pt>
                      <c:pt idx="6">
                        <c:v>5.7000000000000002E-3</c:v>
                      </c:pt>
                      <c:pt idx="7">
                        <c:v>7.4000000000000003E-3</c:v>
                      </c:pt>
                      <c:pt idx="8">
                        <c:v>7.0000000000000001E-3</c:v>
                      </c:pt>
                      <c:pt idx="9">
                        <c:v>6.8900000000000003E-3</c:v>
                      </c:pt>
                      <c:pt idx="10">
                        <c:v>8.6300000000000005E-3</c:v>
                      </c:pt>
                      <c:pt idx="11">
                        <c:v>8.0999999999999996E-3</c:v>
                      </c:pt>
                      <c:pt idx="12">
                        <c:v>5.5999999999999999E-3</c:v>
                      </c:pt>
                      <c:pt idx="13">
                        <c:v>7.0000000000000001E-3</c:v>
                      </c:pt>
                      <c:pt idx="14">
                        <c:v>7.1999999999999998E-3</c:v>
                      </c:pt>
                      <c:pt idx="15">
                        <c:v>7.4406666666666666E-3</c:v>
                      </c:pt>
                    </c:numCache>
                  </c:numRef>
                </c:val>
                <c:extLst xmlns:c15="http://schemas.microsoft.com/office/drawing/2012/chart">
                  <c:ext xmlns:c16="http://schemas.microsoft.com/office/drawing/2014/chart" uri="{C3380CC4-5D6E-409C-BE32-E72D297353CC}">
                    <c16:uniqueId val="{00000003-0B3D-466D-B7FE-CBD555469161}"/>
                  </c:ext>
                </c:extLst>
              </c15:ser>
            </c15:filteredBarSeries>
          </c:ext>
        </c:extLst>
      </c:barChart>
      <c:catAx>
        <c:axId val="1755147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11909535"/>
        <c:crosses val="autoZero"/>
        <c:auto val="1"/>
        <c:lblAlgn val="ctr"/>
        <c:lblOffset val="100"/>
        <c:noMultiLvlLbl val="0"/>
      </c:catAx>
      <c:valAx>
        <c:axId val="1811909535"/>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51472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C1b (East) Employers Agent and full Principal Designer services Band 2 35+ homes Max Fee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4"/>
          <c:tx>
            <c:strRef>
              <c:f>'Lot C1b'!$B$29</c:f>
              <c:strCache>
                <c:ptCount val="1"/>
                <c:pt idx="0">
                  <c:v>Band 2 - 35 Homes + Max Fee</c:v>
                </c:pt>
              </c:strCache>
            </c:strRef>
          </c:tx>
          <c:spPr>
            <a:solidFill>
              <a:schemeClr val="accent5"/>
            </a:solidFill>
            <a:ln>
              <a:noFill/>
            </a:ln>
            <a:effectLst/>
          </c:spPr>
          <c:invertIfNegative val="0"/>
          <c:cat>
            <c:strRef>
              <c:f>'Lot C1b'!$C$24:$AE$24</c:f>
              <c:strCache>
                <c:ptCount val="16"/>
                <c:pt idx="0">
                  <c:v>Anderton Gables</c:v>
                </c:pt>
                <c:pt idx="1">
                  <c:v>Arcus Consulting</c:v>
                </c:pt>
                <c:pt idx="2">
                  <c:v>CPC Project Services</c:v>
                </c:pt>
                <c:pt idx="3">
                  <c:v>Drees &amp; Sommer</c:v>
                </c:pt>
                <c:pt idx="4">
                  <c:v>Gateley Vinden </c:v>
                </c:pt>
                <c:pt idx="5">
                  <c:v>Identity Consult</c:v>
                </c:pt>
                <c:pt idx="6">
                  <c:v>Markhams Ltd</c:v>
                </c:pt>
                <c:pt idx="7">
                  <c:v>NEO Projects </c:v>
                </c:pt>
                <c:pt idx="8">
                  <c:v>Poole Dick Associates</c:v>
                </c:pt>
                <c:pt idx="9">
                  <c:v>Rex Proctor and Partners</c:v>
                </c:pt>
                <c:pt idx="10">
                  <c:v>Savills UK Limited</c:v>
                </c:pt>
                <c:pt idx="11">
                  <c:v>Simon Fenton Partnership </c:v>
                </c:pt>
                <c:pt idx="12">
                  <c:v>Summers Inman Construction &amp; Property Consultants</c:v>
                </c:pt>
                <c:pt idx="13">
                  <c:v>WhiteleyEaves Limited </c:v>
                </c:pt>
                <c:pt idx="14">
                  <c:v>Wilkinson Cowan Partnership</c:v>
                </c:pt>
                <c:pt idx="15">
                  <c:v>AVERAGE</c:v>
                </c:pt>
              </c:strCache>
            </c:strRef>
          </c:cat>
          <c:val>
            <c:numRef>
              <c:f>'Lot C1b'!$C$29:$AE$29</c:f>
              <c:numCache>
                <c:formatCode>"£"#,##0.00</c:formatCode>
                <c:ptCount val="29"/>
                <c:pt idx="0">
                  <c:v>200000</c:v>
                </c:pt>
                <c:pt idx="1">
                  <c:v>143450</c:v>
                </c:pt>
                <c:pt idx="2">
                  <c:v>120000</c:v>
                </c:pt>
                <c:pt idx="3">
                  <c:v>196250</c:v>
                </c:pt>
                <c:pt idx="4">
                  <c:v>143100</c:v>
                </c:pt>
                <c:pt idx="5">
                  <c:v>118000</c:v>
                </c:pt>
                <c:pt idx="6">
                  <c:v>107500</c:v>
                </c:pt>
                <c:pt idx="7">
                  <c:v>137000</c:v>
                </c:pt>
                <c:pt idx="8">
                  <c:v>113000</c:v>
                </c:pt>
                <c:pt idx="9">
                  <c:v>186300</c:v>
                </c:pt>
                <c:pt idx="10">
                  <c:v>206000</c:v>
                </c:pt>
                <c:pt idx="11">
                  <c:v>161000</c:v>
                </c:pt>
                <c:pt idx="12">
                  <c:v>127000</c:v>
                </c:pt>
                <c:pt idx="13">
                  <c:v>113000</c:v>
                </c:pt>
                <c:pt idx="14">
                  <c:v>127500</c:v>
                </c:pt>
              </c:numCache>
            </c:numRef>
          </c:val>
          <c:extLst>
            <c:ext xmlns:c16="http://schemas.microsoft.com/office/drawing/2014/chart" uri="{C3380CC4-5D6E-409C-BE32-E72D297353CC}">
              <c16:uniqueId val="{00000004-E2E6-4A1D-88C1-49C061BF8023}"/>
            </c:ext>
          </c:extLst>
        </c:ser>
        <c:dLbls>
          <c:showLegendKey val="0"/>
          <c:showVal val="0"/>
          <c:showCatName val="0"/>
          <c:showSerName val="0"/>
          <c:showPercent val="0"/>
          <c:showBubbleSize val="0"/>
        </c:dLbls>
        <c:gapWidth val="219"/>
        <c:overlap val="-27"/>
        <c:axId val="1739143423"/>
        <c:axId val="1870586127"/>
        <c:extLst>
          <c:ext xmlns:c15="http://schemas.microsoft.com/office/drawing/2012/chart" uri="{02D57815-91ED-43cb-92C2-25804820EDAC}">
            <c15:filteredBarSeries>
              <c15:ser>
                <c:idx val="0"/>
                <c:order val="0"/>
                <c:tx>
                  <c:strRef>
                    <c:extLst>
                      <c:ext uri="{02D57815-91ED-43cb-92C2-25804820EDAC}">
                        <c15:formulaRef>
                          <c15:sqref>'Lot C1b'!$B$25</c15:sqref>
                        </c15:formulaRef>
                      </c:ext>
                    </c:extLst>
                    <c:strCache>
                      <c:ptCount val="1"/>
                      <c:pt idx="0">
                        <c:v>ICN - Fees for Combined Employers Agent and full Principal Designer services (East)</c:v>
                      </c:pt>
                    </c:strCache>
                  </c:strRef>
                </c:tx>
                <c:spPr>
                  <a:solidFill>
                    <a:schemeClr val="accent1"/>
                  </a:solidFill>
                  <a:ln>
                    <a:noFill/>
                  </a:ln>
                  <a:effectLst/>
                </c:spPr>
                <c:invertIfNegative val="0"/>
                <c:cat>
                  <c:strRef>
                    <c:extLst>
                      <c:ext uri="{02D57815-91ED-43cb-92C2-25804820EDAC}">
                        <c15:formulaRef>
                          <c15:sqref>'Lot C1b'!$C$24:$AE$24</c15:sqref>
                        </c15:formulaRef>
                      </c:ext>
                    </c:extLst>
                    <c:strCache>
                      <c:ptCount val="16"/>
                      <c:pt idx="0">
                        <c:v>Anderton Gables</c:v>
                      </c:pt>
                      <c:pt idx="1">
                        <c:v>Arcus Consulting</c:v>
                      </c:pt>
                      <c:pt idx="2">
                        <c:v>CPC Project Services</c:v>
                      </c:pt>
                      <c:pt idx="3">
                        <c:v>Drees &amp; Sommer</c:v>
                      </c:pt>
                      <c:pt idx="4">
                        <c:v>Gateley Vinden </c:v>
                      </c:pt>
                      <c:pt idx="5">
                        <c:v>Identity Consult</c:v>
                      </c:pt>
                      <c:pt idx="6">
                        <c:v>Markhams Ltd</c:v>
                      </c:pt>
                      <c:pt idx="7">
                        <c:v>NEO Projects </c:v>
                      </c:pt>
                      <c:pt idx="8">
                        <c:v>Poole Dick Associates</c:v>
                      </c:pt>
                      <c:pt idx="9">
                        <c:v>Rex Proctor and Partners</c:v>
                      </c:pt>
                      <c:pt idx="10">
                        <c:v>Savills UK Limited</c:v>
                      </c:pt>
                      <c:pt idx="11">
                        <c:v>Simon Fenton Partnership </c:v>
                      </c:pt>
                      <c:pt idx="12">
                        <c:v>Summers Inman Construction &amp; Property Consultants</c:v>
                      </c:pt>
                      <c:pt idx="13">
                        <c:v>WhiteleyEaves Limited </c:v>
                      </c:pt>
                      <c:pt idx="14">
                        <c:v>Wilkinson Cowan Partnership</c:v>
                      </c:pt>
                      <c:pt idx="15">
                        <c:v>AVERAGE</c:v>
                      </c:pt>
                    </c:strCache>
                  </c:strRef>
                </c:cat>
                <c:val>
                  <c:numRef>
                    <c:extLst>
                      <c:ext uri="{02D57815-91ED-43cb-92C2-25804820EDAC}">
                        <c15:formulaRef>
                          <c15:sqref>'Lot C1b'!$C$25:$AE$25</c15:sqref>
                        </c15:formulaRef>
                      </c:ext>
                    </c:extLst>
                    <c:numCache>
                      <c:formatCode>General</c:formatCode>
                      <c:ptCount val="29"/>
                    </c:numCache>
                  </c:numRef>
                </c:val>
                <c:extLst>
                  <c:ext xmlns:c16="http://schemas.microsoft.com/office/drawing/2014/chart" uri="{C3380CC4-5D6E-409C-BE32-E72D297353CC}">
                    <c16:uniqueId val="{00000000-E2E6-4A1D-88C1-49C061BF802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C1b'!$B$26</c15:sqref>
                        </c15:formulaRef>
                      </c:ext>
                    </c:extLst>
                    <c:strCache>
                      <c:ptCount val="1"/>
                      <c:pt idx="0">
                        <c:v>Band 1 upto &amp; Incl 34 homes % Works only Fee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C1b'!$C$24:$AE$24</c15:sqref>
                        </c15:formulaRef>
                      </c:ext>
                    </c:extLst>
                    <c:strCache>
                      <c:ptCount val="16"/>
                      <c:pt idx="0">
                        <c:v>Anderton Gables</c:v>
                      </c:pt>
                      <c:pt idx="1">
                        <c:v>Arcus Consulting</c:v>
                      </c:pt>
                      <c:pt idx="2">
                        <c:v>CPC Project Services</c:v>
                      </c:pt>
                      <c:pt idx="3">
                        <c:v>Drees &amp; Sommer</c:v>
                      </c:pt>
                      <c:pt idx="4">
                        <c:v>Gateley Vinden </c:v>
                      </c:pt>
                      <c:pt idx="5">
                        <c:v>Identity Consult</c:v>
                      </c:pt>
                      <c:pt idx="6">
                        <c:v>Markhams Ltd</c:v>
                      </c:pt>
                      <c:pt idx="7">
                        <c:v>NEO Projects </c:v>
                      </c:pt>
                      <c:pt idx="8">
                        <c:v>Poole Dick Associates</c:v>
                      </c:pt>
                      <c:pt idx="9">
                        <c:v>Rex Proctor and Partners</c:v>
                      </c:pt>
                      <c:pt idx="10">
                        <c:v>Savills UK Limited</c:v>
                      </c:pt>
                      <c:pt idx="11">
                        <c:v>Simon Fenton Partnership </c:v>
                      </c:pt>
                      <c:pt idx="12">
                        <c:v>Summers Inman Construction &amp; Property Consultants</c:v>
                      </c:pt>
                      <c:pt idx="13">
                        <c:v>WhiteleyEaves Limited </c:v>
                      </c:pt>
                      <c:pt idx="14">
                        <c:v>Wilkinson Cowan Partnership</c:v>
                      </c:pt>
                      <c:pt idx="15">
                        <c:v>AVERAGE</c:v>
                      </c:pt>
                    </c:strCache>
                  </c:strRef>
                </c:cat>
                <c:val>
                  <c:numRef>
                    <c:extLst xmlns:c15="http://schemas.microsoft.com/office/drawing/2012/chart">
                      <c:ext xmlns:c15="http://schemas.microsoft.com/office/drawing/2012/chart" uri="{02D57815-91ED-43cb-92C2-25804820EDAC}">
                        <c15:formulaRef>
                          <c15:sqref>'Lot C1b'!$C$26:$AE$26</c15:sqref>
                        </c15:formulaRef>
                      </c:ext>
                    </c:extLst>
                    <c:numCache>
                      <c:formatCode>0.000%</c:formatCode>
                      <c:ptCount val="29"/>
                      <c:pt idx="0" formatCode="0.00%">
                        <c:v>1.2500000000000001E-2</c:v>
                      </c:pt>
                      <c:pt idx="1">
                        <c:v>1.0540000000000001E-2</c:v>
                      </c:pt>
                      <c:pt idx="2">
                        <c:v>9.4999999999999998E-3</c:v>
                      </c:pt>
                      <c:pt idx="3">
                        <c:v>1.34E-2</c:v>
                      </c:pt>
                      <c:pt idx="4">
                        <c:v>9.0399999999999994E-3</c:v>
                      </c:pt>
                      <c:pt idx="5" formatCode="0.00%">
                        <c:v>1.2E-2</c:v>
                      </c:pt>
                      <c:pt idx="6">
                        <c:v>8.0000000000000002E-3</c:v>
                      </c:pt>
                      <c:pt idx="7" formatCode="0.00%">
                        <c:v>1.0999999999999999E-2</c:v>
                      </c:pt>
                      <c:pt idx="8">
                        <c:v>8.3999999999999995E-3</c:v>
                      </c:pt>
                      <c:pt idx="9">
                        <c:v>1.098E-2</c:v>
                      </c:pt>
                      <c:pt idx="10">
                        <c:v>9.4500000000000001E-3</c:v>
                      </c:pt>
                      <c:pt idx="11" formatCode="0.00%">
                        <c:v>1.06E-2</c:v>
                      </c:pt>
                      <c:pt idx="12">
                        <c:v>8.0000000000000002E-3</c:v>
                      </c:pt>
                      <c:pt idx="13">
                        <c:v>8.3999999999999995E-3</c:v>
                      </c:pt>
                      <c:pt idx="14">
                        <c:v>1.03E-2</c:v>
                      </c:pt>
                      <c:pt idx="15">
                        <c:v>1.0140666666666666E-2</c:v>
                      </c:pt>
                    </c:numCache>
                  </c:numRef>
                </c:val>
                <c:extLst xmlns:c15="http://schemas.microsoft.com/office/drawing/2012/chart">
                  <c:ext xmlns:c16="http://schemas.microsoft.com/office/drawing/2014/chart" uri="{C3380CC4-5D6E-409C-BE32-E72D297353CC}">
                    <c16:uniqueId val="{00000001-E2E6-4A1D-88C1-49C061BF802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C1b'!$B$27</c15:sqref>
                        </c15:formulaRef>
                      </c:ext>
                    </c:extLst>
                    <c:strCache>
                      <c:ptCount val="1"/>
                      <c:pt idx="0">
                        <c:v>Band 1 upto &amp; Incl 34 homes Min Fee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C1b'!$C$24:$AE$24</c15:sqref>
                        </c15:formulaRef>
                      </c:ext>
                    </c:extLst>
                    <c:strCache>
                      <c:ptCount val="16"/>
                      <c:pt idx="0">
                        <c:v>Anderton Gables</c:v>
                      </c:pt>
                      <c:pt idx="1">
                        <c:v>Arcus Consulting</c:v>
                      </c:pt>
                      <c:pt idx="2">
                        <c:v>CPC Project Services</c:v>
                      </c:pt>
                      <c:pt idx="3">
                        <c:v>Drees &amp; Sommer</c:v>
                      </c:pt>
                      <c:pt idx="4">
                        <c:v>Gateley Vinden </c:v>
                      </c:pt>
                      <c:pt idx="5">
                        <c:v>Identity Consult</c:v>
                      </c:pt>
                      <c:pt idx="6">
                        <c:v>Markhams Ltd</c:v>
                      </c:pt>
                      <c:pt idx="7">
                        <c:v>NEO Projects </c:v>
                      </c:pt>
                      <c:pt idx="8">
                        <c:v>Poole Dick Associates</c:v>
                      </c:pt>
                      <c:pt idx="9">
                        <c:v>Rex Proctor and Partners</c:v>
                      </c:pt>
                      <c:pt idx="10">
                        <c:v>Savills UK Limited</c:v>
                      </c:pt>
                      <c:pt idx="11">
                        <c:v>Simon Fenton Partnership </c:v>
                      </c:pt>
                      <c:pt idx="12">
                        <c:v>Summers Inman Construction &amp; Property Consultants</c:v>
                      </c:pt>
                      <c:pt idx="13">
                        <c:v>WhiteleyEaves Limited </c:v>
                      </c:pt>
                      <c:pt idx="14">
                        <c:v>Wilkinson Cowan Partnership</c:v>
                      </c:pt>
                      <c:pt idx="15">
                        <c:v>AVERAGE</c:v>
                      </c:pt>
                    </c:strCache>
                  </c:strRef>
                </c:cat>
                <c:val>
                  <c:numRef>
                    <c:extLst xmlns:c15="http://schemas.microsoft.com/office/drawing/2012/chart">
                      <c:ext xmlns:c15="http://schemas.microsoft.com/office/drawing/2012/chart" uri="{02D57815-91ED-43cb-92C2-25804820EDAC}">
                        <c15:formulaRef>
                          <c15:sqref>'Lot C1b'!$C$27:$AE$27</c15:sqref>
                        </c15:formulaRef>
                      </c:ext>
                    </c:extLst>
                    <c:numCache>
                      <c:formatCode>"£"#,##0.00</c:formatCode>
                      <c:ptCount val="29"/>
                      <c:pt idx="0">
                        <c:v>35000</c:v>
                      </c:pt>
                      <c:pt idx="1">
                        <c:v>13870</c:v>
                      </c:pt>
                      <c:pt idx="2">
                        <c:v>20000</c:v>
                      </c:pt>
                      <c:pt idx="3">
                        <c:v>37450</c:v>
                      </c:pt>
                      <c:pt idx="4">
                        <c:v>50500</c:v>
                      </c:pt>
                      <c:pt idx="5">
                        <c:v>26000</c:v>
                      </c:pt>
                      <c:pt idx="6">
                        <c:v>17500</c:v>
                      </c:pt>
                      <c:pt idx="7">
                        <c:v>14000</c:v>
                      </c:pt>
                      <c:pt idx="8">
                        <c:v>23000</c:v>
                      </c:pt>
                      <c:pt idx="9">
                        <c:v>14950</c:v>
                      </c:pt>
                      <c:pt idx="10">
                        <c:v>12000</c:v>
                      </c:pt>
                      <c:pt idx="11">
                        <c:v>16725</c:v>
                      </c:pt>
                      <c:pt idx="12">
                        <c:v>15900</c:v>
                      </c:pt>
                      <c:pt idx="13">
                        <c:v>23000</c:v>
                      </c:pt>
                      <c:pt idx="14">
                        <c:v>18500</c:v>
                      </c:pt>
                    </c:numCache>
                  </c:numRef>
                </c:val>
                <c:extLst xmlns:c15="http://schemas.microsoft.com/office/drawing/2012/chart">
                  <c:ext xmlns:c16="http://schemas.microsoft.com/office/drawing/2014/chart" uri="{C3380CC4-5D6E-409C-BE32-E72D297353CC}">
                    <c16:uniqueId val="{00000002-E2E6-4A1D-88C1-49C061BF802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C1b'!$B$28</c15:sqref>
                        </c15:formulaRef>
                      </c:ext>
                    </c:extLst>
                    <c:strCache>
                      <c:ptCount val="1"/>
                      <c:pt idx="0">
                        <c:v>Band 2 - 35 Homes + % Works only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C1b'!$C$24:$AE$24</c15:sqref>
                        </c15:formulaRef>
                      </c:ext>
                    </c:extLst>
                    <c:strCache>
                      <c:ptCount val="16"/>
                      <c:pt idx="0">
                        <c:v>Anderton Gables</c:v>
                      </c:pt>
                      <c:pt idx="1">
                        <c:v>Arcus Consulting</c:v>
                      </c:pt>
                      <c:pt idx="2">
                        <c:v>CPC Project Services</c:v>
                      </c:pt>
                      <c:pt idx="3">
                        <c:v>Drees &amp; Sommer</c:v>
                      </c:pt>
                      <c:pt idx="4">
                        <c:v>Gateley Vinden </c:v>
                      </c:pt>
                      <c:pt idx="5">
                        <c:v>Identity Consult</c:v>
                      </c:pt>
                      <c:pt idx="6">
                        <c:v>Markhams Ltd</c:v>
                      </c:pt>
                      <c:pt idx="7">
                        <c:v>NEO Projects </c:v>
                      </c:pt>
                      <c:pt idx="8">
                        <c:v>Poole Dick Associates</c:v>
                      </c:pt>
                      <c:pt idx="9">
                        <c:v>Rex Proctor and Partners</c:v>
                      </c:pt>
                      <c:pt idx="10">
                        <c:v>Savills UK Limited</c:v>
                      </c:pt>
                      <c:pt idx="11">
                        <c:v>Simon Fenton Partnership </c:v>
                      </c:pt>
                      <c:pt idx="12">
                        <c:v>Summers Inman Construction &amp; Property Consultants</c:v>
                      </c:pt>
                      <c:pt idx="13">
                        <c:v>WhiteleyEaves Limited </c:v>
                      </c:pt>
                      <c:pt idx="14">
                        <c:v>Wilkinson Cowan Partnership</c:v>
                      </c:pt>
                      <c:pt idx="15">
                        <c:v>AVERAGE</c:v>
                      </c:pt>
                    </c:strCache>
                  </c:strRef>
                </c:cat>
                <c:val>
                  <c:numRef>
                    <c:extLst xmlns:c15="http://schemas.microsoft.com/office/drawing/2012/chart">
                      <c:ext xmlns:c15="http://schemas.microsoft.com/office/drawing/2012/chart" uri="{02D57815-91ED-43cb-92C2-25804820EDAC}">
                        <c15:formulaRef>
                          <c15:sqref>'Lot C1b'!$C$28:$AE$28</c15:sqref>
                        </c15:formulaRef>
                      </c:ext>
                    </c:extLst>
                    <c:numCache>
                      <c:formatCode>0.000%</c:formatCode>
                      <c:ptCount val="29"/>
                      <c:pt idx="0" formatCode="0.00%">
                        <c:v>8.9999999999999993E-3</c:v>
                      </c:pt>
                      <c:pt idx="1">
                        <c:v>7.9900000000000006E-3</c:v>
                      </c:pt>
                      <c:pt idx="2">
                        <c:v>7.4999999999999997E-3</c:v>
                      </c:pt>
                      <c:pt idx="3">
                        <c:v>8.9899999999999997E-3</c:v>
                      </c:pt>
                      <c:pt idx="4">
                        <c:v>8.5400000000000007E-3</c:v>
                      </c:pt>
                      <c:pt idx="5" formatCode="0.00%">
                        <c:v>8.8000000000000005E-3</c:v>
                      </c:pt>
                      <c:pt idx="6">
                        <c:v>6.0000000000000001E-3</c:v>
                      </c:pt>
                      <c:pt idx="7">
                        <c:v>8.0999999999999996E-3</c:v>
                      </c:pt>
                      <c:pt idx="8">
                        <c:v>7.3000000000000001E-3</c:v>
                      </c:pt>
                      <c:pt idx="9">
                        <c:v>7.4500000000000009E-3</c:v>
                      </c:pt>
                      <c:pt idx="10">
                        <c:v>9.1500000000000001E-3</c:v>
                      </c:pt>
                      <c:pt idx="11">
                        <c:v>9.1000000000000004E-3</c:v>
                      </c:pt>
                      <c:pt idx="12">
                        <c:v>5.7999999999999996E-3</c:v>
                      </c:pt>
                      <c:pt idx="13">
                        <c:v>7.3000000000000001E-3</c:v>
                      </c:pt>
                      <c:pt idx="14">
                        <c:v>7.4999999999999997E-3</c:v>
                      </c:pt>
                      <c:pt idx="15">
                        <c:v>7.9013333333333331E-3</c:v>
                      </c:pt>
                    </c:numCache>
                  </c:numRef>
                </c:val>
                <c:extLst xmlns:c15="http://schemas.microsoft.com/office/drawing/2012/chart">
                  <c:ext xmlns:c16="http://schemas.microsoft.com/office/drawing/2014/chart" uri="{C3380CC4-5D6E-409C-BE32-E72D297353CC}">
                    <c16:uniqueId val="{00000003-E2E6-4A1D-88C1-49C061BF8023}"/>
                  </c:ext>
                </c:extLst>
              </c15:ser>
            </c15:filteredBarSeries>
          </c:ext>
        </c:extLst>
      </c:barChart>
      <c:catAx>
        <c:axId val="1739143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0586127"/>
        <c:crosses val="autoZero"/>
        <c:auto val="1"/>
        <c:lblAlgn val="ctr"/>
        <c:lblOffset val="100"/>
        <c:noMultiLvlLbl val="0"/>
      </c:catAx>
      <c:valAx>
        <c:axId val="1870586127"/>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91434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C1b (East) Employers Agent and Health &amp; Safety Advisor services Band 2 35+ homes % Works only Fee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3"/>
          <c:tx>
            <c:strRef>
              <c:f>'Lot C1b'!$B$37</c:f>
              <c:strCache>
                <c:ptCount val="1"/>
                <c:pt idx="0">
                  <c:v>Band 2 - 35 Homes + % Works only Fee</c:v>
                </c:pt>
              </c:strCache>
            </c:strRef>
          </c:tx>
          <c:spPr>
            <a:solidFill>
              <a:schemeClr val="accent4"/>
            </a:solidFill>
            <a:ln>
              <a:noFill/>
            </a:ln>
            <a:effectLst/>
          </c:spPr>
          <c:invertIfNegative val="0"/>
          <c:cat>
            <c:strRef>
              <c:f>'Lot C1b'!$C$33:$AE$33</c:f>
              <c:strCache>
                <c:ptCount val="16"/>
                <c:pt idx="0">
                  <c:v>Anderton Gables</c:v>
                </c:pt>
                <c:pt idx="1">
                  <c:v>Arcus Consulting</c:v>
                </c:pt>
                <c:pt idx="2">
                  <c:v>CPC Project Services</c:v>
                </c:pt>
                <c:pt idx="3">
                  <c:v>Drees &amp; Sommer</c:v>
                </c:pt>
                <c:pt idx="4">
                  <c:v>Gateley Vinden </c:v>
                </c:pt>
                <c:pt idx="5">
                  <c:v>Identity Consult</c:v>
                </c:pt>
                <c:pt idx="6">
                  <c:v>Markhams Ltd</c:v>
                </c:pt>
                <c:pt idx="7">
                  <c:v>NEO Projects </c:v>
                </c:pt>
                <c:pt idx="8">
                  <c:v>Poole Dick Associates</c:v>
                </c:pt>
                <c:pt idx="9">
                  <c:v>Rex Proctor and Partners</c:v>
                </c:pt>
                <c:pt idx="10">
                  <c:v>Savills UK Limited</c:v>
                </c:pt>
                <c:pt idx="11">
                  <c:v>Simon Fenton Partnership </c:v>
                </c:pt>
                <c:pt idx="12">
                  <c:v>Summers Inman Construction &amp; Property Consultants</c:v>
                </c:pt>
                <c:pt idx="13">
                  <c:v>WhiteleyEaves Limited</c:v>
                </c:pt>
                <c:pt idx="14">
                  <c:v>Wilkinson Cowan Partnership</c:v>
                </c:pt>
                <c:pt idx="15">
                  <c:v>AVERAGE</c:v>
                </c:pt>
              </c:strCache>
            </c:strRef>
          </c:cat>
          <c:val>
            <c:numRef>
              <c:f>'Lot C1b'!$C$37:$AE$37</c:f>
              <c:numCache>
                <c:formatCode>0.000%</c:formatCode>
                <c:ptCount val="29"/>
                <c:pt idx="0" formatCode="0.00%">
                  <c:v>8.9999999999999993E-3</c:v>
                </c:pt>
                <c:pt idx="1">
                  <c:v>7.4099999999999999E-3</c:v>
                </c:pt>
                <c:pt idx="2">
                  <c:v>7.4999999999999997E-3</c:v>
                </c:pt>
                <c:pt idx="3">
                  <c:v>8.3000000000000001E-3</c:v>
                </c:pt>
                <c:pt idx="4">
                  <c:v>7.8799999999999999E-3</c:v>
                </c:pt>
                <c:pt idx="5" formatCode="0.00%">
                  <c:v>8.0000000000000002E-3</c:v>
                </c:pt>
                <c:pt idx="6">
                  <c:v>5.7000000000000002E-3</c:v>
                </c:pt>
                <c:pt idx="7">
                  <c:v>7.4000000000000003E-3</c:v>
                </c:pt>
                <c:pt idx="8">
                  <c:v>7.0000000000000001E-3</c:v>
                </c:pt>
                <c:pt idx="9">
                  <c:v>6.8900000000000003E-3</c:v>
                </c:pt>
                <c:pt idx="10">
                  <c:v>8.6300000000000005E-3</c:v>
                </c:pt>
                <c:pt idx="11">
                  <c:v>8.6999999999999994E-3</c:v>
                </c:pt>
                <c:pt idx="12">
                  <c:v>5.5999999999999999E-3</c:v>
                </c:pt>
                <c:pt idx="13">
                  <c:v>7.0000000000000001E-3</c:v>
                </c:pt>
                <c:pt idx="14">
                  <c:v>7.1999999999999998E-3</c:v>
                </c:pt>
                <c:pt idx="15">
                  <c:v>7.4806666666666667E-3</c:v>
                </c:pt>
              </c:numCache>
            </c:numRef>
          </c:val>
          <c:extLst>
            <c:ext xmlns:c16="http://schemas.microsoft.com/office/drawing/2014/chart" uri="{C3380CC4-5D6E-409C-BE32-E72D297353CC}">
              <c16:uniqueId val="{00000003-7080-47A5-8B92-5515805F07EA}"/>
            </c:ext>
          </c:extLst>
        </c:ser>
        <c:dLbls>
          <c:showLegendKey val="0"/>
          <c:showVal val="0"/>
          <c:showCatName val="0"/>
          <c:showSerName val="0"/>
          <c:showPercent val="0"/>
          <c:showBubbleSize val="0"/>
        </c:dLbls>
        <c:gapWidth val="219"/>
        <c:overlap val="-27"/>
        <c:axId val="137550031"/>
        <c:axId val="1746147599"/>
        <c:extLst>
          <c:ext xmlns:c15="http://schemas.microsoft.com/office/drawing/2012/chart" uri="{02D57815-91ED-43cb-92C2-25804820EDAC}">
            <c15:filteredBarSeries>
              <c15:ser>
                <c:idx val="0"/>
                <c:order val="0"/>
                <c:tx>
                  <c:strRef>
                    <c:extLst>
                      <c:ext uri="{02D57815-91ED-43cb-92C2-25804820EDAC}">
                        <c15:formulaRef>
                          <c15:sqref>'Lot C1b'!$B$34</c15:sqref>
                        </c15:formulaRef>
                      </c:ext>
                    </c:extLst>
                    <c:strCache>
                      <c:ptCount val="1"/>
                      <c:pt idx="0">
                        <c:v>ICN - Fees for Employers Agent and Health &amp; Safety Advisor services only (East)</c:v>
                      </c:pt>
                    </c:strCache>
                  </c:strRef>
                </c:tx>
                <c:spPr>
                  <a:solidFill>
                    <a:schemeClr val="accent1"/>
                  </a:solidFill>
                  <a:ln>
                    <a:noFill/>
                  </a:ln>
                  <a:effectLst/>
                </c:spPr>
                <c:invertIfNegative val="0"/>
                <c:cat>
                  <c:strRef>
                    <c:extLst>
                      <c:ext uri="{02D57815-91ED-43cb-92C2-25804820EDAC}">
                        <c15:formulaRef>
                          <c15:sqref>'Lot C1b'!$C$33:$AE$33</c15:sqref>
                        </c15:formulaRef>
                      </c:ext>
                    </c:extLst>
                    <c:strCache>
                      <c:ptCount val="16"/>
                      <c:pt idx="0">
                        <c:v>Anderton Gables</c:v>
                      </c:pt>
                      <c:pt idx="1">
                        <c:v>Arcus Consulting</c:v>
                      </c:pt>
                      <c:pt idx="2">
                        <c:v>CPC Project Services</c:v>
                      </c:pt>
                      <c:pt idx="3">
                        <c:v>Drees &amp; Sommer</c:v>
                      </c:pt>
                      <c:pt idx="4">
                        <c:v>Gateley Vinden </c:v>
                      </c:pt>
                      <c:pt idx="5">
                        <c:v>Identity Consult</c:v>
                      </c:pt>
                      <c:pt idx="6">
                        <c:v>Markhams Ltd</c:v>
                      </c:pt>
                      <c:pt idx="7">
                        <c:v>NEO Projects </c:v>
                      </c:pt>
                      <c:pt idx="8">
                        <c:v>Poole Dick Associates</c:v>
                      </c:pt>
                      <c:pt idx="9">
                        <c:v>Rex Proctor and Partners</c:v>
                      </c:pt>
                      <c:pt idx="10">
                        <c:v>Savills UK Limited</c:v>
                      </c:pt>
                      <c:pt idx="11">
                        <c:v>Simon Fenton Partnership </c:v>
                      </c:pt>
                      <c:pt idx="12">
                        <c:v>Summers Inman Construction &amp; Property Consultants</c:v>
                      </c:pt>
                      <c:pt idx="13">
                        <c:v>WhiteleyEaves Limited</c:v>
                      </c:pt>
                      <c:pt idx="14">
                        <c:v>Wilkinson Cowan Partnership</c:v>
                      </c:pt>
                      <c:pt idx="15">
                        <c:v>AVERAGE</c:v>
                      </c:pt>
                    </c:strCache>
                  </c:strRef>
                </c:cat>
                <c:val>
                  <c:numRef>
                    <c:extLst>
                      <c:ext uri="{02D57815-91ED-43cb-92C2-25804820EDAC}">
                        <c15:formulaRef>
                          <c15:sqref>'Lot C1b'!$C$34:$AE$34</c15:sqref>
                        </c15:formulaRef>
                      </c:ext>
                    </c:extLst>
                    <c:numCache>
                      <c:formatCode>General</c:formatCode>
                      <c:ptCount val="29"/>
                    </c:numCache>
                  </c:numRef>
                </c:val>
                <c:extLst>
                  <c:ext xmlns:c16="http://schemas.microsoft.com/office/drawing/2014/chart" uri="{C3380CC4-5D6E-409C-BE32-E72D297353CC}">
                    <c16:uniqueId val="{00000000-7080-47A5-8B92-5515805F07EA}"/>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C1b'!$B$35</c15:sqref>
                        </c15:formulaRef>
                      </c:ext>
                    </c:extLst>
                    <c:strCache>
                      <c:ptCount val="1"/>
                      <c:pt idx="0">
                        <c:v>Band 1 upto &amp; Incl 34 homes % Works only Fee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C1b'!$C$33:$AE$33</c15:sqref>
                        </c15:formulaRef>
                      </c:ext>
                    </c:extLst>
                    <c:strCache>
                      <c:ptCount val="16"/>
                      <c:pt idx="0">
                        <c:v>Anderton Gables</c:v>
                      </c:pt>
                      <c:pt idx="1">
                        <c:v>Arcus Consulting</c:v>
                      </c:pt>
                      <c:pt idx="2">
                        <c:v>CPC Project Services</c:v>
                      </c:pt>
                      <c:pt idx="3">
                        <c:v>Drees &amp; Sommer</c:v>
                      </c:pt>
                      <c:pt idx="4">
                        <c:v>Gateley Vinden </c:v>
                      </c:pt>
                      <c:pt idx="5">
                        <c:v>Identity Consult</c:v>
                      </c:pt>
                      <c:pt idx="6">
                        <c:v>Markhams Ltd</c:v>
                      </c:pt>
                      <c:pt idx="7">
                        <c:v>NEO Projects </c:v>
                      </c:pt>
                      <c:pt idx="8">
                        <c:v>Poole Dick Associates</c:v>
                      </c:pt>
                      <c:pt idx="9">
                        <c:v>Rex Proctor and Partners</c:v>
                      </c:pt>
                      <c:pt idx="10">
                        <c:v>Savills UK Limited</c:v>
                      </c:pt>
                      <c:pt idx="11">
                        <c:v>Simon Fenton Partnership </c:v>
                      </c:pt>
                      <c:pt idx="12">
                        <c:v>Summers Inman Construction &amp; Property Consultants</c:v>
                      </c:pt>
                      <c:pt idx="13">
                        <c:v>WhiteleyEaves Limited</c:v>
                      </c:pt>
                      <c:pt idx="14">
                        <c:v>Wilkinson Cowan Partnership</c:v>
                      </c:pt>
                      <c:pt idx="15">
                        <c:v>AVERAGE</c:v>
                      </c:pt>
                    </c:strCache>
                  </c:strRef>
                </c:cat>
                <c:val>
                  <c:numRef>
                    <c:extLst xmlns:c15="http://schemas.microsoft.com/office/drawing/2012/chart">
                      <c:ext xmlns:c15="http://schemas.microsoft.com/office/drawing/2012/chart" uri="{02D57815-91ED-43cb-92C2-25804820EDAC}">
                        <c15:formulaRef>
                          <c15:sqref>'Lot C1b'!$C$35:$AE$35</c15:sqref>
                        </c15:formulaRef>
                      </c:ext>
                    </c:extLst>
                    <c:numCache>
                      <c:formatCode>0.000%</c:formatCode>
                      <c:ptCount val="29"/>
                      <c:pt idx="0" formatCode="0.00%">
                        <c:v>1.2500000000000001E-2</c:v>
                      </c:pt>
                      <c:pt idx="1">
                        <c:v>9.7400000000000004E-3</c:v>
                      </c:pt>
                      <c:pt idx="2">
                        <c:v>9.4999999999999998E-3</c:v>
                      </c:pt>
                      <c:pt idx="3">
                        <c:v>1.204E-2</c:v>
                      </c:pt>
                      <c:pt idx="4">
                        <c:v>8.3800000000000003E-3</c:v>
                      </c:pt>
                      <c:pt idx="5" formatCode="0.00%">
                        <c:v>1.12E-2</c:v>
                      </c:pt>
                      <c:pt idx="6">
                        <c:v>7.6E-3</c:v>
                      </c:pt>
                      <c:pt idx="7">
                        <c:v>1.0200000000000001E-2</c:v>
                      </c:pt>
                      <c:pt idx="8">
                        <c:v>8.3999999999999995E-3</c:v>
                      </c:pt>
                      <c:pt idx="9">
                        <c:v>9.2499999999999995E-3</c:v>
                      </c:pt>
                      <c:pt idx="10">
                        <c:v>8.6899999999999998E-3</c:v>
                      </c:pt>
                      <c:pt idx="11">
                        <c:v>9.9000000000000008E-3</c:v>
                      </c:pt>
                      <c:pt idx="12">
                        <c:v>7.7999999999999996E-3</c:v>
                      </c:pt>
                      <c:pt idx="13">
                        <c:v>8.3999999999999995E-3</c:v>
                      </c:pt>
                      <c:pt idx="14">
                        <c:v>9.7000000000000003E-3</c:v>
                      </c:pt>
                      <c:pt idx="15">
                        <c:v>9.5533333333333321E-3</c:v>
                      </c:pt>
                    </c:numCache>
                  </c:numRef>
                </c:val>
                <c:extLst xmlns:c15="http://schemas.microsoft.com/office/drawing/2012/chart">
                  <c:ext xmlns:c16="http://schemas.microsoft.com/office/drawing/2014/chart" uri="{C3380CC4-5D6E-409C-BE32-E72D297353CC}">
                    <c16:uniqueId val="{00000001-7080-47A5-8B92-5515805F07E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C1b'!$B$36</c15:sqref>
                        </c15:formulaRef>
                      </c:ext>
                    </c:extLst>
                    <c:strCache>
                      <c:ptCount val="1"/>
                      <c:pt idx="0">
                        <c:v>Band 1 upto &amp; Incl 34 homes Min Fee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C1b'!$C$33:$AE$33</c15:sqref>
                        </c15:formulaRef>
                      </c:ext>
                    </c:extLst>
                    <c:strCache>
                      <c:ptCount val="16"/>
                      <c:pt idx="0">
                        <c:v>Anderton Gables</c:v>
                      </c:pt>
                      <c:pt idx="1">
                        <c:v>Arcus Consulting</c:v>
                      </c:pt>
                      <c:pt idx="2">
                        <c:v>CPC Project Services</c:v>
                      </c:pt>
                      <c:pt idx="3">
                        <c:v>Drees &amp; Sommer</c:v>
                      </c:pt>
                      <c:pt idx="4">
                        <c:v>Gateley Vinden </c:v>
                      </c:pt>
                      <c:pt idx="5">
                        <c:v>Identity Consult</c:v>
                      </c:pt>
                      <c:pt idx="6">
                        <c:v>Markhams Ltd</c:v>
                      </c:pt>
                      <c:pt idx="7">
                        <c:v>NEO Projects </c:v>
                      </c:pt>
                      <c:pt idx="8">
                        <c:v>Poole Dick Associates</c:v>
                      </c:pt>
                      <c:pt idx="9">
                        <c:v>Rex Proctor and Partners</c:v>
                      </c:pt>
                      <c:pt idx="10">
                        <c:v>Savills UK Limited</c:v>
                      </c:pt>
                      <c:pt idx="11">
                        <c:v>Simon Fenton Partnership </c:v>
                      </c:pt>
                      <c:pt idx="12">
                        <c:v>Summers Inman Construction &amp; Property Consultants</c:v>
                      </c:pt>
                      <c:pt idx="13">
                        <c:v>WhiteleyEaves Limited</c:v>
                      </c:pt>
                      <c:pt idx="14">
                        <c:v>Wilkinson Cowan Partnership</c:v>
                      </c:pt>
                      <c:pt idx="15">
                        <c:v>AVERAGE</c:v>
                      </c:pt>
                    </c:strCache>
                  </c:strRef>
                </c:cat>
                <c:val>
                  <c:numRef>
                    <c:extLst xmlns:c15="http://schemas.microsoft.com/office/drawing/2012/chart">
                      <c:ext xmlns:c15="http://schemas.microsoft.com/office/drawing/2012/chart" uri="{02D57815-91ED-43cb-92C2-25804820EDAC}">
                        <c15:formulaRef>
                          <c15:sqref>'Lot C1b'!$C$36:$AE$36</c15:sqref>
                        </c15:formulaRef>
                      </c:ext>
                    </c:extLst>
                    <c:numCache>
                      <c:formatCode>"£"#,##0.00</c:formatCode>
                      <c:ptCount val="29"/>
                      <c:pt idx="0">
                        <c:v>35000</c:v>
                      </c:pt>
                      <c:pt idx="1">
                        <c:v>13602</c:v>
                      </c:pt>
                      <c:pt idx="2">
                        <c:v>20000</c:v>
                      </c:pt>
                      <c:pt idx="3">
                        <c:v>34450</c:v>
                      </c:pt>
                      <c:pt idx="4">
                        <c:v>50500</c:v>
                      </c:pt>
                      <c:pt idx="5">
                        <c:v>24500</c:v>
                      </c:pt>
                      <c:pt idx="6">
                        <c:v>17000</c:v>
                      </c:pt>
                      <c:pt idx="7">
                        <c:v>12340</c:v>
                      </c:pt>
                      <c:pt idx="8">
                        <c:v>21000</c:v>
                      </c:pt>
                      <c:pt idx="9">
                        <c:v>14150</c:v>
                      </c:pt>
                      <c:pt idx="10">
                        <c:v>7700</c:v>
                      </c:pt>
                      <c:pt idx="11">
                        <c:v>14475</c:v>
                      </c:pt>
                      <c:pt idx="12">
                        <c:v>15400</c:v>
                      </c:pt>
                      <c:pt idx="13">
                        <c:v>21000</c:v>
                      </c:pt>
                      <c:pt idx="14">
                        <c:v>17000</c:v>
                      </c:pt>
                    </c:numCache>
                  </c:numRef>
                </c:val>
                <c:extLst xmlns:c15="http://schemas.microsoft.com/office/drawing/2012/chart">
                  <c:ext xmlns:c16="http://schemas.microsoft.com/office/drawing/2014/chart" uri="{C3380CC4-5D6E-409C-BE32-E72D297353CC}">
                    <c16:uniqueId val="{00000002-7080-47A5-8B92-5515805F07E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C1b'!$B$38</c15:sqref>
                        </c15:formulaRef>
                      </c:ext>
                    </c:extLst>
                    <c:strCache>
                      <c:ptCount val="1"/>
                      <c:pt idx="0">
                        <c:v>Band 2 - 35 Homes + Max Fee</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C1b'!$C$33:$AE$33</c15:sqref>
                        </c15:formulaRef>
                      </c:ext>
                    </c:extLst>
                    <c:strCache>
                      <c:ptCount val="16"/>
                      <c:pt idx="0">
                        <c:v>Anderton Gables</c:v>
                      </c:pt>
                      <c:pt idx="1">
                        <c:v>Arcus Consulting</c:v>
                      </c:pt>
                      <c:pt idx="2">
                        <c:v>CPC Project Services</c:v>
                      </c:pt>
                      <c:pt idx="3">
                        <c:v>Drees &amp; Sommer</c:v>
                      </c:pt>
                      <c:pt idx="4">
                        <c:v>Gateley Vinden </c:v>
                      </c:pt>
                      <c:pt idx="5">
                        <c:v>Identity Consult</c:v>
                      </c:pt>
                      <c:pt idx="6">
                        <c:v>Markhams Ltd</c:v>
                      </c:pt>
                      <c:pt idx="7">
                        <c:v>NEO Projects </c:v>
                      </c:pt>
                      <c:pt idx="8">
                        <c:v>Poole Dick Associates</c:v>
                      </c:pt>
                      <c:pt idx="9">
                        <c:v>Rex Proctor and Partners</c:v>
                      </c:pt>
                      <c:pt idx="10">
                        <c:v>Savills UK Limited</c:v>
                      </c:pt>
                      <c:pt idx="11">
                        <c:v>Simon Fenton Partnership </c:v>
                      </c:pt>
                      <c:pt idx="12">
                        <c:v>Summers Inman Construction &amp; Property Consultants</c:v>
                      </c:pt>
                      <c:pt idx="13">
                        <c:v>WhiteleyEaves Limited</c:v>
                      </c:pt>
                      <c:pt idx="14">
                        <c:v>Wilkinson Cowan Partnership</c:v>
                      </c:pt>
                      <c:pt idx="15">
                        <c:v>AVERAGE</c:v>
                      </c:pt>
                    </c:strCache>
                  </c:strRef>
                </c:cat>
                <c:val>
                  <c:numRef>
                    <c:extLst xmlns:c15="http://schemas.microsoft.com/office/drawing/2012/chart">
                      <c:ext xmlns:c15="http://schemas.microsoft.com/office/drawing/2012/chart" uri="{02D57815-91ED-43cb-92C2-25804820EDAC}">
                        <c15:formulaRef>
                          <c15:sqref>'Lot C1b'!$C$38:$AE$38</c15:sqref>
                        </c15:formulaRef>
                      </c:ext>
                    </c:extLst>
                    <c:numCache>
                      <c:formatCode>"£"#,##0.00</c:formatCode>
                      <c:ptCount val="29"/>
                      <c:pt idx="0">
                        <c:v>200000</c:v>
                      </c:pt>
                      <c:pt idx="1">
                        <c:v>136800</c:v>
                      </c:pt>
                      <c:pt idx="2">
                        <c:v>120000</c:v>
                      </c:pt>
                      <c:pt idx="3">
                        <c:v>183250</c:v>
                      </c:pt>
                      <c:pt idx="4">
                        <c:v>133200</c:v>
                      </c:pt>
                      <c:pt idx="5">
                        <c:v>110000</c:v>
                      </c:pt>
                      <c:pt idx="6">
                        <c:v>105000</c:v>
                      </c:pt>
                      <c:pt idx="7">
                        <c:v>130000</c:v>
                      </c:pt>
                      <c:pt idx="8">
                        <c:v>109500</c:v>
                      </c:pt>
                      <c:pt idx="9">
                        <c:v>172150</c:v>
                      </c:pt>
                      <c:pt idx="10">
                        <c:v>191200</c:v>
                      </c:pt>
                      <c:pt idx="11">
                        <c:v>157000</c:v>
                      </c:pt>
                      <c:pt idx="12">
                        <c:v>125000</c:v>
                      </c:pt>
                      <c:pt idx="13">
                        <c:v>109500</c:v>
                      </c:pt>
                      <c:pt idx="14">
                        <c:v>124500</c:v>
                      </c:pt>
                    </c:numCache>
                  </c:numRef>
                </c:val>
                <c:extLst xmlns:c15="http://schemas.microsoft.com/office/drawing/2012/chart">
                  <c:ext xmlns:c16="http://schemas.microsoft.com/office/drawing/2014/chart" uri="{C3380CC4-5D6E-409C-BE32-E72D297353CC}">
                    <c16:uniqueId val="{00000004-7080-47A5-8B92-5515805F07EA}"/>
                  </c:ext>
                </c:extLst>
              </c15:ser>
            </c15:filteredBarSeries>
          </c:ext>
        </c:extLst>
      </c:barChart>
      <c:catAx>
        <c:axId val="137550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6147599"/>
        <c:crosses val="autoZero"/>
        <c:auto val="1"/>
        <c:lblAlgn val="ctr"/>
        <c:lblOffset val="100"/>
        <c:noMultiLvlLbl val="0"/>
      </c:catAx>
      <c:valAx>
        <c:axId val="174614759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550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C1b (East) Employers Agent and Health &amp; Safety Advisor services Band 2 35+ homes Max Fee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4"/>
          <c:tx>
            <c:strRef>
              <c:f>'Lot C1b'!$B$38</c:f>
              <c:strCache>
                <c:ptCount val="1"/>
                <c:pt idx="0">
                  <c:v>Band 2 - 35 Homes + Max Fee</c:v>
                </c:pt>
              </c:strCache>
            </c:strRef>
          </c:tx>
          <c:spPr>
            <a:solidFill>
              <a:schemeClr val="accent5"/>
            </a:solidFill>
            <a:ln>
              <a:noFill/>
            </a:ln>
            <a:effectLst/>
          </c:spPr>
          <c:invertIfNegative val="0"/>
          <c:cat>
            <c:strRef>
              <c:f>'Lot C1b'!$C$33:$AE$33</c:f>
              <c:strCache>
                <c:ptCount val="16"/>
                <c:pt idx="0">
                  <c:v>Anderton Gables</c:v>
                </c:pt>
                <c:pt idx="1">
                  <c:v>Arcus Consulting</c:v>
                </c:pt>
                <c:pt idx="2">
                  <c:v>CPC Project Services</c:v>
                </c:pt>
                <c:pt idx="3">
                  <c:v>Drees &amp; Sommer</c:v>
                </c:pt>
                <c:pt idx="4">
                  <c:v>Gateley Vinden </c:v>
                </c:pt>
                <c:pt idx="5">
                  <c:v>Identity Consult</c:v>
                </c:pt>
                <c:pt idx="6">
                  <c:v>Markhams Ltd</c:v>
                </c:pt>
                <c:pt idx="7">
                  <c:v>NEO Projects </c:v>
                </c:pt>
                <c:pt idx="8">
                  <c:v>Poole Dick Associates</c:v>
                </c:pt>
                <c:pt idx="9">
                  <c:v>Rex Proctor and Partners</c:v>
                </c:pt>
                <c:pt idx="10">
                  <c:v>Savills UK Limited</c:v>
                </c:pt>
                <c:pt idx="11">
                  <c:v>Simon Fenton Partnership </c:v>
                </c:pt>
                <c:pt idx="12">
                  <c:v>Summers Inman Construction &amp; Property Consultants</c:v>
                </c:pt>
                <c:pt idx="13">
                  <c:v>WhiteleyEaves Limited</c:v>
                </c:pt>
                <c:pt idx="14">
                  <c:v>Wilkinson Cowan Partnership</c:v>
                </c:pt>
                <c:pt idx="15">
                  <c:v>AVERAGE</c:v>
                </c:pt>
              </c:strCache>
            </c:strRef>
          </c:cat>
          <c:val>
            <c:numRef>
              <c:f>'Lot C1b'!$C$38:$AE$38</c:f>
              <c:numCache>
                <c:formatCode>"£"#,##0.00</c:formatCode>
                <c:ptCount val="29"/>
                <c:pt idx="0">
                  <c:v>200000</c:v>
                </c:pt>
                <c:pt idx="1">
                  <c:v>136800</c:v>
                </c:pt>
                <c:pt idx="2">
                  <c:v>120000</c:v>
                </c:pt>
                <c:pt idx="3">
                  <c:v>183250</c:v>
                </c:pt>
                <c:pt idx="4">
                  <c:v>133200</c:v>
                </c:pt>
                <c:pt idx="5">
                  <c:v>110000</c:v>
                </c:pt>
                <c:pt idx="6">
                  <c:v>105000</c:v>
                </c:pt>
                <c:pt idx="7">
                  <c:v>130000</c:v>
                </c:pt>
                <c:pt idx="8">
                  <c:v>109500</c:v>
                </c:pt>
                <c:pt idx="9">
                  <c:v>172150</c:v>
                </c:pt>
                <c:pt idx="10">
                  <c:v>191200</c:v>
                </c:pt>
                <c:pt idx="11">
                  <c:v>157000</c:v>
                </c:pt>
                <c:pt idx="12">
                  <c:v>125000</c:v>
                </c:pt>
                <c:pt idx="13">
                  <c:v>109500</c:v>
                </c:pt>
                <c:pt idx="14">
                  <c:v>124500</c:v>
                </c:pt>
              </c:numCache>
            </c:numRef>
          </c:val>
          <c:extLst>
            <c:ext xmlns:c16="http://schemas.microsoft.com/office/drawing/2014/chart" uri="{C3380CC4-5D6E-409C-BE32-E72D297353CC}">
              <c16:uniqueId val="{00000004-386E-420A-A353-B6BB802BD28B}"/>
            </c:ext>
          </c:extLst>
        </c:ser>
        <c:dLbls>
          <c:showLegendKey val="0"/>
          <c:showVal val="0"/>
          <c:showCatName val="0"/>
          <c:showSerName val="0"/>
          <c:showPercent val="0"/>
          <c:showBubbleSize val="0"/>
        </c:dLbls>
        <c:gapWidth val="219"/>
        <c:overlap val="-27"/>
        <c:axId val="137544751"/>
        <c:axId val="1746144127"/>
        <c:extLst>
          <c:ext xmlns:c15="http://schemas.microsoft.com/office/drawing/2012/chart" uri="{02D57815-91ED-43cb-92C2-25804820EDAC}">
            <c15:filteredBarSeries>
              <c15:ser>
                <c:idx val="0"/>
                <c:order val="0"/>
                <c:tx>
                  <c:strRef>
                    <c:extLst>
                      <c:ext uri="{02D57815-91ED-43cb-92C2-25804820EDAC}">
                        <c15:formulaRef>
                          <c15:sqref>'Lot C1b'!$B$34</c15:sqref>
                        </c15:formulaRef>
                      </c:ext>
                    </c:extLst>
                    <c:strCache>
                      <c:ptCount val="1"/>
                      <c:pt idx="0">
                        <c:v>ICN - Fees for Employers Agent and Health &amp; Safety Advisor services only (East)</c:v>
                      </c:pt>
                    </c:strCache>
                  </c:strRef>
                </c:tx>
                <c:spPr>
                  <a:solidFill>
                    <a:schemeClr val="accent1"/>
                  </a:solidFill>
                  <a:ln>
                    <a:noFill/>
                  </a:ln>
                  <a:effectLst/>
                </c:spPr>
                <c:invertIfNegative val="0"/>
                <c:cat>
                  <c:strRef>
                    <c:extLst>
                      <c:ext uri="{02D57815-91ED-43cb-92C2-25804820EDAC}">
                        <c15:formulaRef>
                          <c15:sqref>'Lot C1b'!$C$33:$AE$33</c15:sqref>
                        </c15:formulaRef>
                      </c:ext>
                    </c:extLst>
                    <c:strCache>
                      <c:ptCount val="16"/>
                      <c:pt idx="0">
                        <c:v>Anderton Gables</c:v>
                      </c:pt>
                      <c:pt idx="1">
                        <c:v>Arcus Consulting</c:v>
                      </c:pt>
                      <c:pt idx="2">
                        <c:v>CPC Project Services</c:v>
                      </c:pt>
                      <c:pt idx="3">
                        <c:v>Drees &amp; Sommer</c:v>
                      </c:pt>
                      <c:pt idx="4">
                        <c:v>Gateley Vinden </c:v>
                      </c:pt>
                      <c:pt idx="5">
                        <c:v>Identity Consult</c:v>
                      </c:pt>
                      <c:pt idx="6">
                        <c:v>Markhams Ltd</c:v>
                      </c:pt>
                      <c:pt idx="7">
                        <c:v>NEO Projects </c:v>
                      </c:pt>
                      <c:pt idx="8">
                        <c:v>Poole Dick Associates</c:v>
                      </c:pt>
                      <c:pt idx="9">
                        <c:v>Rex Proctor and Partners</c:v>
                      </c:pt>
                      <c:pt idx="10">
                        <c:v>Savills UK Limited</c:v>
                      </c:pt>
                      <c:pt idx="11">
                        <c:v>Simon Fenton Partnership </c:v>
                      </c:pt>
                      <c:pt idx="12">
                        <c:v>Summers Inman Construction &amp; Property Consultants</c:v>
                      </c:pt>
                      <c:pt idx="13">
                        <c:v>WhiteleyEaves Limited</c:v>
                      </c:pt>
                      <c:pt idx="14">
                        <c:v>Wilkinson Cowan Partnership</c:v>
                      </c:pt>
                      <c:pt idx="15">
                        <c:v>AVERAGE</c:v>
                      </c:pt>
                    </c:strCache>
                  </c:strRef>
                </c:cat>
                <c:val>
                  <c:numRef>
                    <c:extLst>
                      <c:ext uri="{02D57815-91ED-43cb-92C2-25804820EDAC}">
                        <c15:formulaRef>
                          <c15:sqref>'Lot C1b'!$C$34:$AE$34</c15:sqref>
                        </c15:formulaRef>
                      </c:ext>
                    </c:extLst>
                    <c:numCache>
                      <c:formatCode>General</c:formatCode>
                      <c:ptCount val="29"/>
                    </c:numCache>
                  </c:numRef>
                </c:val>
                <c:extLst>
                  <c:ext xmlns:c16="http://schemas.microsoft.com/office/drawing/2014/chart" uri="{C3380CC4-5D6E-409C-BE32-E72D297353CC}">
                    <c16:uniqueId val="{00000000-386E-420A-A353-B6BB802BD28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C1b'!$B$35</c15:sqref>
                        </c15:formulaRef>
                      </c:ext>
                    </c:extLst>
                    <c:strCache>
                      <c:ptCount val="1"/>
                      <c:pt idx="0">
                        <c:v>Band 1 upto &amp; Incl 34 homes % Works only Fee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C1b'!$C$33:$AE$33</c15:sqref>
                        </c15:formulaRef>
                      </c:ext>
                    </c:extLst>
                    <c:strCache>
                      <c:ptCount val="16"/>
                      <c:pt idx="0">
                        <c:v>Anderton Gables</c:v>
                      </c:pt>
                      <c:pt idx="1">
                        <c:v>Arcus Consulting</c:v>
                      </c:pt>
                      <c:pt idx="2">
                        <c:v>CPC Project Services</c:v>
                      </c:pt>
                      <c:pt idx="3">
                        <c:v>Drees &amp; Sommer</c:v>
                      </c:pt>
                      <c:pt idx="4">
                        <c:v>Gateley Vinden </c:v>
                      </c:pt>
                      <c:pt idx="5">
                        <c:v>Identity Consult</c:v>
                      </c:pt>
                      <c:pt idx="6">
                        <c:v>Markhams Ltd</c:v>
                      </c:pt>
                      <c:pt idx="7">
                        <c:v>NEO Projects </c:v>
                      </c:pt>
                      <c:pt idx="8">
                        <c:v>Poole Dick Associates</c:v>
                      </c:pt>
                      <c:pt idx="9">
                        <c:v>Rex Proctor and Partners</c:v>
                      </c:pt>
                      <c:pt idx="10">
                        <c:v>Savills UK Limited</c:v>
                      </c:pt>
                      <c:pt idx="11">
                        <c:v>Simon Fenton Partnership </c:v>
                      </c:pt>
                      <c:pt idx="12">
                        <c:v>Summers Inman Construction &amp; Property Consultants</c:v>
                      </c:pt>
                      <c:pt idx="13">
                        <c:v>WhiteleyEaves Limited</c:v>
                      </c:pt>
                      <c:pt idx="14">
                        <c:v>Wilkinson Cowan Partnership</c:v>
                      </c:pt>
                      <c:pt idx="15">
                        <c:v>AVERAGE</c:v>
                      </c:pt>
                    </c:strCache>
                  </c:strRef>
                </c:cat>
                <c:val>
                  <c:numRef>
                    <c:extLst xmlns:c15="http://schemas.microsoft.com/office/drawing/2012/chart">
                      <c:ext xmlns:c15="http://schemas.microsoft.com/office/drawing/2012/chart" uri="{02D57815-91ED-43cb-92C2-25804820EDAC}">
                        <c15:formulaRef>
                          <c15:sqref>'Lot C1b'!$C$35:$AE$35</c15:sqref>
                        </c15:formulaRef>
                      </c:ext>
                    </c:extLst>
                    <c:numCache>
                      <c:formatCode>0.000%</c:formatCode>
                      <c:ptCount val="29"/>
                      <c:pt idx="0" formatCode="0.00%">
                        <c:v>1.2500000000000001E-2</c:v>
                      </c:pt>
                      <c:pt idx="1">
                        <c:v>9.7400000000000004E-3</c:v>
                      </c:pt>
                      <c:pt idx="2">
                        <c:v>9.4999999999999998E-3</c:v>
                      </c:pt>
                      <c:pt idx="3">
                        <c:v>1.204E-2</c:v>
                      </c:pt>
                      <c:pt idx="4">
                        <c:v>8.3800000000000003E-3</c:v>
                      </c:pt>
                      <c:pt idx="5" formatCode="0.00%">
                        <c:v>1.12E-2</c:v>
                      </c:pt>
                      <c:pt idx="6">
                        <c:v>7.6E-3</c:v>
                      </c:pt>
                      <c:pt idx="7">
                        <c:v>1.0200000000000001E-2</c:v>
                      </c:pt>
                      <c:pt idx="8">
                        <c:v>8.3999999999999995E-3</c:v>
                      </c:pt>
                      <c:pt idx="9">
                        <c:v>9.2499999999999995E-3</c:v>
                      </c:pt>
                      <c:pt idx="10">
                        <c:v>8.6899999999999998E-3</c:v>
                      </c:pt>
                      <c:pt idx="11">
                        <c:v>9.9000000000000008E-3</c:v>
                      </c:pt>
                      <c:pt idx="12">
                        <c:v>7.7999999999999996E-3</c:v>
                      </c:pt>
                      <c:pt idx="13">
                        <c:v>8.3999999999999995E-3</c:v>
                      </c:pt>
                      <c:pt idx="14">
                        <c:v>9.7000000000000003E-3</c:v>
                      </c:pt>
                      <c:pt idx="15">
                        <c:v>9.5533333333333321E-3</c:v>
                      </c:pt>
                    </c:numCache>
                  </c:numRef>
                </c:val>
                <c:extLst xmlns:c15="http://schemas.microsoft.com/office/drawing/2012/chart">
                  <c:ext xmlns:c16="http://schemas.microsoft.com/office/drawing/2014/chart" uri="{C3380CC4-5D6E-409C-BE32-E72D297353CC}">
                    <c16:uniqueId val="{00000001-386E-420A-A353-B6BB802BD28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C1b'!$B$36</c15:sqref>
                        </c15:formulaRef>
                      </c:ext>
                    </c:extLst>
                    <c:strCache>
                      <c:ptCount val="1"/>
                      <c:pt idx="0">
                        <c:v>Band 1 upto &amp; Incl 34 homes Min Fee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C1b'!$C$33:$AE$33</c15:sqref>
                        </c15:formulaRef>
                      </c:ext>
                    </c:extLst>
                    <c:strCache>
                      <c:ptCount val="16"/>
                      <c:pt idx="0">
                        <c:v>Anderton Gables</c:v>
                      </c:pt>
                      <c:pt idx="1">
                        <c:v>Arcus Consulting</c:v>
                      </c:pt>
                      <c:pt idx="2">
                        <c:v>CPC Project Services</c:v>
                      </c:pt>
                      <c:pt idx="3">
                        <c:v>Drees &amp; Sommer</c:v>
                      </c:pt>
                      <c:pt idx="4">
                        <c:v>Gateley Vinden </c:v>
                      </c:pt>
                      <c:pt idx="5">
                        <c:v>Identity Consult</c:v>
                      </c:pt>
                      <c:pt idx="6">
                        <c:v>Markhams Ltd</c:v>
                      </c:pt>
                      <c:pt idx="7">
                        <c:v>NEO Projects </c:v>
                      </c:pt>
                      <c:pt idx="8">
                        <c:v>Poole Dick Associates</c:v>
                      </c:pt>
                      <c:pt idx="9">
                        <c:v>Rex Proctor and Partners</c:v>
                      </c:pt>
                      <c:pt idx="10">
                        <c:v>Savills UK Limited</c:v>
                      </c:pt>
                      <c:pt idx="11">
                        <c:v>Simon Fenton Partnership </c:v>
                      </c:pt>
                      <c:pt idx="12">
                        <c:v>Summers Inman Construction &amp; Property Consultants</c:v>
                      </c:pt>
                      <c:pt idx="13">
                        <c:v>WhiteleyEaves Limited</c:v>
                      </c:pt>
                      <c:pt idx="14">
                        <c:v>Wilkinson Cowan Partnership</c:v>
                      </c:pt>
                      <c:pt idx="15">
                        <c:v>AVERAGE</c:v>
                      </c:pt>
                    </c:strCache>
                  </c:strRef>
                </c:cat>
                <c:val>
                  <c:numRef>
                    <c:extLst xmlns:c15="http://schemas.microsoft.com/office/drawing/2012/chart">
                      <c:ext xmlns:c15="http://schemas.microsoft.com/office/drawing/2012/chart" uri="{02D57815-91ED-43cb-92C2-25804820EDAC}">
                        <c15:formulaRef>
                          <c15:sqref>'Lot C1b'!$C$36:$AE$36</c15:sqref>
                        </c15:formulaRef>
                      </c:ext>
                    </c:extLst>
                    <c:numCache>
                      <c:formatCode>"£"#,##0.00</c:formatCode>
                      <c:ptCount val="29"/>
                      <c:pt idx="0">
                        <c:v>35000</c:v>
                      </c:pt>
                      <c:pt idx="1">
                        <c:v>13602</c:v>
                      </c:pt>
                      <c:pt idx="2">
                        <c:v>20000</c:v>
                      </c:pt>
                      <c:pt idx="3">
                        <c:v>34450</c:v>
                      </c:pt>
                      <c:pt idx="4">
                        <c:v>50500</c:v>
                      </c:pt>
                      <c:pt idx="5">
                        <c:v>24500</c:v>
                      </c:pt>
                      <c:pt idx="6">
                        <c:v>17000</c:v>
                      </c:pt>
                      <c:pt idx="7">
                        <c:v>12340</c:v>
                      </c:pt>
                      <c:pt idx="8">
                        <c:v>21000</c:v>
                      </c:pt>
                      <c:pt idx="9">
                        <c:v>14150</c:v>
                      </c:pt>
                      <c:pt idx="10">
                        <c:v>7700</c:v>
                      </c:pt>
                      <c:pt idx="11">
                        <c:v>14475</c:v>
                      </c:pt>
                      <c:pt idx="12">
                        <c:v>15400</c:v>
                      </c:pt>
                      <c:pt idx="13">
                        <c:v>21000</c:v>
                      </c:pt>
                      <c:pt idx="14">
                        <c:v>17000</c:v>
                      </c:pt>
                    </c:numCache>
                  </c:numRef>
                </c:val>
                <c:extLst xmlns:c15="http://schemas.microsoft.com/office/drawing/2012/chart">
                  <c:ext xmlns:c16="http://schemas.microsoft.com/office/drawing/2014/chart" uri="{C3380CC4-5D6E-409C-BE32-E72D297353CC}">
                    <c16:uniqueId val="{00000002-386E-420A-A353-B6BB802BD28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C1b'!$B$37</c15:sqref>
                        </c15:formulaRef>
                      </c:ext>
                    </c:extLst>
                    <c:strCache>
                      <c:ptCount val="1"/>
                      <c:pt idx="0">
                        <c:v>Band 2 - 35 Homes + % Works only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C1b'!$C$33:$AE$33</c15:sqref>
                        </c15:formulaRef>
                      </c:ext>
                    </c:extLst>
                    <c:strCache>
                      <c:ptCount val="16"/>
                      <c:pt idx="0">
                        <c:v>Anderton Gables</c:v>
                      </c:pt>
                      <c:pt idx="1">
                        <c:v>Arcus Consulting</c:v>
                      </c:pt>
                      <c:pt idx="2">
                        <c:v>CPC Project Services</c:v>
                      </c:pt>
                      <c:pt idx="3">
                        <c:v>Drees &amp; Sommer</c:v>
                      </c:pt>
                      <c:pt idx="4">
                        <c:v>Gateley Vinden </c:v>
                      </c:pt>
                      <c:pt idx="5">
                        <c:v>Identity Consult</c:v>
                      </c:pt>
                      <c:pt idx="6">
                        <c:v>Markhams Ltd</c:v>
                      </c:pt>
                      <c:pt idx="7">
                        <c:v>NEO Projects </c:v>
                      </c:pt>
                      <c:pt idx="8">
                        <c:v>Poole Dick Associates</c:v>
                      </c:pt>
                      <c:pt idx="9">
                        <c:v>Rex Proctor and Partners</c:v>
                      </c:pt>
                      <c:pt idx="10">
                        <c:v>Savills UK Limited</c:v>
                      </c:pt>
                      <c:pt idx="11">
                        <c:v>Simon Fenton Partnership </c:v>
                      </c:pt>
                      <c:pt idx="12">
                        <c:v>Summers Inman Construction &amp; Property Consultants</c:v>
                      </c:pt>
                      <c:pt idx="13">
                        <c:v>WhiteleyEaves Limited</c:v>
                      </c:pt>
                      <c:pt idx="14">
                        <c:v>Wilkinson Cowan Partnership</c:v>
                      </c:pt>
                      <c:pt idx="15">
                        <c:v>AVERAGE</c:v>
                      </c:pt>
                    </c:strCache>
                  </c:strRef>
                </c:cat>
                <c:val>
                  <c:numRef>
                    <c:extLst xmlns:c15="http://schemas.microsoft.com/office/drawing/2012/chart">
                      <c:ext xmlns:c15="http://schemas.microsoft.com/office/drawing/2012/chart" uri="{02D57815-91ED-43cb-92C2-25804820EDAC}">
                        <c15:formulaRef>
                          <c15:sqref>'Lot C1b'!$C$37:$AE$37</c15:sqref>
                        </c15:formulaRef>
                      </c:ext>
                    </c:extLst>
                    <c:numCache>
                      <c:formatCode>0.000%</c:formatCode>
                      <c:ptCount val="29"/>
                      <c:pt idx="0" formatCode="0.00%">
                        <c:v>8.9999999999999993E-3</c:v>
                      </c:pt>
                      <c:pt idx="1">
                        <c:v>7.4099999999999999E-3</c:v>
                      </c:pt>
                      <c:pt idx="2">
                        <c:v>7.4999999999999997E-3</c:v>
                      </c:pt>
                      <c:pt idx="3">
                        <c:v>8.3000000000000001E-3</c:v>
                      </c:pt>
                      <c:pt idx="4">
                        <c:v>7.8799999999999999E-3</c:v>
                      </c:pt>
                      <c:pt idx="5" formatCode="0.00%">
                        <c:v>8.0000000000000002E-3</c:v>
                      </c:pt>
                      <c:pt idx="6">
                        <c:v>5.7000000000000002E-3</c:v>
                      </c:pt>
                      <c:pt idx="7">
                        <c:v>7.4000000000000003E-3</c:v>
                      </c:pt>
                      <c:pt idx="8">
                        <c:v>7.0000000000000001E-3</c:v>
                      </c:pt>
                      <c:pt idx="9">
                        <c:v>6.8900000000000003E-3</c:v>
                      </c:pt>
                      <c:pt idx="10">
                        <c:v>8.6300000000000005E-3</c:v>
                      </c:pt>
                      <c:pt idx="11">
                        <c:v>8.6999999999999994E-3</c:v>
                      </c:pt>
                      <c:pt idx="12">
                        <c:v>5.5999999999999999E-3</c:v>
                      </c:pt>
                      <c:pt idx="13">
                        <c:v>7.0000000000000001E-3</c:v>
                      </c:pt>
                      <c:pt idx="14">
                        <c:v>7.1999999999999998E-3</c:v>
                      </c:pt>
                      <c:pt idx="15">
                        <c:v>7.4806666666666667E-3</c:v>
                      </c:pt>
                    </c:numCache>
                  </c:numRef>
                </c:val>
                <c:extLst xmlns:c15="http://schemas.microsoft.com/office/drawing/2012/chart">
                  <c:ext xmlns:c16="http://schemas.microsoft.com/office/drawing/2014/chart" uri="{C3380CC4-5D6E-409C-BE32-E72D297353CC}">
                    <c16:uniqueId val="{00000003-386E-420A-A353-B6BB802BD28B}"/>
                  </c:ext>
                </c:extLst>
              </c15:ser>
            </c15:filteredBarSeries>
          </c:ext>
        </c:extLst>
      </c:barChart>
      <c:catAx>
        <c:axId val="137544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6144127"/>
        <c:crosses val="autoZero"/>
        <c:auto val="1"/>
        <c:lblAlgn val="ctr"/>
        <c:lblOffset val="100"/>
        <c:noMultiLvlLbl val="0"/>
      </c:catAx>
      <c:valAx>
        <c:axId val="1746144127"/>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544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C2 (West) Engineering Design Services Band 2 35+ homes % Fee works only value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3"/>
          <c:tx>
            <c:strRef>
              <c:f>'Lot C2'!$B$8</c:f>
              <c:strCache>
                <c:ptCount val="1"/>
                <c:pt idx="0">
                  <c:v>Band 2 - 35 Homes + % Fee  Fee of works only value</c:v>
                </c:pt>
              </c:strCache>
            </c:strRef>
          </c:tx>
          <c:spPr>
            <a:solidFill>
              <a:schemeClr val="accent4"/>
            </a:solidFill>
            <a:ln>
              <a:noFill/>
            </a:ln>
            <a:effectLst/>
          </c:spPr>
          <c:invertIfNegative val="0"/>
          <c:cat>
            <c:strRef>
              <c:f>'Lot C2'!$C$4:$Y$4</c:f>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 </c:v>
                </c:pt>
                <c:pt idx="8">
                  <c:v>AVERAGE</c:v>
                </c:pt>
              </c:strCache>
            </c:strRef>
          </c:cat>
          <c:val>
            <c:numRef>
              <c:f>'Lot C2'!$C$8:$Y$8</c:f>
              <c:numCache>
                <c:formatCode>0.000%</c:formatCode>
                <c:ptCount val="23"/>
                <c:pt idx="0" formatCode="0.00%">
                  <c:v>7.4999999999999997E-3</c:v>
                </c:pt>
                <c:pt idx="1">
                  <c:v>6.4999999999999997E-3</c:v>
                </c:pt>
                <c:pt idx="2">
                  <c:v>5.0000000000000001E-3</c:v>
                </c:pt>
                <c:pt idx="3">
                  <c:v>8.5000000000000006E-3</c:v>
                </c:pt>
                <c:pt idx="4">
                  <c:v>4.2500000000000003E-3</c:v>
                </c:pt>
                <c:pt idx="5">
                  <c:v>5.1999999999999998E-3</c:v>
                </c:pt>
                <c:pt idx="6">
                  <c:v>7.0000000000000001E-3</c:v>
                </c:pt>
                <c:pt idx="7">
                  <c:v>4.8999999999999998E-3</c:v>
                </c:pt>
                <c:pt idx="8">
                  <c:v>6.1062499999999997E-3</c:v>
                </c:pt>
              </c:numCache>
            </c:numRef>
          </c:val>
          <c:extLst>
            <c:ext xmlns:c16="http://schemas.microsoft.com/office/drawing/2014/chart" uri="{C3380CC4-5D6E-409C-BE32-E72D297353CC}">
              <c16:uniqueId val="{00000003-2D06-4C99-94DC-46341C40262D}"/>
            </c:ext>
          </c:extLst>
        </c:ser>
        <c:dLbls>
          <c:showLegendKey val="0"/>
          <c:showVal val="0"/>
          <c:showCatName val="0"/>
          <c:showSerName val="0"/>
          <c:showPercent val="0"/>
          <c:showBubbleSize val="0"/>
        </c:dLbls>
        <c:gapWidth val="219"/>
        <c:overlap val="-27"/>
        <c:axId val="476321935"/>
        <c:axId val="1751720655"/>
        <c:extLst>
          <c:ext xmlns:c15="http://schemas.microsoft.com/office/drawing/2012/chart" uri="{02D57815-91ED-43cb-92C2-25804820EDAC}">
            <c15:filteredBarSeries>
              <c15:ser>
                <c:idx val="0"/>
                <c:order val="0"/>
                <c:tx>
                  <c:strRef>
                    <c:extLst>
                      <c:ext uri="{02D57815-91ED-43cb-92C2-25804820EDAC}">
                        <c15:formulaRef>
                          <c15:sqref>'Lot C2'!$B$5</c15:sqref>
                        </c15:formulaRef>
                      </c:ext>
                    </c:extLst>
                    <c:strCache>
                      <c:ptCount val="1"/>
                      <c:pt idx="0">
                        <c:v>ICN - Fees for Engineering Design services (West)</c:v>
                      </c:pt>
                    </c:strCache>
                  </c:strRef>
                </c:tx>
                <c:spPr>
                  <a:solidFill>
                    <a:schemeClr val="accent1"/>
                  </a:solidFill>
                  <a:ln>
                    <a:noFill/>
                  </a:ln>
                  <a:effectLst/>
                </c:spPr>
                <c:invertIfNegative val="0"/>
                <c:cat>
                  <c:strRef>
                    <c:extLst>
                      <c:ext uri="{02D57815-91ED-43cb-92C2-25804820EDAC}">
                        <c15:formulaRef>
                          <c15:sqref>'Lot C2'!$C$4:$Y$4</c15:sqref>
                        </c15:formulaRef>
                      </c:ext>
                    </c:extLst>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 </c:v>
                      </c:pt>
                      <c:pt idx="8">
                        <c:v>AVERAGE</c:v>
                      </c:pt>
                    </c:strCache>
                  </c:strRef>
                </c:cat>
                <c:val>
                  <c:numRef>
                    <c:extLst>
                      <c:ext uri="{02D57815-91ED-43cb-92C2-25804820EDAC}">
                        <c15:formulaRef>
                          <c15:sqref>'Lot C2'!$C$5:$Y$5</c15:sqref>
                        </c15:formulaRef>
                      </c:ext>
                    </c:extLst>
                    <c:numCache>
                      <c:formatCode>General</c:formatCode>
                      <c:ptCount val="23"/>
                    </c:numCache>
                  </c:numRef>
                </c:val>
                <c:extLst>
                  <c:ext xmlns:c16="http://schemas.microsoft.com/office/drawing/2014/chart" uri="{C3380CC4-5D6E-409C-BE32-E72D297353CC}">
                    <c16:uniqueId val="{00000000-2D06-4C99-94DC-46341C40262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C2'!$B$6</c15:sqref>
                        </c15:formulaRef>
                      </c:ext>
                    </c:extLst>
                    <c:strCache>
                      <c:ptCount val="1"/>
                      <c:pt idx="0">
                        <c:v>Band 1 upto &amp; Incl 34 homes % Fee of works only value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C2'!$C$4:$Y$4</c15:sqref>
                        </c15:formulaRef>
                      </c:ext>
                    </c:extLst>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 </c:v>
                      </c:pt>
                      <c:pt idx="8">
                        <c:v>AVERAGE</c:v>
                      </c:pt>
                    </c:strCache>
                  </c:strRef>
                </c:cat>
                <c:val>
                  <c:numRef>
                    <c:extLst xmlns:c15="http://schemas.microsoft.com/office/drawing/2012/chart">
                      <c:ext xmlns:c15="http://schemas.microsoft.com/office/drawing/2012/chart" uri="{02D57815-91ED-43cb-92C2-25804820EDAC}">
                        <c15:formulaRef>
                          <c15:sqref>'Lot C2'!$C$6:$Y$6</c15:sqref>
                        </c15:formulaRef>
                      </c:ext>
                    </c:extLst>
                    <c:numCache>
                      <c:formatCode>0.000%</c:formatCode>
                      <c:ptCount val="23"/>
                      <c:pt idx="0" formatCode="0.00%">
                        <c:v>1.0500000000000001E-2</c:v>
                      </c:pt>
                      <c:pt idx="1">
                        <c:v>7.2500000000000004E-3</c:v>
                      </c:pt>
                      <c:pt idx="2">
                        <c:v>7.4999999999999997E-3</c:v>
                      </c:pt>
                      <c:pt idx="3">
                        <c:v>9.7000000000000003E-3</c:v>
                      </c:pt>
                      <c:pt idx="4">
                        <c:v>5.2500000000000003E-3</c:v>
                      </c:pt>
                      <c:pt idx="5">
                        <c:v>8.0000000000000002E-3</c:v>
                      </c:pt>
                      <c:pt idx="6">
                        <c:v>8.9999999999999993E-3</c:v>
                      </c:pt>
                      <c:pt idx="7">
                        <c:v>5.1999999999999998E-3</c:v>
                      </c:pt>
                      <c:pt idx="8">
                        <c:v>7.7999999999999996E-3</c:v>
                      </c:pt>
                    </c:numCache>
                  </c:numRef>
                </c:val>
                <c:extLst xmlns:c15="http://schemas.microsoft.com/office/drawing/2012/chart">
                  <c:ext xmlns:c16="http://schemas.microsoft.com/office/drawing/2014/chart" uri="{C3380CC4-5D6E-409C-BE32-E72D297353CC}">
                    <c16:uniqueId val="{00000001-2D06-4C99-94DC-46341C40262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C2'!$B$7</c15:sqref>
                        </c15:formulaRef>
                      </c:ext>
                    </c:extLst>
                    <c:strCache>
                      <c:ptCount val="1"/>
                      <c:pt idx="0">
                        <c:v>Band 1 upto &amp; Incl 34 homes Min Fee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C2'!$C$4:$Y$4</c15:sqref>
                        </c15:formulaRef>
                      </c:ext>
                    </c:extLst>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 </c:v>
                      </c:pt>
                      <c:pt idx="8">
                        <c:v>AVERAGE</c:v>
                      </c:pt>
                    </c:strCache>
                  </c:strRef>
                </c:cat>
                <c:val>
                  <c:numRef>
                    <c:extLst xmlns:c15="http://schemas.microsoft.com/office/drawing/2012/chart">
                      <c:ext xmlns:c15="http://schemas.microsoft.com/office/drawing/2012/chart" uri="{02D57815-91ED-43cb-92C2-25804820EDAC}">
                        <c15:formulaRef>
                          <c15:sqref>'Lot C2'!$C$7:$Y$7</c15:sqref>
                        </c15:formulaRef>
                      </c:ext>
                    </c:extLst>
                    <c:numCache>
                      <c:formatCode>"£"#,##0.00</c:formatCode>
                      <c:ptCount val="23"/>
                      <c:pt idx="0">
                        <c:v>10000</c:v>
                      </c:pt>
                      <c:pt idx="1">
                        <c:v>8000</c:v>
                      </c:pt>
                      <c:pt idx="2">
                        <c:v>350</c:v>
                      </c:pt>
                      <c:pt idx="3">
                        <c:v>7500</c:v>
                      </c:pt>
                      <c:pt idx="4">
                        <c:v>6000</c:v>
                      </c:pt>
                      <c:pt idx="5">
                        <c:v>10000</c:v>
                      </c:pt>
                      <c:pt idx="6">
                        <c:v>5000</c:v>
                      </c:pt>
                      <c:pt idx="7">
                        <c:v>10000</c:v>
                      </c:pt>
                    </c:numCache>
                  </c:numRef>
                </c:val>
                <c:extLst xmlns:c15="http://schemas.microsoft.com/office/drawing/2012/chart">
                  <c:ext xmlns:c16="http://schemas.microsoft.com/office/drawing/2014/chart" uri="{C3380CC4-5D6E-409C-BE32-E72D297353CC}">
                    <c16:uniqueId val="{00000002-2D06-4C99-94DC-46341C40262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C2'!$B$9</c15:sqref>
                        </c15:formulaRef>
                      </c:ext>
                    </c:extLst>
                    <c:strCache>
                      <c:ptCount val="1"/>
                      <c:pt idx="0">
                        <c:v>Band 2 - 35 Homes + Max Fee</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C2'!$C$4:$Y$4</c15:sqref>
                        </c15:formulaRef>
                      </c:ext>
                    </c:extLst>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 </c:v>
                      </c:pt>
                      <c:pt idx="8">
                        <c:v>AVERAGE</c:v>
                      </c:pt>
                    </c:strCache>
                  </c:strRef>
                </c:cat>
                <c:val>
                  <c:numRef>
                    <c:extLst xmlns:c15="http://schemas.microsoft.com/office/drawing/2012/chart">
                      <c:ext xmlns:c15="http://schemas.microsoft.com/office/drawing/2012/chart" uri="{02D57815-91ED-43cb-92C2-25804820EDAC}">
                        <c15:formulaRef>
                          <c15:sqref>'Lot C2'!$C$9:$Y$9</c15:sqref>
                        </c15:formulaRef>
                      </c:ext>
                    </c:extLst>
                    <c:numCache>
                      <c:formatCode>"£"#,##0.00</c:formatCode>
                      <c:ptCount val="23"/>
                      <c:pt idx="0">
                        <c:v>187500</c:v>
                      </c:pt>
                      <c:pt idx="1">
                        <c:v>120000</c:v>
                      </c:pt>
                      <c:pt idx="2">
                        <c:v>150000</c:v>
                      </c:pt>
                      <c:pt idx="3">
                        <c:v>212500</c:v>
                      </c:pt>
                      <c:pt idx="4">
                        <c:v>98000</c:v>
                      </c:pt>
                      <c:pt idx="5">
                        <c:v>94500</c:v>
                      </c:pt>
                      <c:pt idx="6">
                        <c:v>200000</c:v>
                      </c:pt>
                      <c:pt idx="7">
                        <c:v>125000</c:v>
                      </c:pt>
                    </c:numCache>
                  </c:numRef>
                </c:val>
                <c:extLst xmlns:c15="http://schemas.microsoft.com/office/drawing/2012/chart">
                  <c:ext xmlns:c16="http://schemas.microsoft.com/office/drawing/2014/chart" uri="{C3380CC4-5D6E-409C-BE32-E72D297353CC}">
                    <c16:uniqueId val="{00000004-2D06-4C99-94DC-46341C40262D}"/>
                  </c:ext>
                </c:extLst>
              </c15:ser>
            </c15:filteredBarSeries>
          </c:ext>
        </c:extLst>
      </c:barChart>
      <c:catAx>
        <c:axId val="476321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1720655"/>
        <c:crosses val="autoZero"/>
        <c:auto val="1"/>
        <c:lblAlgn val="ctr"/>
        <c:lblOffset val="100"/>
        <c:noMultiLvlLbl val="0"/>
      </c:catAx>
      <c:valAx>
        <c:axId val="17517206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3219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C2 (West) Engineering Design Services Band 2 35+ homes Max Fee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4"/>
          <c:tx>
            <c:strRef>
              <c:f>'Lot C2'!$B$9</c:f>
              <c:strCache>
                <c:ptCount val="1"/>
                <c:pt idx="0">
                  <c:v>Band 2 - 35 Homes + Max Fee</c:v>
                </c:pt>
              </c:strCache>
            </c:strRef>
          </c:tx>
          <c:spPr>
            <a:solidFill>
              <a:schemeClr val="accent5"/>
            </a:solidFill>
            <a:ln>
              <a:noFill/>
            </a:ln>
            <a:effectLst/>
          </c:spPr>
          <c:invertIfNegative val="0"/>
          <c:cat>
            <c:strRef>
              <c:f>'Lot C2'!$C$4:$Y$4</c:f>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 </c:v>
                </c:pt>
                <c:pt idx="8">
                  <c:v>AVERAGE</c:v>
                </c:pt>
              </c:strCache>
            </c:strRef>
          </c:cat>
          <c:val>
            <c:numRef>
              <c:f>'Lot C2'!$C$9:$Y$9</c:f>
              <c:numCache>
                <c:formatCode>"£"#,##0.00</c:formatCode>
                <c:ptCount val="23"/>
                <c:pt idx="0">
                  <c:v>187500</c:v>
                </c:pt>
                <c:pt idx="1">
                  <c:v>120000</c:v>
                </c:pt>
                <c:pt idx="2">
                  <c:v>150000</c:v>
                </c:pt>
                <c:pt idx="3">
                  <c:v>212500</c:v>
                </c:pt>
                <c:pt idx="4">
                  <c:v>98000</c:v>
                </c:pt>
                <c:pt idx="5">
                  <c:v>94500</c:v>
                </c:pt>
                <c:pt idx="6">
                  <c:v>200000</c:v>
                </c:pt>
                <c:pt idx="7">
                  <c:v>125000</c:v>
                </c:pt>
              </c:numCache>
            </c:numRef>
          </c:val>
          <c:extLst>
            <c:ext xmlns:c16="http://schemas.microsoft.com/office/drawing/2014/chart" uri="{C3380CC4-5D6E-409C-BE32-E72D297353CC}">
              <c16:uniqueId val="{00000004-B8A4-4A5F-9517-33A1E57AC2BC}"/>
            </c:ext>
          </c:extLst>
        </c:ser>
        <c:dLbls>
          <c:showLegendKey val="0"/>
          <c:showVal val="0"/>
          <c:showCatName val="0"/>
          <c:showSerName val="0"/>
          <c:showPercent val="0"/>
          <c:showBubbleSize val="0"/>
        </c:dLbls>
        <c:gapWidth val="219"/>
        <c:overlap val="-27"/>
        <c:axId val="470588543"/>
        <c:axId val="83638239"/>
        <c:extLst>
          <c:ext xmlns:c15="http://schemas.microsoft.com/office/drawing/2012/chart" uri="{02D57815-91ED-43cb-92C2-25804820EDAC}">
            <c15:filteredBarSeries>
              <c15:ser>
                <c:idx val="0"/>
                <c:order val="0"/>
                <c:tx>
                  <c:strRef>
                    <c:extLst>
                      <c:ext uri="{02D57815-91ED-43cb-92C2-25804820EDAC}">
                        <c15:formulaRef>
                          <c15:sqref>'Lot C2'!$B$5</c15:sqref>
                        </c15:formulaRef>
                      </c:ext>
                    </c:extLst>
                    <c:strCache>
                      <c:ptCount val="1"/>
                      <c:pt idx="0">
                        <c:v>ICN - Fees for Engineering Design services (West)</c:v>
                      </c:pt>
                    </c:strCache>
                  </c:strRef>
                </c:tx>
                <c:spPr>
                  <a:solidFill>
                    <a:schemeClr val="accent1"/>
                  </a:solidFill>
                  <a:ln>
                    <a:noFill/>
                  </a:ln>
                  <a:effectLst/>
                </c:spPr>
                <c:invertIfNegative val="0"/>
                <c:cat>
                  <c:strRef>
                    <c:extLst>
                      <c:ext uri="{02D57815-91ED-43cb-92C2-25804820EDAC}">
                        <c15:formulaRef>
                          <c15:sqref>'Lot C2'!$C$4:$Y$4</c15:sqref>
                        </c15:formulaRef>
                      </c:ext>
                    </c:extLst>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 </c:v>
                      </c:pt>
                      <c:pt idx="8">
                        <c:v>AVERAGE</c:v>
                      </c:pt>
                    </c:strCache>
                  </c:strRef>
                </c:cat>
                <c:val>
                  <c:numRef>
                    <c:extLst>
                      <c:ext uri="{02D57815-91ED-43cb-92C2-25804820EDAC}">
                        <c15:formulaRef>
                          <c15:sqref>'Lot C2'!$C$5:$Y$5</c15:sqref>
                        </c15:formulaRef>
                      </c:ext>
                    </c:extLst>
                    <c:numCache>
                      <c:formatCode>General</c:formatCode>
                      <c:ptCount val="23"/>
                    </c:numCache>
                  </c:numRef>
                </c:val>
                <c:extLst>
                  <c:ext xmlns:c16="http://schemas.microsoft.com/office/drawing/2014/chart" uri="{C3380CC4-5D6E-409C-BE32-E72D297353CC}">
                    <c16:uniqueId val="{00000000-B8A4-4A5F-9517-33A1E57AC2B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C2'!$B$6</c15:sqref>
                        </c15:formulaRef>
                      </c:ext>
                    </c:extLst>
                    <c:strCache>
                      <c:ptCount val="1"/>
                      <c:pt idx="0">
                        <c:v>Band 1 upto &amp; Incl 34 homes % Fee of works only value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C2'!$C$4:$Y$4</c15:sqref>
                        </c15:formulaRef>
                      </c:ext>
                    </c:extLst>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 </c:v>
                      </c:pt>
                      <c:pt idx="8">
                        <c:v>AVERAGE</c:v>
                      </c:pt>
                    </c:strCache>
                  </c:strRef>
                </c:cat>
                <c:val>
                  <c:numRef>
                    <c:extLst xmlns:c15="http://schemas.microsoft.com/office/drawing/2012/chart">
                      <c:ext xmlns:c15="http://schemas.microsoft.com/office/drawing/2012/chart" uri="{02D57815-91ED-43cb-92C2-25804820EDAC}">
                        <c15:formulaRef>
                          <c15:sqref>'Lot C2'!$C$6:$Y$6</c15:sqref>
                        </c15:formulaRef>
                      </c:ext>
                    </c:extLst>
                    <c:numCache>
                      <c:formatCode>0.000%</c:formatCode>
                      <c:ptCount val="23"/>
                      <c:pt idx="0" formatCode="0.00%">
                        <c:v>1.0500000000000001E-2</c:v>
                      </c:pt>
                      <c:pt idx="1">
                        <c:v>7.2500000000000004E-3</c:v>
                      </c:pt>
                      <c:pt idx="2">
                        <c:v>7.4999999999999997E-3</c:v>
                      </c:pt>
                      <c:pt idx="3">
                        <c:v>9.7000000000000003E-3</c:v>
                      </c:pt>
                      <c:pt idx="4">
                        <c:v>5.2500000000000003E-3</c:v>
                      </c:pt>
                      <c:pt idx="5">
                        <c:v>8.0000000000000002E-3</c:v>
                      </c:pt>
                      <c:pt idx="6">
                        <c:v>8.9999999999999993E-3</c:v>
                      </c:pt>
                      <c:pt idx="7">
                        <c:v>5.1999999999999998E-3</c:v>
                      </c:pt>
                      <c:pt idx="8">
                        <c:v>7.7999999999999996E-3</c:v>
                      </c:pt>
                    </c:numCache>
                  </c:numRef>
                </c:val>
                <c:extLst xmlns:c15="http://schemas.microsoft.com/office/drawing/2012/chart">
                  <c:ext xmlns:c16="http://schemas.microsoft.com/office/drawing/2014/chart" uri="{C3380CC4-5D6E-409C-BE32-E72D297353CC}">
                    <c16:uniqueId val="{00000001-B8A4-4A5F-9517-33A1E57AC2B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C2'!$B$7</c15:sqref>
                        </c15:formulaRef>
                      </c:ext>
                    </c:extLst>
                    <c:strCache>
                      <c:ptCount val="1"/>
                      <c:pt idx="0">
                        <c:v>Band 1 upto &amp; Incl 34 homes Min Fee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C2'!$C$4:$Y$4</c15:sqref>
                        </c15:formulaRef>
                      </c:ext>
                    </c:extLst>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 </c:v>
                      </c:pt>
                      <c:pt idx="8">
                        <c:v>AVERAGE</c:v>
                      </c:pt>
                    </c:strCache>
                  </c:strRef>
                </c:cat>
                <c:val>
                  <c:numRef>
                    <c:extLst xmlns:c15="http://schemas.microsoft.com/office/drawing/2012/chart">
                      <c:ext xmlns:c15="http://schemas.microsoft.com/office/drawing/2012/chart" uri="{02D57815-91ED-43cb-92C2-25804820EDAC}">
                        <c15:formulaRef>
                          <c15:sqref>'Lot C2'!$C$7:$Y$7</c15:sqref>
                        </c15:formulaRef>
                      </c:ext>
                    </c:extLst>
                    <c:numCache>
                      <c:formatCode>"£"#,##0.00</c:formatCode>
                      <c:ptCount val="23"/>
                      <c:pt idx="0">
                        <c:v>10000</c:v>
                      </c:pt>
                      <c:pt idx="1">
                        <c:v>8000</c:v>
                      </c:pt>
                      <c:pt idx="2">
                        <c:v>350</c:v>
                      </c:pt>
                      <c:pt idx="3">
                        <c:v>7500</c:v>
                      </c:pt>
                      <c:pt idx="4">
                        <c:v>6000</c:v>
                      </c:pt>
                      <c:pt idx="5">
                        <c:v>10000</c:v>
                      </c:pt>
                      <c:pt idx="6">
                        <c:v>5000</c:v>
                      </c:pt>
                      <c:pt idx="7">
                        <c:v>10000</c:v>
                      </c:pt>
                    </c:numCache>
                  </c:numRef>
                </c:val>
                <c:extLst xmlns:c15="http://schemas.microsoft.com/office/drawing/2012/chart">
                  <c:ext xmlns:c16="http://schemas.microsoft.com/office/drawing/2014/chart" uri="{C3380CC4-5D6E-409C-BE32-E72D297353CC}">
                    <c16:uniqueId val="{00000002-B8A4-4A5F-9517-33A1E57AC2B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C2'!$B$8</c15:sqref>
                        </c15:formulaRef>
                      </c:ext>
                    </c:extLst>
                    <c:strCache>
                      <c:ptCount val="1"/>
                      <c:pt idx="0">
                        <c:v>Band 2 - 35 Homes + % Fee  Fee of works only value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C2'!$C$4:$Y$4</c15:sqref>
                        </c15:formulaRef>
                      </c:ext>
                    </c:extLst>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 </c:v>
                      </c:pt>
                      <c:pt idx="8">
                        <c:v>AVERAGE</c:v>
                      </c:pt>
                    </c:strCache>
                  </c:strRef>
                </c:cat>
                <c:val>
                  <c:numRef>
                    <c:extLst xmlns:c15="http://schemas.microsoft.com/office/drawing/2012/chart">
                      <c:ext xmlns:c15="http://schemas.microsoft.com/office/drawing/2012/chart" uri="{02D57815-91ED-43cb-92C2-25804820EDAC}">
                        <c15:formulaRef>
                          <c15:sqref>'Lot C2'!$C$8:$Y$8</c15:sqref>
                        </c15:formulaRef>
                      </c:ext>
                    </c:extLst>
                    <c:numCache>
                      <c:formatCode>0.000%</c:formatCode>
                      <c:ptCount val="23"/>
                      <c:pt idx="0" formatCode="0.00%">
                        <c:v>7.4999999999999997E-3</c:v>
                      </c:pt>
                      <c:pt idx="1">
                        <c:v>6.4999999999999997E-3</c:v>
                      </c:pt>
                      <c:pt idx="2">
                        <c:v>5.0000000000000001E-3</c:v>
                      </c:pt>
                      <c:pt idx="3">
                        <c:v>8.5000000000000006E-3</c:v>
                      </c:pt>
                      <c:pt idx="4">
                        <c:v>4.2500000000000003E-3</c:v>
                      </c:pt>
                      <c:pt idx="5">
                        <c:v>5.1999999999999998E-3</c:v>
                      </c:pt>
                      <c:pt idx="6">
                        <c:v>7.0000000000000001E-3</c:v>
                      </c:pt>
                      <c:pt idx="7">
                        <c:v>4.8999999999999998E-3</c:v>
                      </c:pt>
                      <c:pt idx="8">
                        <c:v>6.1062499999999997E-3</c:v>
                      </c:pt>
                    </c:numCache>
                  </c:numRef>
                </c:val>
                <c:extLst xmlns:c15="http://schemas.microsoft.com/office/drawing/2012/chart">
                  <c:ext xmlns:c16="http://schemas.microsoft.com/office/drawing/2014/chart" uri="{C3380CC4-5D6E-409C-BE32-E72D297353CC}">
                    <c16:uniqueId val="{00000003-B8A4-4A5F-9517-33A1E57AC2BC}"/>
                  </c:ext>
                </c:extLst>
              </c15:ser>
            </c15:filteredBarSeries>
          </c:ext>
        </c:extLst>
      </c:barChart>
      <c:catAx>
        <c:axId val="470588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638239"/>
        <c:crosses val="autoZero"/>
        <c:auto val="1"/>
        <c:lblAlgn val="ctr"/>
        <c:lblOffset val="100"/>
        <c:noMultiLvlLbl val="0"/>
      </c:catAx>
      <c:valAx>
        <c:axId val="8363823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885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C2 (West) Engineering Design Services Day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6"/>
          <c:order val="6"/>
          <c:tx>
            <c:strRef>
              <c:f>'Lot C2'!#REF!</c:f>
              <c:strCache>
                <c:ptCount val="1"/>
                <c:pt idx="0">
                  <c:v>#REF!</c:v>
                </c:pt>
              </c:strCache>
            </c:strRef>
          </c:tx>
          <c:spPr>
            <a:solidFill>
              <a:schemeClr val="accent1">
                <a:lumMod val="60000"/>
              </a:schemeClr>
            </a:solidFill>
            <a:ln>
              <a:noFill/>
            </a:ln>
            <a:effectLst/>
          </c:spPr>
          <c:invertIfNegative val="0"/>
          <c:cat>
            <c:strRef>
              <c:f>'Lot C2'!$C$4:$Y$4</c:f>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 </c:v>
                </c:pt>
                <c:pt idx="8">
                  <c:v>AVERAGE</c:v>
                </c:pt>
              </c:strCache>
            </c:strRef>
          </c:cat>
          <c:val>
            <c:numRef>
              <c:f>'Lot C2'!#REF!</c:f>
              <c:numCache>
                <c:formatCode>General</c:formatCode>
                <c:ptCount val="1"/>
                <c:pt idx="0">
                  <c:v>1</c:v>
                </c:pt>
              </c:numCache>
            </c:numRef>
          </c:val>
          <c:extLst>
            <c:ext xmlns:c16="http://schemas.microsoft.com/office/drawing/2014/chart" uri="{C3380CC4-5D6E-409C-BE32-E72D297353CC}">
              <c16:uniqueId val="{00000006-0995-4051-975F-5D12C8C8C603}"/>
            </c:ext>
          </c:extLst>
        </c:ser>
        <c:ser>
          <c:idx val="7"/>
          <c:order val="7"/>
          <c:tx>
            <c:strRef>
              <c:f>'Lot C2'!#REF!</c:f>
              <c:strCache>
                <c:ptCount val="1"/>
                <c:pt idx="0">
                  <c:v>#REF!</c:v>
                </c:pt>
              </c:strCache>
            </c:strRef>
          </c:tx>
          <c:spPr>
            <a:solidFill>
              <a:schemeClr val="accent2">
                <a:lumMod val="60000"/>
              </a:schemeClr>
            </a:solidFill>
            <a:ln>
              <a:noFill/>
            </a:ln>
            <a:effectLst/>
          </c:spPr>
          <c:invertIfNegative val="0"/>
          <c:cat>
            <c:strRef>
              <c:f>'Lot C2'!$C$4:$Y$4</c:f>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 </c:v>
                </c:pt>
                <c:pt idx="8">
                  <c:v>AVERAGE</c:v>
                </c:pt>
              </c:strCache>
            </c:strRef>
          </c:cat>
          <c:val>
            <c:numRef>
              <c:f>'Lot C2'!#REF!</c:f>
              <c:numCache>
                <c:formatCode>General</c:formatCode>
                <c:ptCount val="1"/>
                <c:pt idx="0">
                  <c:v>1</c:v>
                </c:pt>
              </c:numCache>
            </c:numRef>
          </c:val>
          <c:extLst>
            <c:ext xmlns:c16="http://schemas.microsoft.com/office/drawing/2014/chart" uri="{C3380CC4-5D6E-409C-BE32-E72D297353CC}">
              <c16:uniqueId val="{00000007-0995-4051-975F-5D12C8C8C603}"/>
            </c:ext>
          </c:extLst>
        </c:ser>
        <c:ser>
          <c:idx val="8"/>
          <c:order val="8"/>
          <c:tx>
            <c:strRef>
              <c:f>'Lot C2'!#REF!</c:f>
              <c:strCache>
                <c:ptCount val="1"/>
                <c:pt idx="0">
                  <c:v>#REF!</c:v>
                </c:pt>
              </c:strCache>
            </c:strRef>
          </c:tx>
          <c:spPr>
            <a:solidFill>
              <a:schemeClr val="accent3">
                <a:lumMod val="60000"/>
              </a:schemeClr>
            </a:solidFill>
            <a:ln>
              <a:noFill/>
            </a:ln>
            <a:effectLst/>
          </c:spPr>
          <c:invertIfNegative val="0"/>
          <c:cat>
            <c:strRef>
              <c:f>'Lot C2'!$C$4:$Y$4</c:f>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 </c:v>
                </c:pt>
                <c:pt idx="8">
                  <c:v>AVERAGE</c:v>
                </c:pt>
              </c:strCache>
            </c:strRef>
          </c:cat>
          <c:val>
            <c:numRef>
              <c:f>'Lot C2'!#REF!</c:f>
              <c:numCache>
                <c:formatCode>General</c:formatCode>
                <c:ptCount val="1"/>
                <c:pt idx="0">
                  <c:v>1</c:v>
                </c:pt>
              </c:numCache>
            </c:numRef>
          </c:val>
          <c:extLst>
            <c:ext xmlns:c16="http://schemas.microsoft.com/office/drawing/2014/chart" uri="{C3380CC4-5D6E-409C-BE32-E72D297353CC}">
              <c16:uniqueId val="{00000008-0995-4051-975F-5D12C8C8C603}"/>
            </c:ext>
          </c:extLst>
        </c:ser>
        <c:dLbls>
          <c:showLegendKey val="0"/>
          <c:showVal val="0"/>
          <c:showCatName val="0"/>
          <c:showSerName val="0"/>
          <c:showPercent val="0"/>
          <c:showBubbleSize val="0"/>
        </c:dLbls>
        <c:gapWidth val="219"/>
        <c:overlap val="-27"/>
        <c:axId val="154131583"/>
        <c:axId val="83640719"/>
        <c:extLst>
          <c:ext xmlns:c15="http://schemas.microsoft.com/office/drawing/2012/chart" uri="{02D57815-91ED-43cb-92C2-25804820EDAC}">
            <c15:filteredBarSeries>
              <c15:ser>
                <c:idx val="0"/>
                <c:order val="0"/>
                <c:tx>
                  <c:strRef>
                    <c:extLst>
                      <c:ext uri="{02D57815-91ED-43cb-92C2-25804820EDAC}">
                        <c15:formulaRef>
                          <c15:sqref>'Lot C2'!$B$5</c15:sqref>
                        </c15:formulaRef>
                      </c:ext>
                    </c:extLst>
                    <c:strCache>
                      <c:ptCount val="1"/>
                      <c:pt idx="0">
                        <c:v>ICN - Fees for Engineering Design services (West)</c:v>
                      </c:pt>
                    </c:strCache>
                  </c:strRef>
                </c:tx>
                <c:spPr>
                  <a:solidFill>
                    <a:schemeClr val="accent1"/>
                  </a:solidFill>
                  <a:ln>
                    <a:noFill/>
                  </a:ln>
                  <a:effectLst/>
                </c:spPr>
                <c:invertIfNegative val="0"/>
                <c:cat>
                  <c:strRef>
                    <c:extLst>
                      <c:ext uri="{02D57815-91ED-43cb-92C2-25804820EDAC}">
                        <c15:formulaRef>
                          <c15:sqref>'Lot C2'!$C$4:$Y$4</c15:sqref>
                        </c15:formulaRef>
                      </c:ext>
                    </c:extLst>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 </c:v>
                      </c:pt>
                      <c:pt idx="8">
                        <c:v>AVERAGE</c:v>
                      </c:pt>
                    </c:strCache>
                  </c:strRef>
                </c:cat>
                <c:val>
                  <c:numRef>
                    <c:extLst>
                      <c:ext uri="{02D57815-91ED-43cb-92C2-25804820EDAC}">
                        <c15:formulaRef>
                          <c15:sqref>'Lot C2'!$C$5:$Y$5</c15:sqref>
                        </c15:formulaRef>
                      </c:ext>
                    </c:extLst>
                    <c:numCache>
                      <c:formatCode>General</c:formatCode>
                      <c:ptCount val="23"/>
                    </c:numCache>
                  </c:numRef>
                </c:val>
                <c:extLst>
                  <c:ext xmlns:c16="http://schemas.microsoft.com/office/drawing/2014/chart" uri="{C3380CC4-5D6E-409C-BE32-E72D297353CC}">
                    <c16:uniqueId val="{00000000-0995-4051-975F-5D12C8C8C60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C2'!$B$6</c15:sqref>
                        </c15:formulaRef>
                      </c:ext>
                    </c:extLst>
                    <c:strCache>
                      <c:ptCount val="1"/>
                      <c:pt idx="0">
                        <c:v>Band 1 upto &amp; Incl 34 homes % Fee of works only value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C2'!$C$4:$Y$4</c15:sqref>
                        </c15:formulaRef>
                      </c:ext>
                    </c:extLst>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 </c:v>
                      </c:pt>
                      <c:pt idx="8">
                        <c:v>AVERAGE</c:v>
                      </c:pt>
                    </c:strCache>
                  </c:strRef>
                </c:cat>
                <c:val>
                  <c:numRef>
                    <c:extLst xmlns:c15="http://schemas.microsoft.com/office/drawing/2012/chart">
                      <c:ext xmlns:c15="http://schemas.microsoft.com/office/drawing/2012/chart" uri="{02D57815-91ED-43cb-92C2-25804820EDAC}">
                        <c15:formulaRef>
                          <c15:sqref>'Lot C2'!$C$6:$Y$6</c15:sqref>
                        </c15:formulaRef>
                      </c:ext>
                    </c:extLst>
                    <c:numCache>
                      <c:formatCode>0.000%</c:formatCode>
                      <c:ptCount val="23"/>
                      <c:pt idx="0" formatCode="0.00%">
                        <c:v>1.0500000000000001E-2</c:v>
                      </c:pt>
                      <c:pt idx="1">
                        <c:v>7.2500000000000004E-3</c:v>
                      </c:pt>
                      <c:pt idx="2">
                        <c:v>7.4999999999999997E-3</c:v>
                      </c:pt>
                      <c:pt idx="3">
                        <c:v>9.7000000000000003E-3</c:v>
                      </c:pt>
                      <c:pt idx="4">
                        <c:v>5.2500000000000003E-3</c:v>
                      </c:pt>
                      <c:pt idx="5">
                        <c:v>8.0000000000000002E-3</c:v>
                      </c:pt>
                      <c:pt idx="6">
                        <c:v>8.9999999999999993E-3</c:v>
                      </c:pt>
                      <c:pt idx="7">
                        <c:v>5.1999999999999998E-3</c:v>
                      </c:pt>
                      <c:pt idx="8">
                        <c:v>7.7999999999999996E-3</c:v>
                      </c:pt>
                    </c:numCache>
                  </c:numRef>
                </c:val>
                <c:extLst xmlns:c15="http://schemas.microsoft.com/office/drawing/2012/chart">
                  <c:ext xmlns:c16="http://schemas.microsoft.com/office/drawing/2014/chart" uri="{C3380CC4-5D6E-409C-BE32-E72D297353CC}">
                    <c16:uniqueId val="{00000001-0995-4051-975F-5D12C8C8C60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C2'!$B$7</c15:sqref>
                        </c15:formulaRef>
                      </c:ext>
                    </c:extLst>
                    <c:strCache>
                      <c:ptCount val="1"/>
                      <c:pt idx="0">
                        <c:v>Band 1 upto &amp; Incl 34 homes Min Fee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C2'!$C$4:$Y$4</c15:sqref>
                        </c15:formulaRef>
                      </c:ext>
                    </c:extLst>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 </c:v>
                      </c:pt>
                      <c:pt idx="8">
                        <c:v>AVERAGE</c:v>
                      </c:pt>
                    </c:strCache>
                  </c:strRef>
                </c:cat>
                <c:val>
                  <c:numRef>
                    <c:extLst xmlns:c15="http://schemas.microsoft.com/office/drawing/2012/chart">
                      <c:ext xmlns:c15="http://schemas.microsoft.com/office/drawing/2012/chart" uri="{02D57815-91ED-43cb-92C2-25804820EDAC}">
                        <c15:formulaRef>
                          <c15:sqref>'Lot C2'!$C$7:$Y$7</c15:sqref>
                        </c15:formulaRef>
                      </c:ext>
                    </c:extLst>
                    <c:numCache>
                      <c:formatCode>"£"#,##0.00</c:formatCode>
                      <c:ptCount val="23"/>
                      <c:pt idx="0">
                        <c:v>10000</c:v>
                      </c:pt>
                      <c:pt idx="1">
                        <c:v>8000</c:v>
                      </c:pt>
                      <c:pt idx="2">
                        <c:v>350</c:v>
                      </c:pt>
                      <c:pt idx="3">
                        <c:v>7500</c:v>
                      </c:pt>
                      <c:pt idx="4">
                        <c:v>6000</c:v>
                      </c:pt>
                      <c:pt idx="5">
                        <c:v>10000</c:v>
                      </c:pt>
                      <c:pt idx="6">
                        <c:v>5000</c:v>
                      </c:pt>
                      <c:pt idx="7">
                        <c:v>10000</c:v>
                      </c:pt>
                    </c:numCache>
                  </c:numRef>
                </c:val>
                <c:extLst xmlns:c15="http://schemas.microsoft.com/office/drawing/2012/chart">
                  <c:ext xmlns:c16="http://schemas.microsoft.com/office/drawing/2014/chart" uri="{C3380CC4-5D6E-409C-BE32-E72D297353CC}">
                    <c16:uniqueId val="{00000002-0995-4051-975F-5D12C8C8C60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C2'!$B$8</c15:sqref>
                        </c15:formulaRef>
                      </c:ext>
                    </c:extLst>
                    <c:strCache>
                      <c:ptCount val="1"/>
                      <c:pt idx="0">
                        <c:v>Band 2 - 35 Homes + % Fee  Fee of works only value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C2'!$C$4:$Y$4</c15:sqref>
                        </c15:formulaRef>
                      </c:ext>
                    </c:extLst>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 </c:v>
                      </c:pt>
                      <c:pt idx="8">
                        <c:v>AVERAGE</c:v>
                      </c:pt>
                    </c:strCache>
                  </c:strRef>
                </c:cat>
                <c:val>
                  <c:numRef>
                    <c:extLst xmlns:c15="http://schemas.microsoft.com/office/drawing/2012/chart">
                      <c:ext xmlns:c15="http://schemas.microsoft.com/office/drawing/2012/chart" uri="{02D57815-91ED-43cb-92C2-25804820EDAC}">
                        <c15:formulaRef>
                          <c15:sqref>'Lot C2'!$C$8:$Y$8</c15:sqref>
                        </c15:formulaRef>
                      </c:ext>
                    </c:extLst>
                    <c:numCache>
                      <c:formatCode>0.000%</c:formatCode>
                      <c:ptCount val="23"/>
                      <c:pt idx="0" formatCode="0.00%">
                        <c:v>7.4999999999999997E-3</c:v>
                      </c:pt>
                      <c:pt idx="1">
                        <c:v>6.4999999999999997E-3</c:v>
                      </c:pt>
                      <c:pt idx="2">
                        <c:v>5.0000000000000001E-3</c:v>
                      </c:pt>
                      <c:pt idx="3">
                        <c:v>8.5000000000000006E-3</c:v>
                      </c:pt>
                      <c:pt idx="4">
                        <c:v>4.2500000000000003E-3</c:v>
                      </c:pt>
                      <c:pt idx="5">
                        <c:v>5.1999999999999998E-3</c:v>
                      </c:pt>
                      <c:pt idx="6">
                        <c:v>7.0000000000000001E-3</c:v>
                      </c:pt>
                      <c:pt idx="7">
                        <c:v>4.8999999999999998E-3</c:v>
                      </c:pt>
                      <c:pt idx="8">
                        <c:v>6.1062499999999997E-3</c:v>
                      </c:pt>
                    </c:numCache>
                  </c:numRef>
                </c:val>
                <c:extLst xmlns:c15="http://schemas.microsoft.com/office/drawing/2012/chart">
                  <c:ext xmlns:c16="http://schemas.microsoft.com/office/drawing/2014/chart" uri="{C3380CC4-5D6E-409C-BE32-E72D297353CC}">
                    <c16:uniqueId val="{00000003-0995-4051-975F-5D12C8C8C60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C2'!$B$9</c15:sqref>
                        </c15:formulaRef>
                      </c:ext>
                    </c:extLst>
                    <c:strCache>
                      <c:ptCount val="1"/>
                      <c:pt idx="0">
                        <c:v>Band 2 - 35 Homes + Max Fee</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C2'!$C$4:$Y$4</c15:sqref>
                        </c15:formulaRef>
                      </c:ext>
                    </c:extLst>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 </c:v>
                      </c:pt>
                      <c:pt idx="8">
                        <c:v>AVERAGE</c:v>
                      </c:pt>
                    </c:strCache>
                  </c:strRef>
                </c:cat>
                <c:val>
                  <c:numRef>
                    <c:extLst xmlns:c15="http://schemas.microsoft.com/office/drawing/2012/chart">
                      <c:ext xmlns:c15="http://schemas.microsoft.com/office/drawing/2012/chart" uri="{02D57815-91ED-43cb-92C2-25804820EDAC}">
                        <c15:formulaRef>
                          <c15:sqref>'Lot C2'!$C$9:$Y$9</c15:sqref>
                        </c15:formulaRef>
                      </c:ext>
                    </c:extLst>
                    <c:numCache>
                      <c:formatCode>"£"#,##0.00</c:formatCode>
                      <c:ptCount val="23"/>
                      <c:pt idx="0">
                        <c:v>187500</c:v>
                      </c:pt>
                      <c:pt idx="1">
                        <c:v>120000</c:v>
                      </c:pt>
                      <c:pt idx="2">
                        <c:v>150000</c:v>
                      </c:pt>
                      <c:pt idx="3">
                        <c:v>212500</c:v>
                      </c:pt>
                      <c:pt idx="4">
                        <c:v>98000</c:v>
                      </c:pt>
                      <c:pt idx="5">
                        <c:v>94500</c:v>
                      </c:pt>
                      <c:pt idx="6">
                        <c:v>200000</c:v>
                      </c:pt>
                      <c:pt idx="7">
                        <c:v>125000</c:v>
                      </c:pt>
                    </c:numCache>
                  </c:numRef>
                </c:val>
                <c:extLst xmlns:c15="http://schemas.microsoft.com/office/drawing/2012/chart">
                  <c:ext xmlns:c16="http://schemas.microsoft.com/office/drawing/2014/chart" uri="{C3380CC4-5D6E-409C-BE32-E72D297353CC}">
                    <c16:uniqueId val="{00000004-0995-4051-975F-5D12C8C8C60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C2'!$B$10</c15:sqref>
                        </c15:formulaRef>
                      </c:ext>
                    </c:extLst>
                    <c:strCache>
                      <c:ptCount val="1"/>
                      <c:pt idx="0">
                        <c:v>Day rates</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C2'!$C$4:$Y$4</c15:sqref>
                        </c15:formulaRef>
                      </c:ext>
                    </c:extLst>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 </c:v>
                      </c:pt>
                      <c:pt idx="8">
                        <c:v>AVERAGE</c:v>
                      </c:pt>
                    </c:strCache>
                  </c:strRef>
                </c:cat>
                <c:val>
                  <c:numRef>
                    <c:extLst xmlns:c15="http://schemas.microsoft.com/office/drawing/2012/chart">
                      <c:ext xmlns:c15="http://schemas.microsoft.com/office/drawing/2012/chart" uri="{02D57815-91ED-43cb-92C2-25804820EDAC}">
                        <c15:formulaRef>
                          <c15:sqref>'Lot C2'!$C$10:$Y$10</c15:sqref>
                        </c15:formulaRef>
                      </c:ext>
                    </c:extLst>
                    <c:numCache>
                      <c:formatCode>General</c:formatCode>
                      <c:ptCount val="23"/>
                    </c:numCache>
                  </c:numRef>
                </c:val>
                <c:extLst xmlns:c15="http://schemas.microsoft.com/office/drawing/2012/chart">
                  <c:ext xmlns:c16="http://schemas.microsoft.com/office/drawing/2014/chart" uri="{C3380CC4-5D6E-409C-BE32-E72D297353CC}">
                    <c16:uniqueId val="{00000005-0995-4051-975F-5D12C8C8C603}"/>
                  </c:ext>
                </c:extLst>
              </c15:ser>
            </c15:filteredBarSeries>
          </c:ext>
        </c:extLst>
      </c:barChart>
      <c:catAx>
        <c:axId val="154131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640719"/>
        <c:crosses val="autoZero"/>
        <c:auto val="1"/>
        <c:lblAlgn val="ctr"/>
        <c:lblOffset val="100"/>
        <c:noMultiLvlLbl val="0"/>
      </c:catAx>
      <c:valAx>
        <c:axId val="836407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1315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C2 (East) Engineering Design Services Band 2 35+ homes % Fee works only value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3"/>
          <c:tx>
            <c:strRef>
              <c:f>'Lot C2'!$B$18</c:f>
              <c:strCache>
                <c:ptCount val="1"/>
                <c:pt idx="0">
                  <c:v>Band 2 - 35 Homes + % Fee  Fee of works only value</c:v>
                </c:pt>
              </c:strCache>
            </c:strRef>
          </c:tx>
          <c:spPr>
            <a:solidFill>
              <a:schemeClr val="accent4"/>
            </a:solidFill>
            <a:ln>
              <a:noFill/>
            </a:ln>
            <a:effectLst/>
          </c:spPr>
          <c:invertIfNegative val="0"/>
          <c:cat>
            <c:strRef>
              <c:f>'Lot C2'!$C$14:$Y$14</c:f>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c:v>
                </c:pt>
                <c:pt idx="8">
                  <c:v>AVERAGE</c:v>
                </c:pt>
              </c:strCache>
            </c:strRef>
          </c:cat>
          <c:val>
            <c:numRef>
              <c:f>'Lot C2'!$C$18:$Y$18</c:f>
              <c:numCache>
                <c:formatCode>0.000%</c:formatCode>
                <c:ptCount val="23"/>
                <c:pt idx="0" formatCode="0.00%">
                  <c:v>7.4999999999999997E-3</c:v>
                </c:pt>
                <c:pt idx="1">
                  <c:v>8.0000000000000002E-3</c:v>
                </c:pt>
                <c:pt idx="2">
                  <c:v>5.0000000000000001E-3</c:v>
                </c:pt>
                <c:pt idx="3">
                  <c:v>8.5000000000000006E-3</c:v>
                </c:pt>
                <c:pt idx="4">
                  <c:v>4.2500000000000003E-3</c:v>
                </c:pt>
                <c:pt idx="5">
                  <c:v>5.1999999999999998E-3</c:v>
                </c:pt>
                <c:pt idx="6">
                  <c:v>7.0000000000000001E-3</c:v>
                </c:pt>
                <c:pt idx="7">
                  <c:v>5.0000000000000001E-3</c:v>
                </c:pt>
                <c:pt idx="8">
                  <c:v>6.3062499999999994E-3</c:v>
                </c:pt>
              </c:numCache>
            </c:numRef>
          </c:val>
          <c:extLst>
            <c:ext xmlns:c16="http://schemas.microsoft.com/office/drawing/2014/chart" uri="{C3380CC4-5D6E-409C-BE32-E72D297353CC}">
              <c16:uniqueId val="{00000003-7577-4EBC-B736-6D423B40D9C4}"/>
            </c:ext>
          </c:extLst>
        </c:ser>
        <c:dLbls>
          <c:showLegendKey val="0"/>
          <c:showVal val="0"/>
          <c:showCatName val="0"/>
          <c:showSerName val="0"/>
          <c:showPercent val="0"/>
          <c:showBubbleSize val="0"/>
        </c:dLbls>
        <c:gapWidth val="219"/>
        <c:overlap val="-27"/>
        <c:axId val="476318575"/>
        <c:axId val="1751739007"/>
        <c:extLst>
          <c:ext xmlns:c15="http://schemas.microsoft.com/office/drawing/2012/chart" uri="{02D57815-91ED-43cb-92C2-25804820EDAC}">
            <c15:filteredBarSeries>
              <c15:ser>
                <c:idx val="0"/>
                <c:order val="0"/>
                <c:tx>
                  <c:strRef>
                    <c:extLst>
                      <c:ext uri="{02D57815-91ED-43cb-92C2-25804820EDAC}">
                        <c15:formulaRef>
                          <c15:sqref>'Lot C2'!$B$15</c15:sqref>
                        </c15:formulaRef>
                      </c:ext>
                    </c:extLst>
                    <c:strCache>
                      <c:ptCount val="1"/>
                      <c:pt idx="0">
                        <c:v>ICN - Fees for Engineering Design services (East)</c:v>
                      </c:pt>
                    </c:strCache>
                  </c:strRef>
                </c:tx>
                <c:spPr>
                  <a:solidFill>
                    <a:schemeClr val="accent1"/>
                  </a:solidFill>
                  <a:ln>
                    <a:noFill/>
                  </a:ln>
                  <a:effectLst/>
                </c:spPr>
                <c:invertIfNegative val="0"/>
                <c:cat>
                  <c:strRef>
                    <c:extLst>
                      <c:ext uri="{02D57815-91ED-43cb-92C2-25804820EDAC}">
                        <c15:formulaRef>
                          <c15:sqref>'Lot C2'!$C$14:$Y$14</c15:sqref>
                        </c15:formulaRef>
                      </c:ext>
                    </c:extLst>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c:v>
                      </c:pt>
                      <c:pt idx="8">
                        <c:v>AVERAGE</c:v>
                      </c:pt>
                    </c:strCache>
                  </c:strRef>
                </c:cat>
                <c:val>
                  <c:numRef>
                    <c:extLst>
                      <c:ext uri="{02D57815-91ED-43cb-92C2-25804820EDAC}">
                        <c15:formulaRef>
                          <c15:sqref>'Lot C2'!$C$15:$Y$15</c15:sqref>
                        </c15:formulaRef>
                      </c:ext>
                    </c:extLst>
                    <c:numCache>
                      <c:formatCode>General</c:formatCode>
                      <c:ptCount val="23"/>
                    </c:numCache>
                  </c:numRef>
                </c:val>
                <c:extLst>
                  <c:ext xmlns:c16="http://schemas.microsoft.com/office/drawing/2014/chart" uri="{C3380CC4-5D6E-409C-BE32-E72D297353CC}">
                    <c16:uniqueId val="{00000000-7577-4EBC-B736-6D423B40D9C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C2'!$B$16</c15:sqref>
                        </c15:formulaRef>
                      </c:ext>
                    </c:extLst>
                    <c:strCache>
                      <c:ptCount val="1"/>
                      <c:pt idx="0">
                        <c:v>Band 1 upto &amp; Incl 34 homes % Fee  Fee of works only value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C2'!$C$14:$Y$14</c15:sqref>
                        </c15:formulaRef>
                      </c:ext>
                    </c:extLst>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c:v>
                      </c:pt>
                      <c:pt idx="8">
                        <c:v>AVERAGE</c:v>
                      </c:pt>
                    </c:strCache>
                  </c:strRef>
                </c:cat>
                <c:val>
                  <c:numRef>
                    <c:extLst xmlns:c15="http://schemas.microsoft.com/office/drawing/2012/chart">
                      <c:ext xmlns:c15="http://schemas.microsoft.com/office/drawing/2012/chart" uri="{02D57815-91ED-43cb-92C2-25804820EDAC}">
                        <c15:formulaRef>
                          <c15:sqref>'Lot C2'!$C$16:$Y$16</c15:sqref>
                        </c15:formulaRef>
                      </c:ext>
                    </c:extLst>
                    <c:numCache>
                      <c:formatCode>0.000%</c:formatCode>
                      <c:ptCount val="23"/>
                      <c:pt idx="0" formatCode="0.00%">
                        <c:v>1.0500000000000001E-2</c:v>
                      </c:pt>
                      <c:pt idx="1">
                        <c:v>8.8000000000000005E-3</c:v>
                      </c:pt>
                      <c:pt idx="2">
                        <c:v>7.4999999999999997E-3</c:v>
                      </c:pt>
                      <c:pt idx="3">
                        <c:v>9.7000000000000003E-3</c:v>
                      </c:pt>
                      <c:pt idx="4">
                        <c:v>5.2500000000000003E-3</c:v>
                      </c:pt>
                      <c:pt idx="5">
                        <c:v>8.0000000000000002E-3</c:v>
                      </c:pt>
                      <c:pt idx="6">
                        <c:v>8.9999999999999993E-3</c:v>
                      </c:pt>
                      <c:pt idx="7">
                        <c:v>5.4000000000000003E-3</c:v>
                      </c:pt>
                      <c:pt idx="8">
                        <c:v>8.0187499999999998E-3</c:v>
                      </c:pt>
                    </c:numCache>
                  </c:numRef>
                </c:val>
                <c:extLst xmlns:c15="http://schemas.microsoft.com/office/drawing/2012/chart">
                  <c:ext xmlns:c16="http://schemas.microsoft.com/office/drawing/2014/chart" uri="{C3380CC4-5D6E-409C-BE32-E72D297353CC}">
                    <c16:uniqueId val="{00000001-7577-4EBC-B736-6D423B40D9C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C2'!$B$17</c15:sqref>
                        </c15:formulaRef>
                      </c:ext>
                    </c:extLst>
                    <c:strCache>
                      <c:ptCount val="1"/>
                      <c:pt idx="0">
                        <c:v>Band 1 upto &amp; Incl 34 homes Min Fee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C2'!$C$14:$Y$14</c15:sqref>
                        </c15:formulaRef>
                      </c:ext>
                    </c:extLst>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c:v>
                      </c:pt>
                      <c:pt idx="8">
                        <c:v>AVERAGE</c:v>
                      </c:pt>
                    </c:strCache>
                  </c:strRef>
                </c:cat>
                <c:val>
                  <c:numRef>
                    <c:extLst xmlns:c15="http://schemas.microsoft.com/office/drawing/2012/chart">
                      <c:ext xmlns:c15="http://schemas.microsoft.com/office/drawing/2012/chart" uri="{02D57815-91ED-43cb-92C2-25804820EDAC}">
                        <c15:formulaRef>
                          <c15:sqref>'Lot C2'!$C$17:$Y$17</c15:sqref>
                        </c15:formulaRef>
                      </c:ext>
                    </c:extLst>
                    <c:numCache>
                      <c:formatCode>"£"#,##0.00</c:formatCode>
                      <c:ptCount val="23"/>
                      <c:pt idx="0">
                        <c:v>10000</c:v>
                      </c:pt>
                      <c:pt idx="1">
                        <c:v>10000</c:v>
                      </c:pt>
                      <c:pt idx="2">
                        <c:v>350</c:v>
                      </c:pt>
                      <c:pt idx="3">
                        <c:v>7500</c:v>
                      </c:pt>
                      <c:pt idx="4">
                        <c:v>6000</c:v>
                      </c:pt>
                      <c:pt idx="5">
                        <c:v>10000</c:v>
                      </c:pt>
                      <c:pt idx="6">
                        <c:v>5000</c:v>
                      </c:pt>
                      <c:pt idx="7">
                        <c:v>10000</c:v>
                      </c:pt>
                    </c:numCache>
                  </c:numRef>
                </c:val>
                <c:extLst xmlns:c15="http://schemas.microsoft.com/office/drawing/2012/chart">
                  <c:ext xmlns:c16="http://schemas.microsoft.com/office/drawing/2014/chart" uri="{C3380CC4-5D6E-409C-BE32-E72D297353CC}">
                    <c16:uniqueId val="{00000002-7577-4EBC-B736-6D423B40D9C4}"/>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C2'!$B$19</c15:sqref>
                        </c15:formulaRef>
                      </c:ext>
                    </c:extLst>
                    <c:strCache>
                      <c:ptCount val="1"/>
                      <c:pt idx="0">
                        <c:v>Band 2 - 35 Homes + Max Fee</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C2'!$C$14:$Y$14</c15:sqref>
                        </c15:formulaRef>
                      </c:ext>
                    </c:extLst>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c:v>
                      </c:pt>
                      <c:pt idx="8">
                        <c:v>AVERAGE</c:v>
                      </c:pt>
                    </c:strCache>
                  </c:strRef>
                </c:cat>
                <c:val>
                  <c:numRef>
                    <c:extLst xmlns:c15="http://schemas.microsoft.com/office/drawing/2012/chart">
                      <c:ext xmlns:c15="http://schemas.microsoft.com/office/drawing/2012/chart" uri="{02D57815-91ED-43cb-92C2-25804820EDAC}">
                        <c15:formulaRef>
                          <c15:sqref>'Lot C2'!$C$19:$Y$19</c15:sqref>
                        </c15:formulaRef>
                      </c:ext>
                    </c:extLst>
                    <c:numCache>
                      <c:formatCode>"£"#,##0.00</c:formatCode>
                      <c:ptCount val="23"/>
                      <c:pt idx="0">
                        <c:v>187500</c:v>
                      </c:pt>
                      <c:pt idx="1">
                        <c:v>125000</c:v>
                      </c:pt>
                      <c:pt idx="2">
                        <c:v>150000</c:v>
                      </c:pt>
                      <c:pt idx="3">
                        <c:v>212500</c:v>
                      </c:pt>
                      <c:pt idx="4">
                        <c:v>98000</c:v>
                      </c:pt>
                      <c:pt idx="5">
                        <c:v>94500</c:v>
                      </c:pt>
                      <c:pt idx="6">
                        <c:v>200000</c:v>
                      </c:pt>
                      <c:pt idx="7">
                        <c:v>125000</c:v>
                      </c:pt>
                    </c:numCache>
                  </c:numRef>
                </c:val>
                <c:extLst xmlns:c15="http://schemas.microsoft.com/office/drawing/2012/chart">
                  <c:ext xmlns:c16="http://schemas.microsoft.com/office/drawing/2014/chart" uri="{C3380CC4-5D6E-409C-BE32-E72D297353CC}">
                    <c16:uniqueId val="{00000004-7577-4EBC-B736-6D423B40D9C4}"/>
                  </c:ext>
                </c:extLst>
              </c15:ser>
            </c15:filteredBarSeries>
          </c:ext>
        </c:extLst>
      </c:barChart>
      <c:catAx>
        <c:axId val="476318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1739007"/>
        <c:crosses val="autoZero"/>
        <c:auto val="1"/>
        <c:lblAlgn val="ctr"/>
        <c:lblOffset val="100"/>
        <c:noMultiLvlLbl val="0"/>
      </c:catAx>
      <c:valAx>
        <c:axId val="175173900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3185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C2 (East) Engineering Design Services Band 2 35+ homes Max Fee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'Lot C2'!$B$15</c:f>
              <c:strCache>
                <c:ptCount val="1"/>
                <c:pt idx="0">
                  <c:v>ICN - Fees for Engineering Design services (East)</c:v>
                </c:pt>
              </c:strCache>
            </c:strRef>
          </c:tx>
          <c:spPr>
            <a:solidFill>
              <a:schemeClr val="accent1"/>
            </a:solidFill>
            <a:ln>
              <a:noFill/>
            </a:ln>
            <a:effectLst/>
          </c:spPr>
          <c:invertIfNegative val="0"/>
          <c:cat>
            <c:strRef>
              <c:f>'Lot C2'!$C$14:$Y$14</c:f>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c:v>
                </c:pt>
                <c:pt idx="8">
                  <c:v>AVERAGE</c:v>
                </c:pt>
              </c:strCache>
            </c:strRef>
          </c:cat>
          <c:val>
            <c:numRef>
              <c:f>'Lot C2'!$C$15:$Y$15</c:f>
              <c:numCache>
                <c:formatCode>General</c:formatCode>
                <c:ptCount val="23"/>
              </c:numCache>
            </c:numRef>
          </c:val>
          <c:extLst>
            <c:ext xmlns:c16="http://schemas.microsoft.com/office/drawing/2014/chart" uri="{C3380CC4-5D6E-409C-BE32-E72D297353CC}">
              <c16:uniqueId val="{00000000-5F78-4A91-8A81-3A0ABE4697D5}"/>
            </c:ext>
          </c:extLst>
        </c:ser>
        <c:ser>
          <c:idx val="3"/>
          <c:order val="3"/>
          <c:tx>
            <c:strRef>
              <c:f>'Lot C2'!$B$18</c:f>
              <c:strCache>
                <c:ptCount val="1"/>
                <c:pt idx="0">
                  <c:v>Band 2 - 35 Homes + % Fee  Fee of works only value</c:v>
                </c:pt>
              </c:strCache>
            </c:strRef>
          </c:tx>
          <c:spPr>
            <a:solidFill>
              <a:schemeClr val="accent4"/>
            </a:solidFill>
            <a:ln>
              <a:noFill/>
            </a:ln>
            <a:effectLst/>
          </c:spPr>
          <c:invertIfNegative val="0"/>
          <c:cat>
            <c:strRef>
              <c:f>'Lot C2'!$C$14:$Y$14</c:f>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c:v>
                </c:pt>
                <c:pt idx="8">
                  <c:v>AVERAGE</c:v>
                </c:pt>
              </c:strCache>
            </c:strRef>
          </c:cat>
          <c:val>
            <c:numRef>
              <c:f>'Lot C2'!$C$18:$Y$18</c:f>
              <c:numCache>
                <c:formatCode>0.000%</c:formatCode>
                <c:ptCount val="23"/>
                <c:pt idx="0" formatCode="0.00%">
                  <c:v>7.4999999999999997E-3</c:v>
                </c:pt>
                <c:pt idx="1">
                  <c:v>8.0000000000000002E-3</c:v>
                </c:pt>
                <c:pt idx="2">
                  <c:v>5.0000000000000001E-3</c:v>
                </c:pt>
                <c:pt idx="3">
                  <c:v>8.5000000000000006E-3</c:v>
                </c:pt>
                <c:pt idx="4">
                  <c:v>4.2500000000000003E-3</c:v>
                </c:pt>
                <c:pt idx="5">
                  <c:v>5.1999999999999998E-3</c:v>
                </c:pt>
                <c:pt idx="6">
                  <c:v>7.0000000000000001E-3</c:v>
                </c:pt>
                <c:pt idx="7">
                  <c:v>5.0000000000000001E-3</c:v>
                </c:pt>
                <c:pt idx="8">
                  <c:v>6.3062499999999994E-3</c:v>
                </c:pt>
              </c:numCache>
            </c:numRef>
          </c:val>
          <c:extLst>
            <c:ext xmlns:c16="http://schemas.microsoft.com/office/drawing/2014/chart" uri="{C3380CC4-5D6E-409C-BE32-E72D297353CC}">
              <c16:uniqueId val="{00000003-5F78-4A91-8A81-3A0ABE4697D5}"/>
            </c:ext>
          </c:extLst>
        </c:ser>
        <c:dLbls>
          <c:showLegendKey val="0"/>
          <c:showVal val="0"/>
          <c:showCatName val="0"/>
          <c:showSerName val="0"/>
          <c:showPercent val="0"/>
          <c:showBubbleSize val="0"/>
        </c:dLbls>
        <c:gapWidth val="219"/>
        <c:overlap val="-27"/>
        <c:axId val="476331535"/>
        <c:axId val="1751720159"/>
        <c:extLst>
          <c:ext xmlns:c15="http://schemas.microsoft.com/office/drawing/2012/chart" uri="{02D57815-91ED-43cb-92C2-25804820EDAC}">
            <c15:filteredBarSeries>
              <c15:ser>
                <c:idx val="1"/>
                <c:order val="1"/>
                <c:tx>
                  <c:strRef>
                    <c:extLst>
                      <c:ext uri="{02D57815-91ED-43cb-92C2-25804820EDAC}">
                        <c15:formulaRef>
                          <c15:sqref>'Lot C2'!$B$16</c15:sqref>
                        </c15:formulaRef>
                      </c:ext>
                    </c:extLst>
                    <c:strCache>
                      <c:ptCount val="1"/>
                      <c:pt idx="0">
                        <c:v>Band 1 upto &amp; Incl 34 homes % Fee  Fee of works only value</c:v>
                      </c:pt>
                    </c:strCache>
                  </c:strRef>
                </c:tx>
                <c:spPr>
                  <a:solidFill>
                    <a:schemeClr val="accent2"/>
                  </a:solidFill>
                  <a:ln>
                    <a:noFill/>
                  </a:ln>
                  <a:effectLst/>
                </c:spPr>
                <c:invertIfNegative val="0"/>
                <c:cat>
                  <c:strRef>
                    <c:extLst>
                      <c:ext uri="{02D57815-91ED-43cb-92C2-25804820EDAC}">
                        <c15:formulaRef>
                          <c15:sqref>'Lot C2'!$C$14:$Y$14</c15:sqref>
                        </c15:formulaRef>
                      </c:ext>
                    </c:extLst>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c:v>
                      </c:pt>
                      <c:pt idx="8">
                        <c:v>AVERAGE</c:v>
                      </c:pt>
                    </c:strCache>
                  </c:strRef>
                </c:cat>
                <c:val>
                  <c:numRef>
                    <c:extLst>
                      <c:ext uri="{02D57815-91ED-43cb-92C2-25804820EDAC}">
                        <c15:formulaRef>
                          <c15:sqref>'Lot C2'!$C$16:$Y$16</c15:sqref>
                        </c15:formulaRef>
                      </c:ext>
                    </c:extLst>
                    <c:numCache>
                      <c:formatCode>0.000%</c:formatCode>
                      <c:ptCount val="23"/>
                      <c:pt idx="0" formatCode="0.00%">
                        <c:v>1.0500000000000001E-2</c:v>
                      </c:pt>
                      <c:pt idx="1">
                        <c:v>8.8000000000000005E-3</c:v>
                      </c:pt>
                      <c:pt idx="2">
                        <c:v>7.4999999999999997E-3</c:v>
                      </c:pt>
                      <c:pt idx="3">
                        <c:v>9.7000000000000003E-3</c:v>
                      </c:pt>
                      <c:pt idx="4">
                        <c:v>5.2500000000000003E-3</c:v>
                      </c:pt>
                      <c:pt idx="5">
                        <c:v>8.0000000000000002E-3</c:v>
                      </c:pt>
                      <c:pt idx="6">
                        <c:v>8.9999999999999993E-3</c:v>
                      </c:pt>
                      <c:pt idx="7">
                        <c:v>5.4000000000000003E-3</c:v>
                      </c:pt>
                      <c:pt idx="8">
                        <c:v>8.0187499999999998E-3</c:v>
                      </c:pt>
                    </c:numCache>
                  </c:numRef>
                </c:val>
                <c:extLst>
                  <c:ext xmlns:c16="http://schemas.microsoft.com/office/drawing/2014/chart" uri="{C3380CC4-5D6E-409C-BE32-E72D297353CC}">
                    <c16:uniqueId val="{00000001-5F78-4A91-8A81-3A0ABE4697D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C2'!$B$17</c15:sqref>
                        </c15:formulaRef>
                      </c:ext>
                    </c:extLst>
                    <c:strCache>
                      <c:ptCount val="1"/>
                      <c:pt idx="0">
                        <c:v>Band 1 upto &amp; Incl 34 homes Min Fee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C2'!$C$14:$Y$14</c15:sqref>
                        </c15:formulaRef>
                      </c:ext>
                    </c:extLst>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c:v>
                      </c:pt>
                      <c:pt idx="8">
                        <c:v>AVERAGE</c:v>
                      </c:pt>
                    </c:strCache>
                  </c:strRef>
                </c:cat>
                <c:val>
                  <c:numRef>
                    <c:extLst xmlns:c15="http://schemas.microsoft.com/office/drawing/2012/chart">
                      <c:ext xmlns:c15="http://schemas.microsoft.com/office/drawing/2012/chart" uri="{02D57815-91ED-43cb-92C2-25804820EDAC}">
                        <c15:formulaRef>
                          <c15:sqref>'Lot C2'!$C$17:$Y$17</c15:sqref>
                        </c15:formulaRef>
                      </c:ext>
                    </c:extLst>
                    <c:numCache>
                      <c:formatCode>"£"#,##0.00</c:formatCode>
                      <c:ptCount val="23"/>
                      <c:pt idx="0">
                        <c:v>10000</c:v>
                      </c:pt>
                      <c:pt idx="1">
                        <c:v>10000</c:v>
                      </c:pt>
                      <c:pt idx="2">
                        <c:v>350</c:v>
                      </c:pt>
                      <c:pt idx="3">
                        <c:v>7500</c:v>
                      </c:pt>
                      <c:pt idx="4">
                        <c:v>6000</c:v>
                      </c:pt>
                      <c:pt idx="5">
                        <c:v>10000</c:v>
                      </c:pt>
                      <c:pt idx="6">
                        <c:v>5000</c:v>
                      </c:pt>
                      <c:pt idx="7">
                        <c:v>10000</c:v>
                      </c:pt>
                    </c:numCache>
                  </c:numRef>
                </c:val>
                <c:extLst xmlns:c15="http://schemas.microsoft.com/office/drawing/2012/chart">
                  <c:ext xmlns:c16="http://schemas.microsoft.com/office/drawing/2014/chart" uri="{C3380CC4-5D6E-409C-BE32-E72D297353CC}">
                    <c16:uniqueId val="{00000002-5F78-4A91-8A81-3A0ABE4697D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C2'!$B$19</c15:sqref>
                        </c15:formulaRef>
                      </c:ext>
                    </c:extLst>
                    <c:strCache>
                      <c:ptCount val="1"/>
                      <c:pt idx="0">
                        <c:v>Band 2 - 35 Homes + Max Fee</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C2'!$C$14:$Y$14</c15:sqref>
                        </c15:formulaRef>
                      </c:ext>
                    </c:extLst>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c:v>
                      </c:pt>
                      <c:pt idx="8">
                        <c:v>AVERAGE</c:v>
                      </c:pt>
                    </c:strCache>
                  </c:strRef>
                </c:cat>
                <c:val>
                  <c:numRef>
                    <c:extLst xmlns:c15="http://schemas.microsoft.com/office/drawing/2012/chart">
                      <c:ext xmlns:c15="http://schemas.microsoft.com/office/drawing/2012/chart" uri="{02D57815-91ED-43cb-92C2-25804820EDAC}">
                        <c15:formulaRef>
                          <c15:sqref>'Lot C2'!$C$19:$Y$19</c15:sqref>
                        </c15:formulaRef>
                      </c:ext>
                    </c:extLst>
                    <c:numCache>
                      <c:formatCode>"£"#,##0.00</c:formatCode>
                      <c:ptCount val="23"/>
                      <c:pt idx="0">
                        <c:v>187500</c:v>
                      </c:pt>
                      <c:pt idx="1">
                        <c:v>125000</c:v>
                      </c:pt>
                      <c:pt idx="2">
                        <c:v>150000</c:v>
                      </c:pt>
                      <c:pt idx="3">
                        <c:v>212500</c:v>
                      </c:pt>
                      <c:pt idx="4">
                        <c:v>98000</c:v>
                      </c:pt>
                      <c:pt idx="5">
                        <c:v>94500</c:v>
                      </c:pt>
                      <c:pt idx="6">
                        <c:v>200000</c:v>
                      </c:pt>
                      <c:pt idx="7">
                        <c:v>125000</c:v>
                      </c:pt>
                    </c:numCache>
                  </c:numRef>
                </c:val>
                <c:extLst xmlns:c15="http://schemas.microsoft.com/office/drawing/2012/chart">
                  <c:ext xmlns:c16="http://schemas.microsoft.com/office/drawing/2014/chart" uri="{C3380CC4-5D6E-409C-BE32-E72D297353CC}">
                    <c16:uniqueId val="{00000004-5F78-4A91-8A81-3A0ABE4697D5}"/>
                  </c:ext>
                </c:extLst>
              </c15:ser>
            </c15:filteredBarSeries>
          </c:ext>
        </c:extLst>
      </c:barChart>
      <c:catAx>
        <c:axId val="476331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1720159"/>
        <c:crosses val="autoZero"/>
        <c:auto val="1"/>
        <c:lblAlgn val="ctr"/>
        <c:lblOffset val="100"/>
        <c:noMultiLvlLbl val="0"/>
      </c:catAx>
      <c:valAx>
        <c:axId val="17517201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331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C2 (West) Engineering Design Services Day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6"/>
          <c:order val="6"/>
          <c:tx>
            <c:strRef>
              <c:f>'Lot C2'!#REF!</c:f>
              <c:strCache>
                <c:ptCount val="1"/>
                <c:pt idx="0">
                  <c:v>#REF!</c:v>
                </c:pt>
              </c:strCache>
            </c:strRef>
          </c:tx>
          <c:spPr>
            <a:solidFill>
              <a:schemeClr val="accent1">
                <a:lumMod val="60000"/>
              </a:schemeClr>
            </a:solidFill>
            <a:ln>
              <a:noFill/>
            </a:ln>
            <a:effectLst/>
          </c:spPr>
          <c:invertIfNegative val="0"/>
          <c:cat>
            <c:strRef>
              <c:f>'Lot C2'!$C$14:$Y$14</c:f>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c:v>
                </c:pt>
                <c:pt idx="8">
                  <c:v>AVERAGE</c:v>
                </c:pt>
              </c:strCache>
            </c:strRef>
          </c:cat>
          <c:val>
            <c:numRef>
              <c:f>'Lot C2'!#REF!</c:f>
              <c:numCache>
                <c:formatCode>General</c:formatCode>
                <c:ptCount val="1"/>
                <c:pt idx="0">
                  <c:v>1</c:v>
                </c:pt>
              </c:numCache>
            </c:numRef>
          </c:val>
          <c:extLst>
            <c:ext xmlns:c16="http://schemas.microsoft.com/office/drawing/2014/chart" uri="{C3380CC4-5D6E-409C-BE32-E72D297353CC}">
              <c16:uniqueId val="{00000006-E5F6-4370-B657-C5B782331A6A}"/>
            </c:ext>
          </c:extLst>
        </c:ser>
        <c:ser>
          <c:idx val="7"/>
          <c:order val="7"/>
          <c:tx>
            <c:strRef>
              <c:f>'Lot C2'!#REF!</c:f>
              <c:strCache>
                <c:ptCount val="1"/>
                <c:pt idx="0">
                  <c:v>#REF!</c:v>
                </c:pt>
              </c:strCache>
            </c:strRef>
          </c:tx>
          <c:spPr>
            <a:solidFill>
              <a:schemeClr val="accent2">
                <a:lumMod val="60000"/>
              </a:schemeClr>
            </a:solidFill>
            <a:ln>
              <a:noFill/>
            </a:ln>
            <a:effectLst/>
          </c:spPr>
          <c:invertIfNegative val="0"/>
          <c:cat>
            <c:strRef>
              <c:f>'Lot C2'!$C$14:$Y$14</c:f>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c:v>
                </c:pt>
                <c:pt idx="8">
                  <c:v>AVERAGE</c:v>
                </c:pt>
              </c:strCache>
            </c:strRef>
          </c:cat>
          <c:val>
            <c:numRef>
              <c:f>'Lot C2'!#REF!</c:f>
              <c:numCache>
                <c:formatCode>General</c:formatCode>
                <c:ptCount val="1"/>
                <c:pt idx="0">
                  <c:v>1</c:v>
                </c:pt>
              </c:numCache>
            </c:numRef>
          </c:val>
          <c:extLst>
            <c:ext xmlns:c16="http://schemas.microsoft.com/office/drawing/2014/chart" uri="{C3380CC4-5D6E-409C-BE32-E72D297353CC}">
              <c16:uniqueId val="{00000007-E5F6-4370-B657-C5B782331A6A}"/>
            </c:ext>
          </c:extLst>
        </c:ser>
        <c:ser>
          <c:idx val="8"/>
          <c:order val="8"/>
          <c:tx>
            <c:strRef>
              <c:f>'Lot C2'!#REF!</c:f>
              <c:strCache>
                <c:ptCount val="1"/>
                <c:pt idx="0">
                  <c:v>#REF!</c:v>
                </c:pt>
              </c:strCache>
            </c:strRef>
          </c:tx>
          <c:spPr>
            <a:solidFill>
              <a:schemeClr val="accent3">
                <a:lumMod val="60000"/>
              </a:schemeClr>
            </a:solidFill>
            <a:ln>
              <a:noFill/>
            </a:ln>
            <a:effectLst/>
          </c:spPr>
          <c:invertIfNegative val="0"/>
          <c:cat>
            <c:strRef>
              <c:f>'Lot C2'!$C$14:$Y$14</c:f>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c:v>
                </c:pt>
                <c:pt idx="8">
                  <c:v>AVERAGE</c:v>
                </c:pt>
              </c:strCache>
            </c:strRef>
          </c:cat>
          <c:val>
            <c:numRef>
              <c:f>'Lot C2'!#REF!</c:f>
              <c:numCache>
                <c:formatCode>General</c:formatCode>
                <c:ptCount val="1"/>
                <c:pt idx="0">
                  <c:v>1</c:v>
                </c:pt>
              </c:numCache>
            </c:numRef>
          </c:val>
          <c:extLst>
            <c:ext xmlns:c16="http://schemas.microsoft.com/office/drawing/2014/chart" uri="{C3380CC4-5D6E-409C-BE32-E72D297353CC}">
              <c16:uniqueId val="{00000008-E5F6-4370-B657-C5B782331A6A}"/>
            </c:ext>
          </c:extLst>
        </c:ser>
        <c:dLbls>
          <c:showLegendKey val="0"/>
          <c:showVal val="0"/>
          <c:showCatName val="0"/>
          <c:showSerName val="0"/>
          <c:showPercent val="0"/>
          <c:showBubbleSize val="0"/>
        </c:dLbls>
        <c:gapWidth val="219"/>
        <c:overlap val="-27"/>
        <c:axId val="1766567807"/>
        <c:axId val="1786009615"/>
        <c:extLst>
          <c:ext xmlns:c15="http://schemas.microsoft.com/office/drawing/2012/chart" uri="{02D57815-91ED-43cb-92C2-25804820EDAC}">
            <c15:filteredBarSeries>
              <c15:ser>
                <c:idx val="0"/>
                <c:order val="0"/>
                <c:tx>
                  <c:strRef>
                    <c:extLst>
                      <c:ext uri="{02D57815-91ED-43cb-92C2-25804820EDAC}">
                        <c15:formulaRef>
                          <c15:sqref>'Lot C2'!$B$15</c15:sqref>
                        </c15:formulaRef>
                      </c:ext>
                    </c:extLst>
                    <c:strCache>
                      <c:ptCount val="1"/>
                      <c:pt idx="0">
                        <c:v>ICN - Fees for Engineering Design services (East)</c:v>
                      </c:pt>
                    </c:strCache>
                  </c:strRef>
                </c:tx>
                <c:spPr>
                  <a:solidFill>
                    <a:schemeClr val="accent1"/>
                  </a:solidFill>
                  <a:ln>
                    <a:noFill/>
                  </a:ln>
                  <a:effectLst/>
                </c:spPr>
                <c:invertIfNegative val="0"/>
                <c:cat>
                  <c:strRef>
                    <c:extLst>
                      <c:ext uri="{02D57815-91ED-43cb-92C2-25804820EDAC}">
                        <c15:formulaRef>
                          <c15:sqref>'Lot C2'!$C$14:$Y$14</c15:sqref>
                        </c15:formulaRef>
                      </c:ext>
                    </c:extLst>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c:v>
                      </c:pt>
                      <c:pt idx="8">
                        <c:v>AVERAGE</c:v>
                      </c:pt>
                    </c:strCache>
                  </c:strRef>
                </c:cat>
                <c:val>
                  <c:numRef>
                    <c:extLst>
                      <c:ext uri="{02D57815-91ED-43cb-92C2-25804820EDAC}">
                        <c15:formulaRef>
                          <c15:sqref>'Lot C2'!$C$15:$Y$15</c15:sqref>
                        </c15:formulaRef>
                      </c:ext>
                    </c:extLst>
                    <c:numCache>
                      <c:formatCode>General</c:formatCode>
                      <c:ptCount val="23"/>
                    </c:numCache>
                  </c:numRef>
                </c:val>
                <c:extLst>
                  <c:ext xmlns:c16="http://schemas.microsoft.com/office/drawing/2014/chart" uri="{C3380CC4-5D6E-409C-BE32-E72D297353CC}">
                    <c16:uniqueId val="{00000000-E5F6-4370-B657-C5B782331A6A}"/>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C2'!$B$16</c15:sqref>
                        </c15:formulaRef>
                      </c:ext>
                    </c:extLst>
                    <c:strCache>
                      <c:ptCount val="1"/>
                      <c:pt idx="0">
                        <c:v>Band 1 upto &amp; Incl 34 homes % Fee  Fee of works only value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C2'!$C$14:$Y$14</c15:sqref>
                        </c15:formulaRef>
                      </c:ext>
                    </c:extLst>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c:v>
                      </c:pt>
                      <c:pt idx="8">
                        <c:v>AVERAGE</c:v>
                      </c:pt>
                    </c:strCache>
                  </c:strRef>
                </c:cat>
                <c:val>
                  <c:numRef>
                    <c:extLst xmlns:c15="http://schemas.microsoft.com/office/drawing/2012/chart">
                      <c:ext xmlns:c15="http://schemas.microsoft.com/office/drawing/2012/chart" uri="{02D57815-91ED-43cb-92C2-25804820EDAC}">
                        <c15:formulaRef>
                          <c15:sqref>'Lot C2'!$C$16:$Y$16</c15:sqref>
                        </c15:formulaRef>
                      </c:ext>
                    </c:extLst>
                    <c:numCache>
                      <c:formatCode>0.000%</c:formatCode>
                      <c:ptCount val="23"/>
                      <c:pt idx="0" formatCode="0.00%">
                        <c:v>1.0500000000000001E-2</c:v>
                      </c:pt>
                      <c:pt idx="1">
                        <c:v>8.8000000000000005E-3</c:v>
                      </c:pt>
                      <c:pt idx="2">
                        <c:v>7.4999999999999997E-3</c:v>
                      </c:pt>
                      <c:pt idx="3">
                        <c:v>9.7000000000000003E-3</c:v>
                      </c:pt>
                      <c:pt idx="4">
                        <c:v>5.2500000000000003E-3</c:v>
                      </c:pt>
                      <c:pt idx="5">
                        <c:v>8.0000000000000002E-3</c:v>
                      </c:pt>
                      <c:pt idx="6">
                        <c:v>8.9999999999999993E-3</c:v>
                      </c:pt>
                      <c:pt idx="7">
                        <c:v>5.4000000000000003E-3</c:v>
                      </c:pt>
                      <c:pt idx="8">
                        <c:v>8.0187499999999998E-3</c:v>
                      </c:pt>
                    </c:numCache>
                  </c:numRef>
                </c:val>
                <c:extLst xmlns:c15="http://schemas.microsoft.com/office/drawing/2012/chart">
                  <c:ext xmlns:c16="http://schemas.microsoft.com/office/drawing/2014/chart" uri="{C3380CC4-5D6E-409C-BE32-E72D297353CC}">
                    <c16:uniqueId val="{00000001-E5F6-4370-B657-C5B782331A6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C2'!$B$17</c15:sqref>
                        </c15:formulaRef>
                      </c:ext>
                    </c:extLst>
                    <c:strCache>
                      <c:ptCount val="1"/>
                      <c:pt idx="0">
                        <c:v>Band 1 upto &amp; Incl 34 homes Min Fee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C2'!$C$14:$Y$14</c15:sqref>
                        </c15:formulaRef>
                      </c:ext>
                    </c:extLst>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c:v>
                      </c:pt>
                      <c:pt idx="8">
                        <c:v>AVERAGE</c:v>
                      </c:pt>
                    </c:strCache>
                  </c:strRef>
                </c:cat>
                <c:val>
                  <c:numRef>
                    <c:extLst xmlns:c15="http://schemas.microsoft.com/office/drawing/2012/chart">
                      <c:ext xmlns:c15="http://schemas.microsoft.com/office/drawing/2012/chart" uri="{02D57815-91ED-43cb-92C2-25804820EDAC}">
                        <c15:formulaRef>
                          <c15:sqref>'Lot C2'!$C$17:$Y$17</c15:sqref>
                        </c15:formulaRef>
                      </c:ext>
                    </c:extLst>
                    <c:numCache>
                      <c:formatCode>"£"#,##0.00</c:formatCode>
                      <c:ptCount val="23"/>
                      <c:pt idx="0">
                        <c:v>10000</c:v>
                      </c:pt>
                      <c:pt idx="1">
                        <c:v>10000</c:v>
                      </c:pt>
                      <c:pt idx="2">
                        <c:v>350</c:v>
                      </c:pt>
                      <c:pt idx="3">
                        <c:v>7500</c:v>
                      </c:pt>
                      <c:pt idx="4">
                        <c:v>6000</c:v>
                      </c:pt>
                      <c:pt idx="5">
                        <c:v>10000</c:v>
                      </c:pt>
                      <c:pt idx="6">
                        <c:v>5000</c:v>
                      </c:pt>
                      <c:pt idx="7">
                        <c:v>10000</c:v>
                      </c:pt>
                    </c:numCache>
                  </c:numRef>
                </c:val>
                <c:extLst xmlns:c15="http://schemas.microsoft.com/office/drawing/2012/chart">
                  <c:ext xmlns:c16="http://schemas.microsoft.com/office/drawing/2014/chart" uri="{C3380CC4-5D6E-409C-BE32-E72D297353CC}">
                    <c16:uniqueId val="{00000002-E5F6-4370-B657-C5B782331A6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C2'!$B$18</c15:sqref>
                        </c15:formulaRef>
                      </c:ext>
                    </c:extLst>
                    <c:strCache>
                      <c:ptCount val="1"/>
                      <c:pt idx="0">
                        <c:v>Band 2 - 35 Homes + % Fee  Fee of works only value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C2'!$C$14:$Y$14</c15:sqref>
                        </c15:formulaRef>
                      </c:ext>
                    </c:extLst>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c:v>
                      </c:pt>
                      <c:pt idx="8">
                        <c:v>AVERAGE</c:v>
                      </c:pt>
                    </c:strCache>
                  </c:strRef>
                </c:cat>
                <c:val>
                  <c:numRef>
                    <c:extLst xmlns:c15="http://schemas.microsoft.com/office/drawing/2012/chart">
                      <c:ext xmlns:c15="http://schemas.microsoft.com/office/drawing/2012/chart" uri="{02D57815-91ED-43cb-92C2-25804820EDAC}">
                        <c15:formulaRef>
                          <c15:sqref>'Lot C2'!$C$18:$Y$18</c15:sqref>
                        </c15:formulaRef>
                      </c:ext>
                    </c:extLst>
                    <c:numCache>
                      <c:formatCode>0.000%</c:formatCode>
                      <c:ptCount val="23"/>
                      <c:pt idx="0" formatCode="0.00%">
                        <c:v>7.4999999999999997E-3</c:v>
                      </c:pt>
                      <c:pt idx="1">
                        <c:v>8.0000000000000002E-3</c:v>
                      </c:pt>
                      <c:pt idx="2">
                        <c:v>5.0000000000000001E-3</c:v>
                      </c:pt>
                      <c:pt idx="3">
                        <c:v>8.5000000000000006E-3</c:v>
                      </c:pt>
                      <c:pt idx="4">
                        <c:v>4.2500000000000003E-3</c:v>
                      </c:pt>
                      <c:pt idx="5">
                        <c:v>5.1999999999999998E-3</c:v>
                      </c:pt>
                      <c:pt idx="6">
                        <c:v>7.0000000000000001E-3</c:v>
                      </c:pt>
                      <c:pt idx="7">
                        <c:v>5.0000000000000001E-3</c:v>
                      </c:pt>
                      <c:pt idx="8">
                        <c:v>6.3062499999999994E-3</c:v>
                      </c:pt>
                    </c:numCache>
                  </c:numRef>
                </c:val>
                <c:extLst xmlns:c15="http://schemas.microsoft.com/office/drawing/2012/chart">
                  <c:ext xmlns:c16="http://schemas.microsoft.com/office/drawing/2014/chart" uri="{C3380CC4-5D6E-409C-BE32-E72D297353CC}">
                    <c16:uniqueId val="{00000003-E5F6-4370-B657-C5B782331A6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C2'!$B$19</c15:sqref>
                        </c15:formulaRef>
                      </c:ext>
                    </c:extLst>
                    <c:strCache>
                      <c:ptCount val="1"/>
                      <c:pt idx="0">
                        <c:v>Band 2 - 35 Homes + Max Fee</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C2'!$C$14:$Y$14</c15:sqref>
                        </c15:formulaRef>
                      </c:ext>
                    </c:extLst>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c:v>
                      </c:pt>
                      <c:pt idx="8">
                        <c:v>AVERAGE</c:v>
                      </c:pt>
                    </c:strCache>
                  </c:strRef>
                </c:cat>
                <c:val>
                  <c:numRef>
                    <c:extLst xmlns:c15="http://schemas.microsoft.com/office/drawing/2012/chart">
                      <c:ext xmlns:c15="http://schemas.microsoft.com/office/drawing/2012/chart" uri="{02D57815-91ED-43cb-92C2-25804820EDAC}">
                        <c15:formulaRef>
                          <c15:sqref>'Lot C2'!$C$19:$Y$19</c15:sqref>
                        </c15:formulaRef>
                      </c:ext>
                    </c:extLst>
                    <c:numCache>
                      <c:formatCode>"£"#,##0.00</c:formatCode>
                      <c:ptCount val="23"/>
                      <c:pt idx="0">
                        <c:v>187500</c:v>
                      </c:pt>
                      <c:pt idx="1">
                        <c:v>125000</c:v>
                      </c:pt>
                      <c:pt idx="2">
                        <c:v>150000</c:v>
                      </c:pt>
                      <c:pt idx="3">
                        <c:v>212500</c:v>
                      </c:pt>
                      <c:pt idx="4">
                        <c:v>98000</c:v>
                      </c:pt>
                      <c:pt idx="5">
                        <c:v>94500</c:v>
                      </c:pt>
                      <c:pt idx="6">
                        <c:v>200000</c:v>
                      </c:pt>
                      <c:pt idx="7">
                        <c:v>125000</c:v>
                      </c:pt>
                    </c:numCache>
                  </c:numRef>
                </c:val>
                <c:extLst xmlns:c15="http://schemas.microsoft.com/office/drawing/2012/chart">
                  <c:ext xmlns:c16="http://schemas.microsoft.com/office/drawing/2014/chart" uri="{C3380CC4-5D6E-409C-BE32-E72D297353CC}">
                    <c16:uniqueId val="{00000004-E5F6-4370-B657-C5B782331A6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C2'!$B$20</c15:sqref>
                        </c15:formulaRef>
                      </c:ext>
                    </c:extLst>
                    <c:strCache>
                      <c:ptCount val="1"/>
                      <c:pt idx="0">
                        <c:v>Day rates</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C2'!$C$14:$Y$14</c15:sqref>
                        </c15:formulaRef>
                      </c:ext>
                    </c:extLst>
                    <c:strCache>
                      <c:ptCount val="9"/>
                      <c:pt idx="0">
                        <c:v>Adept Consulting Engineers</c:v>
                      </c:pt>
                      <c:pt idx="1">
                        <c:v>Alan Johnson Partnership</c:v>
                      </c:pt>
                      <c:pt idx="2">
                        <c:v>HBL Associates</c:v>
                      </c:pt>
                      <c:pt idx="3">
                        <c:v>Ridge &amp; Partners LLP</c:v>
                      </c:pt>
                      <c:pt idx="4">
                        <c:v>Rodgers Leask Ltd</c:v>
                      </c:pt>
                      <c:pt idx="5">
                        <c:v>SCP Ltd</c:v>
                      </c:pt>
                      <c:pt idx="6">
                        <c:v>Shape Consulting Engineers Ltd</c:v>
                      </c:pt>
                      <c:pt idx="7">
                        <c:v>Sutcliffe Projects Ltd</c:v>
                      </c:pt>
                      <c:pt idx="8">
                        <c:v>AVERAGE</c:v>
                      </c:pt>
                    </c:strCache>
                  </c:strRef>
                </c:cat>
                <c:val>
                  <c:numRef>
                    <c:extLst xmlns:c15="http://schemas.microsoft.com/office/drawing/2012/chart">
                      <c:ext xmlns:c15="http://schemas.microsoft.com/office/drawing/2012/chart" uri="{02D57815-91ED-43cb-92C2-25804820EDAC}">
                        <c15:formulaRef>
                          <c15:sqref>'Lot C2'!$C$20:$Y$20</c15:sqref>
                        </c15:formulaRef>
                      </c:ext>
                    </c:extLst>
                    <c:numCache>
                      <c:formatCode>General</c:formatCode>
                      <c:ptCount val="23"/>
                    </c:numCache>
                  </c:numRef>
                </c:val>
                <c:extLst xmlns:c15="http://schemas.microsoft.com/office/drawing/2012/chart">
                  <c:ext xmlns:c16="http://schemas.microsoft.com/office/drawing/2014/chart" uri="{C3380CC4-5D6E-409C-BE32-E72D297353CC}">
                    <c16:uniqueId val="{00000005-E5F6-4370-B657-C5B782331A6A}"/>
                  </c:ext>
                </c:extLst>
              </c15:ser>
            </c15:filteredBarSeries>
          </c:ext>
        </c:extLst>
      </c:barChart>
      <c:catAx>
        <c:axId val="1766567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6009615"/>
        <c:crosses val="autoZero"/>
        <c:auto val="1"/>
        <c:lblAlgn val="ctr"/>
        <c:lblOffset val="100"/>
        <c:noMultiLvlLbl val="0"/>
      </c:catAx>
      <c:valAx>
        <c:axId val="17860096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65678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C3 (West) Building Surveying services Day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6"/>
          <c:order val="6"/>
          <c:tx>
            <c:strRef>
              <c:f>'Lot C3'!#REF!</c:f>
              <c:strCache>
                <c:ptCount val="1"/>
                <c:pt idx="0">
                  <c:v>#REF!</c:v>
                </c:pt>
              </c:strCache>
            </c:strRef>
          </c:tx>
          <c:spPr>
            <a:solidFill>
              <a:schemeClr val="accent1">
                <a:lumMod val="60000"/>
              </a:schemeClr>
            </a:solidFill>
            <a:ln>
              <a:noFill/>
            </a:ln>
            <a:effectLst/>
          </c:spPr>
          <c:invertIfNegative val="0"/>
          <c:cat>
            <c:strRef>
              <c:f>'Lot C3'!$C$3:$U$3</c:f>
              <c:strCache>
                <c:ptCount val="9"/>
                <c:pt idx="0">
                  <c:v>Anderton Gables</c:v>
                </c:pt>
                <c:pt idx="1">
                  <c:v>Bailey Wilson Property</c:v>
                </c:pt>
                <c:pt idx="2">
                  <c:v>MAC Construction Consulting</c:v>
                </c:pt>
                <c:pt idx="3">
                  <c:v>PARCOR Ltd</c:v>
                </c:pt>
                <c:pt idx="4">
                  <c:v>SDA Consulting</c:v>
                </c:pt>
                <c:pt idx="5">
                  <c:v>Summers Inman Construction &amp; Property Consultants</c:v>
                </c:pt>
                <c:pt idx="6">
                  <c:v>WhiteleyEaves Limited</c:v>
                </c:pt>
                <c:pt idx="7">
                  <c:v>Wilkinson Cowan Partnership</c:v>
                </c:pt>
                <c:pt idx="8">
                  <c:v>AVERAGE</c:v>
                </c:pt>
              </c:strCache>
            </c:strRef>
          </c:cat>
          <c:val>
            <c:numRef>
              <c:f>'Lot C3'!#REF!</c:f>
              <c:numCache>
                <c:formatCode>General</c:formatCode>
                <c:ptCount val="1"/>
                <c:pt idx="0">
                  <c:v>1</c:v>
                </c:pt>
              </c:numCache>
            </c:numRef>
          </c:val>
          <c:extLst>
            <c:ext xmlns:c16="http://schemas.microsoft.com/office/drawing/2014/chart" uri="{C3380CC4-5D6E-409C-BE32-E72D297353CC}">
              <c16:uniqueId val="{00000006-04AA-4488-9020-6882ED88959A}"/>
            </c:ext>
          </c:extLst>
        </c:ser>
        <c:ser>
          <c:idx val="7"/>
          <c:order val="7"/>
          <c:tx>
            <c:strRef>
              <c:f>'Lot C3'!#REF!</c:f>
              <c:strCache>
                <c:ptCount val="1"/>
                <c:pt idx="0">
                  <c:v>#REF!</c:v>
                </c:pt>
              </c:strCache>
            </c:strRef>
          </c:tx>
          <c:spPr>
            <a:solidFill>
              <a:schemeClr val="accent2">
                <a:lumMod val="60000"/>
              </a:schemeClr>
            </a:solidFill>
            <a:ln>
              <a:noFill/>
            </a:ln>
            <a:effectLst/>
          </c:spPr>
          <c:invertIfNegative val="0"/>
          <c:cat>
            <c:strRef>
              <c:f>'Lot C3'!$C$3:$U$3</c:f>
              <c:strCache>
                <c:ptCount val="9"/>
                <c:pt idx="0">
                  <c:v>Anderton Gables</c:v>
                </c:pt>
                <c:pt idx="1">
                  <c:v>Bailey Wilson Property</c:v>
                </c:pt>
                <c:pt idx="2">
                  <c:v>MAC Construction Consulting</c:v>
                </c:pt>
                <c:pt idx="3">
                  <c:v>PARCOR Ltd</c:v>
                </c:pt>
                <c:pt idx="4">
                  <c:v>SDA Consulting</c:v>
                </c:pt>
                <c:pt idx="5">
                  <c:v>Summers Inman Construction &amp; Property Consultants</c:v>
                </c:pt>
                <c:pt idx="6">
                  <c:v>WhiteleyEaves Limited</c:v>
                </c:pt>
                <c:pt idx="7">
                  <c:v>Wilkinson Cowan Partnership</c:v>
                </c:pt>
                <c:pt idx="8">
                  <c:v>AVERAGE</c:v>
                </c:pt>
              </c:strCache>
            </c:strRef>
          </c:cat>
          <c:val>
            <c:numRef>
              <c:f>'Lot C3'!#REF!</c:f>
              <c:numCache>
                <c:formatCode>General</c:formatCode>
                <c:ptCount val="1"/>
                <c:pt idx="0">
                  <c:v>1</c:v>
                </c:pt>
              </c:numCache>
            </c:numRef>
          </c:val>
          <c:extLst>
            <c:ext xmlns:c16="http://schemas.microsoft.com/office/drawing/2014/chart" uri="{C3380CC4-5D6E-409C-BE32-E72D297353CC}">
              <c16:uniqueId val="{00000007-04AA-4488-9020-6882ED88959A}"/>
            </c:ext>
          </c:extLst>
        </c:ser>
        <c:ser>
          <c:idx val="8"/>
          <c:order val="8"/>
          <c:tx>
            <c:strRef>
              <c:f>'Lot C3'!#REF!</c:f>
              <c:strCache>
                <c:ptCount val="1"/>
                <c:pt idx="0">
                  <c:v>#REF!</c:v>
                </c:pt>
              </c:strCache>
            </c:strRef>
          </c:tx>
          <c:spPr>
            <a:solidFill>
              <a:schemeClr val="accent3">
                <a:lumMod val="60000"/>
              </a:schemeClr>
            </a:solidFill>
            <a:ln>
              <a:noFill/>
            </a:ln>
            <a:effectLst/>
          </c:spPr>
          <c:invertIfNegative val="0"/>
          <c:cat>
            <c:strRef>
              <c:f>'Lot C3'!$C$3:$U$3</c:f>
              <c:strCache>
                <c:ptCount val="9"/>
                <c:pt idx="0">
                  <c:v>Anderton Gables</c:v>
                </c:pt>
                <c:pt idx="1">
                  <c:v>Bailey Wilson Property</c:v>
                </c:pt>
                <c:pt idx="2">
                  <c:v>MAC Construction Consulting</c:v>
                </c:pt>
                <c:pt idx="3">
                  <c:v>PARCOR Ltd</c:v>
                </c:pt>
                <c:pt idx="4">
                  <c:v>SDA Consulting</c:v>
                </c:pt>
                <c:pt idx="5">
                  <c:v>Summers Inman Construction &amp; Property Consultants</c:v>
                </c:pt>
                <c:pt idx="6">
                  <c:v>WhiteleyEaves Limited</c:v>
                </c:pt>
                <c:pt idx="7">
                  <c:v>Wilkinson Cowan Partnership</c:v>
                </c:pt>
                <c:pt idx="8">
                  <c:v>AVERAGE</c:v>
                </c:pt>
              </c:strCache>
            </c:strRef>
          </c:cat>
          <c:val>
            <c:numRef>
              <c:f>'Lot C3'!#REF!</c:f>
              <c:numCache>
                <c:formatCode>General</c:formatCode>
                <c:ptCount val="1"/>
                <c:pt idx="0">
                  <c:v>1</c:v>
                </c:pt>
              </c:numCache>
            </c:numRef>
          </c:val>
          <c:extLst>
            <c:ext xmlns:c16="http://schemas.microsoft.com/office/drawing/2014/chart" uri="{C3380CC4-5D6E-409C-BE32-E72D297353CC}">
              <c16:uniqueId val="{00000008-04AA-4488-9020-6882ED88959A}"/>
            </c:ext>
          </c:extLst>
        </c:ser>
        <c:ser>
          <c:idx val="9"/>
          <c:order val="9"/>
          <c:tx>
            <c:strRef>
              <c:f>'Lot C3'!#REF!</c:f>
              <c:strCache>
                <c:ptCount val="1"/>
                <c:pt idx="0">
                  <c:v>#REF!</c:v>
                </c:pt>
              </c:strCache>
            </c:strRef>
          </c:tx>
          <c:spPr>
            <a:solidFill>
              <a:schemeClr val="accent4">
                <a:lumMod val="60000"/>
              </a:schemeClr>
            </a:solidFill>
            <a:ln>
              <a:noFill/>
            </a:ln>
            <a:effectLst/>
          </c:spPr>
          <c:invertIfNegative val="0"/>
          <c:cat>
            <c:strRef>
              <c:f>'Lot C3'!$C$3:$U$3</c:f>
              <c:strCache>
                <c:ptCount val="9"/>
                <c:pt idx="0">
                  <c:v>Anderton Gables</c:v>
                </c:pt>
                <c:pt idx="1">
                  <c:v>Bailey Wilson Property</c:v>
                </c:pt>
                <c:pt idx="2">
                  <c:v>MAC Construction Consulting</c:v>
                </c:pt>
                <c:pt idx="3">
                  <c:v>PARCOR Ltd</c:v>
                </c:pt>
                <c:pt idx="4">
                  <c:v>SDA Consulting</c:v>
                </c:pt>
                <c:pt idx="5">
                  <c:v>Summers Inman Construction &amp; Property Consultants</c:v>
                </c:pt>
                <c:pt idx="6">
                  <c:v>WhiteleyEaves Limited</c:v>
                </c:pt>
                <c:pt idx="7">
                  <c:v>Wilkinson Cowan Partnership</c:v>
                </c:pt>
                <c:pt idx="8">
                  <c:v>AVERAGE</c:v>
                </c:pt>
              </c:strCache>
            </c:strRef>
          </c:cat>
          <c:val>
            <c:numRef>
              <c:f>'Lot C3'!#REF!</c:f>
              <c:numCache>
                <c:formatCode>General</c:formatCode>
                <c:ptCount val="1"/>
                <c:pt idx="0">
                  <c:v>1</c:v>
                </c:pt>
              </c:numCache>
            </c:numRef>
          </c:val>
          <c:extLst>
            <c:ext xmlns:c16="http://schemas.microsoft.com/office/drawing/2014/chart" uri="{C3380CC4-5D6E-409C-BE32-E72D297353CC}">
              <c16:uniqueId val="{00000009-04AA-4488-9020-6882ED88959A}"/>
            </c:ext>
          </c:extLst>
        </c:ser>
        <c:dLbls>
          <c:showLegendKey val="0"/>
          <c:showVal val="0"/>
          <c:showCatName val="0"/>
          <c:showSerName val="0"/>
          <c:showPercent val="0"/>
          <c:showBubbleSize val="0"/>
        </c:dLbls>
        <c:gapWidth val="219"/>
        <c:overlap val="-27"/>
        <c:axId val="476292175"/>
        <c:axId val="1786000687"/>
        <c:extLst>
          <c:ext xmlns:c15="http://schemas.microsoft.com/office/drawing/2012/chart" uri="{02D57815-91ED-43cb-92C2-25804820EDAC}">
            <c15:filteredBarSeries>
              <c15:ser>
                <c:idx val="0"/>
                <c:order val="0"/>
                <c:tx>
                  <c:strRef>
                    <c:extLst>
                      <c:ext uri="{02D57815-91ED-43cb-92C2-25804820EDAC}">
                        <c15:formulaRef>
                          <c15:sqref>'Lot C3'!$B$4</c15:sqref>
                        </c15:formulaRef>
                      </c:ext>
                    </c:extLst>
                    <c:strCache>
                      <c:ptCount val="1"/>
                      <c:pt idx="0">
                        <c:v>ICN - Fees for Building Surveying services (West)</c:v>
                      </c:pt>
                    </c:strCache>
                  </c:strRef>
                </c:tx>
                <c:spPr>
                  <a:solidFill>
                    <a:schemeClr val="accent1"/>
                  </a:solidFill>
                  <a:ln>
                    <a:noFill/>
                  </a:ln>
                  <a:effectLst/>
                </c:spPr>
                <c:invertIfNegative val="0"/>
                <c:cat>
                  <c:strRef>
                    <c:extLst>
                      <c:ext uri="{02D57815-91ED-43cb-92C2-25804820EDAC}">
                        <c15:formulaRef>
                          <c15:sqref>'Lot C3'!$C$3:$U$3</c15:sqref>
                        </c15:formulaRef>
                      </c:ext>
                    </c:extLst>
                    <c:strCache>
                      <c:ptCount val="9"/>
                      <c:pt idx="0">
                        <c:v>Anderton Gables</c:v>
                      </c:pt>
                      <c:pt idx="1">
                        <c:v>Bailey Wilson Property</c:v>
                      </c:pt>
                      <c:pt idx="2">
                        <c:v>MAC Construction Consulting</c:v>
                      </c:pt>
                      <c:pt idx="3">
                        <c:v>PARCOR Ltd</c:v>
                      </c:pt>
                      <c:pt idx="4">
                        <c:v>SDA Consulting</c:v>
                      </c:pt>
                      <c:pt idx="5">
                        <c:v>Summers Inman Construction &amp; Property Consultants</c:v>
                      </c:pt>
                      <c:pt idx="6">
                        <c:v>WhiteleyEaves Limited</c:v>
                      </c:pt>
                      <c:pt idx="7">
                        <c:v>Wilkinson Cowan Partnership</c:v>
                      </c:pt>
                      <c:pt idx="8">
                        <c:v>AVERAGE</c:v>
                      </c:pt>
                    </c:strCache>
                  </c:strRef>
                </c:cat>
                <c:val>
                  <c:numRef>
                    <c:extLst>
                      <c:ext uri="{02D57815-91ED-43cb-92C2-25804820EDAC}">
                        <c15:formulaRef>
                          <c15:sqref>'Lot C3'!$C$4:$U$4</c15:sqref>
                        </c15:formulaRef>
                      </c:ext>
                    </c:extLst>
                    <c:numCache>
                      <c:formatCode>General</c:formatCode>
                      <c:ptCount val="19"/>
                    </c:numCache>
                  </c:numRef>
                </c:val>
                <c:extLst>
                  <c:ext xmlns:c16="http://schemas.microsoft.com/office/drawing/2014/chart" uri="{C3380CC4-5D6E-409C-BE32-E72D297353CC}">
                    <c16:uniqueId val="{00000000-04AA-4488-9020-6882ED88959A}"/>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C3'!$B$5</c15:sqref>
                        </c15:formulaRef>
                      </c:ext>
                    </c:extLst>
                    <c:strCache>
                      <c:ptCount val="1"/>
                      <c:pt idx="0">
                        <c:v>Band 1 upto &amp; Incl 34 homes % Fee of works only value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C3'!$C$3:$U$3</c15:sqref>
                        </c15:formulaRef>
                      </c:ext>
                    </c:extLst>
                    <c:strCache>
                      <c:ptCount val="9"/>
                      <c:pt idx="0">
                        <c:v>Anderton Gables</c:v>
                      </c:pt>
                      <c:pt idx="1">
                        <c:v>Bailey Wilson Property</c:v>
                      </c:pt>
                      <c:pt idx="2">
                        <c:v>MAC Construction Consulting</c:v>
                      </c:pt>
                      <c:pt idx="3">
                        <c:v>PARCOR Ltd</c:v>
                      </c:pt>
                      <c:pt idx="4">
                        <c:v>SDA Consulting</c:v>
                      </c:pt>
                      <c:pt idx="5">
                        <c:v>Summers Inman Construction &amp; Property Consultants</c:v>
                      </c:pt>
                      <c:pt idx="6">
                        <c:v>WhiteleyEaves Limited</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C3'!$C$5:$U$5</c15:sqref>
                        </c15:formulaRef>
                      </c:ext>
                    </c:extLst>
                    <c:numCache>
                      <c:formatCode>0.00%</c:formatCode>
                      <c:ptCount val="19"/>
                      <c:pt idx="0">
                        <c:v>0.04</c:v>
                      </c:pt>
                      <c:pt idx="1">
                        <c:v>0.08</c:v>
                      </c:pt>
                      <c:pt idx="2">
                        <c:v>0.02</c:v>
                      </c:pt>
                      <c:pt idx="3">
                        <c:v>0.05</c:v>
                      </c:pt>
                      <c:pt idx="4">
                        <c:v>2.5000000000000001E-2</c:v>
                      </c:pt>
                      <c:pt idx="5">
                        <c:v>7.0000000000000007E-2</c:v>
                      </c:pt>
                      <c:pt idx="6">
                        <c:v>1.2E-2</c:v>
                      </c:pt>
                      <c:pt idx="7">
                        <c:v>4.2999999999999997E-2</c:v>
                      </c:pt>
                      <c:pt idx="8" formatCode="0.000%">
                        <c:v>4.2500000000000003E-2</c:v>
                      </c:pt>
                    </c:numCache>
                  </c:numRef>
                </c:val>
                <c:extLst xmlns:c15="http://schemas.microsoft.com/office/drawing/2012/chart">
                  <c:ext xmlns:c16="http://schemas.microsoft.com/office/drawing/2014/chart" uri="{C3380CC4-5D6E-409C-BE32-E72D297353CC}">
                    <c16:uniqueId val="{00000001-04AA-4488-9020-6882ED88959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C3'!$B$6</c15:sqref>
                        </c15:formulaRef>
                      </c:ext>
                    </c:extLst>
                    <c:strCache>
                      <c:ptCount val="1"/>
                      <c:pt idx="0">
                        <c:v>Band 1 upto &amp; Incl 34 homes Min Fee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C3'!$C$3:$U$3</c15:sqref>
                        </c15:formulaRef>
                      </c:ext>
                    </c:extLst>
                    <c:strCache>
                      <c:ptCount val="9"/>
                      <c:pt idx="0">
                        <c:v>Anderton Gables</c:v>
                      </c:pt>
                      <c:pt idx="1">
                        <c:v>Bailey Wilson Property</c:v>
                      </c:pt>
                      <c:pt idx="2">
                        <c:v>MAC Construction Consulting</c:v>
                      </c:pt>
                      <c:pt idx="3">
                        <c:v>PARCOR Ltd</c:v>
                      </c:pt>
                      <c:pt idx="4">
                        <c:v>SDA Consulting</c:v>
                      </c:pt>
                      <c:pt idx="5">
                        <c:v>Summers Inman Construction &amp; Property Consultants</c:v>
                      </c:pt>
                      <c:pt idx="6">
                        <c:v>WhiteleyEaves Limited</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C3'!$C$6:$U$6</c15:sqref>
                        </c15:formulaRef>
                      </c:ext>
                    </c:extLst>
                    <c:numCache>
                      <c:formatCode>"£"#,##0.00</c:formatCode>
                      <c:ptCount val="19"/>
                      <c:pt idx="0">
                        <c:v>25000</c:v>
                      </c:pt>
                      <c:pt idx="1">
                        <c:v>1500</c:v>
                      </c:pt>
                      <c:pt idx="2">
                        <c:v>6250</c:v>
                      </c:pt>
                      <c:pt idx="3">
                        <c:v>25000</c:v>
                      </c:pt>
                      <c:pt idx="4">
                        <c:v>125000</c:v>
                      </c:pt>
                      <c:pt idx="5">
                        <c:v>12500</c:v>
                      </c:pt>
                      <c:pt idx="6">
                        <c:v>6000</c:v>
                      </c:pt>
                      <c:pt idx="7">
                        <c:v>10000</c:v>
                      </c:pt>
                    </c:numCache>
                  </c:numRef>
                </c:val>
                <c:extLst xmlns:c15="http://schemas.microsoft.com/office/drawing/2012/chart">
                  <c:ext xmlns:c16="http://schemas.microsoft.com/office/drawing/2014/chart" uri="{C3380CC4-5D6E-409C-BE32-E72D297353CC}">
                    <c16:uniqueId val="{00000002-04AA-4488-9020-6882ED88959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C3'!$B$7</c15:sqref>
                        </c15:formulaRef>
                      </c:ext>
                    </c:extLst>
                    <c:strCache>
                      <c:ptCount val="1"/>
                      <c:pt idx="0">
                        <c:v>Band 2 - 35 Homes + % Fee of works only value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C3'!$C$3:$U$3</c15:sqref>
                        </c15:formulaRef>
                      </c:ext>
                    </c:extLst>
                    <c:strCache>
                      <c:ptCount val="9"/>
                      <c:pt idx="0">
                        <c:v>Anderton Gables</c:v>
                      </c:pt>
                      <c:pt idx="1">
                        <c:v>Bailey Wilson Property</c:v>
                      </c:pt>
                      <c:pt idx="2">
                        <c:v>MAC Construction Consulting</c:v>
                      </c:pt>
                      <c:pt idx="3">
                        <c:v>PARCOR Ltd</c:v>
                      </c:pt>
                      <c:pt idx="4">
                        <c:v>SDA Consulting</c:v>
                      </c:pt>
                      <c:pt idx="5">
                        <c:v>Summers Inman Construction &amp; Property Consultants</c:v>
                      </c:pt>
                      <c:pt idx="6">
                        <c:v>WhiteleyEaves Limited</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C3'!$C$7:$U$7</c15:sqref>
                        </c15:formulaRef>
                      </c:ext>
                    </c:extLst>
                    <c:numCache>
                      <c:formatCode>0.00%</c:formatCode>
                      <c:ptCount val="19"/>
                      <c:pt idx="0">
                        <c:v>0.03</c:v>
                      </c:pt>
                      <c:pt idx="1">
                        <c:v>0.06</c:v>
                      </c:pt>
                      <c:pt idx="2">
                        <c:v>1.4500000000000001E-2</c:v>
                      </c:pt>
                      <c:pt idx="3">
                        <c:v>0.04</c:v>
                      </c:pt>
                      <c:pt idx="4">
                        <c:v>0.02</c:v>
                      </c:pt>
                      <c:pt idx="5">
                        <c:v>4.9000000000000002E-2</c:v>
                      </c:pt>
                      <c:pt idx="6">
                        <c:v>8.5000000000000006E-3</c:v>
                      </c:pt>
                      <c:pt idx="7">
                        <c:v>3.5000000000000003E-2</c:v>
                      </c:pt>
                      <c:pt idx="8" formatCode="0.000%">
                        <c:v>3.2125000000000001E-2</c:v>
                      </c:pt>
                    </c:numCache>
                  </c:numRef>
                </c:val>
                <c:extLst xmlns:c15="http://schemas.microsoft.com/office/drawing/2012/chart">
                  <c:ext xmlns:c16="http://schemas.microsoft.com/office/drawing/2014/chart" uri="{C3380CC4-5D6E-409C-BE32-E72D297353CC}">
                    <c16:uniqueId val="{00000003-04AA-4488-9020-6882ED88959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C3'!$B$8</c15:sqref>
                        </c15:formulaRef>
                      </c:ext>
                    </c:extLst>
                    <c:strCache>
                      <c:ptCount val="1"/>
                      <c:pt idx="0">
                        <c:v>Band 2 - 35 Homes + Max Fee</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C3'!$C$3:$U$3</c15:sqref>
                        </c15:formulaRef>
                      </c:ext>
                    </c:extLst>
                    <c:strCache>
                      <c:ptCount val="9"/>
                      <c:pt idx="0">
                        <c:v>Anderton Gables</c:v>
                      </c:pt>
                      <c:pt idx="1">
                        <c:v>Bailey Wilson Property</c:v>
                      </c:pt>
                      <c:pt idx="2">
                        <c:v>MAC Construction Consulting</c:v>
                      </c:pt>
                      <c:pt idx="3">
                        <c:v>PARCOR Ltd</c:v>
                      </c:pt>
                      <c:pt idx="4">
                        <c:v>SDA Consulting</c:v>
                      </c:pt>
                      <c:pt idx="5">
                        <c:v>Summers Inman Construction &amp; Property Consultants</c:v>
                      </c:pt>
                      <c:pt idx="6">
                        <c:v>WhiteleyEaves Limited</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C3'!$C$8:$U$8</c15:sqref>
                        </c15:formulaRef>
                      </c:ext>
                    </c:extLst>
                    <c:numCache>
                      <c:formatCode>"£"#,##0.00</c:formatCode>
                      <c:ptCount val="19"/>
                      <c:pt idx="0">
                        <c:v>150000</c:v>
                      </c:pt>
                      <c:pt idx="1">
                        <c:v>60000</c:v>
                      </c:pt>
                      <c:pt idx="2">
                        <c:v>195000</c:v>
                      </c:pt>
                      <c:pt idx="3">
                        <c:v>175000</c:v>
                      </c:pt>
                      <c:pt idx="4">
                        <c:v>200000</c:v>
                      </c:pt>
                      <c:pt idx="5">
                        <c:v>250000</c:v>
                      </c:pt>
                      <c:pt idx="6">
                        <c:v>85000</c:v>
                      </c:pt>
                      <c:pt idx="7">
                        <c:v>80000</c:v>
                      </c:pt>
                    </c:numCache>
                  </c:numRef>
                </c:val>
                <c:extLst xmlns:c15="http://schemas.microsoft.com/office/drawing/2012/chart">
                  <c:ext xmlns:c16="http://schemas.microsoft.com/office/drawing/2014/chart" uri="{C3380CC4-5D6E-409C-BE32-E72D297353CC}">
                    <c16:uniqueId val="{00000004-04AA-4488-9020-6882ED88959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C3'!$B$9</c15:sqref>
                        </c15:formulaRef>
                      </c:ext>
                    </c:extLst>
                    <c:strCache>
                      <c:ptCount val="1"/>
                      <c:pt idx="0">
                        <c:v>Rates £ Staff Grade/Level</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C3'!$C$3:$U$3</c15:sqref>
                        </c15:formulaRef>
                      </c:ext>
                    </c:extLst>
                    <c:strCache>
                      <c:ptCount val="9"/>
                      <c:pt idx="0">
                        <c:v>Anderton Gables</c:v>
                      </c:pt>
                      <c:pt idx="1">
                        <c:v>Bailey Wilson Property</c:v>
                      </c:pt>
                      <c:pt idx="2">
                        <c:v>MAC Construction Consulting</c:v>
                      </c:pt>
                      <c:pt idx="3">
                        <c:v>PARCOR Ltd</c:v>
                      </c:pt>
                      <c:pt idx="4">
                        <c:v>SDA Consulting</c:v>
                      </c:pt>
                      <c:pt idx="5">
                        <c:v>Summers Inman Construction &amp; Property Consultants</c:v>
                      </c:pt>
                      <c:pt idx="6">
                        <c:v>WhiteleyEaves Limited</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C3'!$C$9:$U$9</c15:sqref>
                        </c15:formulaRef>
                      </c:ext>
                    </c:extLst>
                    <c:numCache>
                      <c:formatCode>General</c:formatCode>
                      <c:ptCount val="19"/>
                    </c:numCache>
                  </c:numRef>
                </c:val>
                <c:extLst xmlns:c15="http://schemas.microsoft.com/office/drawing/2012/chart">
                  <c:ext xmlns:c16="http://schemas.microsoft.com/office/drawing/2014/chart" uri="{C3380CC4-5D6E-409C-BE32-E72D297353CC}">
                    <c16:uniqueId val="{00000005-04AA-4488-9020-6882ED88959A}"/>
                  </c:ext>
                </c:extLst>
              </c15:ser>
            </c15:filteredBarSeries>
          </c:ext>
        </c:extLst>
      </c:barChart>
      <c:catAx>
        <c:axId val="476292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6000687"/>
        <c:crosses val="autoZero"/>
        <c:auto val="1"/>
        <c:lblAlgn val="ctr"/>
        <c:lblOffset val="100"/>
        <c:noMultiLvlLbl val="0"/>
      </c:catAx>
      <c:valAx>
        <c:axId val="17860006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2921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C3 (East) Building Surveying services Day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6"/>
          <c:order val="6"/>
          <c:tx>
            <c:strRef>
              <c:f>'Lot C3'!#REF!</c:f>
              <c:strCache>
                <c:ptCount val="1"/>
                <c:pt idx="0">
                  <c:v>#REF!</c:v>
                </c:pt>
              </c:strCache>
            </c:strRef>
          </c:tx>
          <c:spPr>
            <a:solidFill>
              <a:schemeClr val="accent1">
                <a:lumMod val="60000"/>
              </a:schemeClr>
            </a:solidFill>
            <a:ln>
              <a:noFill/>
            </a:ln>
            <a:effectLst/>
          </c:spPr>
          <c:invertIfNegative val="0"/>
          <c:cat>
            <c:strRef>
              <c:f>'Lot C3'!$C$15:$T$15</c:f>
              <c:strCache>
                <c:ptCount val="9"/>
                <c:pt idx="0">
                  <c:v>Anderton Gables</c:v>
                </c:pt>
                <c:pt idx="1">
                  <c:v>Bailey Wilson Property</c:v>
                </c:pt>
                <c:pt idx="2">
                  <c:v>MAC Construction Consulting</c:v>
                </c:pt>
                <c:pt idx="3">
                  <c:v>PARCOR Ltd</c:v>
                </c:pt>
                <c:pt idx="4">
                  <c:v>Rex Proctor and Partners</c:v>
                </c:pt>
                <c:pt idx="5">
                  <c:v>Summers Inman Construction &amp; Property Consultants</c:v>
                </c:pt>
                <c:pt idx="6">
                  <c:v>WhiteleyEaves Limited</c:v>
                </c:pt>
                <c:pt idx="7">
                  <c:v>Wilkinson Cowan Partnership</c:v>
                </c:pt>
                <c:pt idx="8">
                  <c:v>AVERAGE</c:v>
                </c:pt>
              </c:strCache>
            </c:strRef>
          </c:cat>
          <c:val>
            <c:numRef>
              <c:f>'Lot C3'!#REF!</c:f>
              <c:numCache>
                <c:formatCode>General</c:formatCode>
                <c:ptCount val="1"/>
                <c:pt idx="0">
                  <c:v>1</c:v>
                </c:pt>
              </c:numCache>
            </c:numRef>
          </c:val>
          <c:extLst>
            <c:ext xmlns:c16="http://schemas.microsoft.com/office/drawing/2014/chart" uri="{C3380CC4-5D6E-409C-BE32-E72D297353CC}">
              <c16:uniqueId val="{00000006-8549-4DD4-9007-83744969CB1F}"/>
            </c:ext>
          </c:extLst>
        </c:ser>
        <c:ser>
          <c:idx val="7"/>
          <c:order val="7"/>
          <c:tx>
            <c:strRef>
              <c:f>'Lot C3'!#REF!</c:f>
              <c:strCache>
                <c:ptCount val="1"/>
                <c:pt idx="0">
                  <c:v>#REF!</c:v>
                </c:pt>
              </c:strCache>
            </c:strRef>
          </c:tx>
          <c:spPr>
            <a:solidFill>
              <a:schemeClr val="accent2">
                <a:lumMod val="60000"/>
              </a:schemeClr>
            </a:solidFill>
            <a:ln>
              <a:noFill/>
            </a:ln>
            <a:effectLst/>
          </c:spPr>
          <c:invertIfNegative val="0"/>
          <c:cat>
            <c:strRef>
              <c:f>'Lot C3'!$C$15:$T$15</c:f>
              <c:strCache>
                <c:ptCount val="9"/>
                <c:pt idx="0">
                  <c:v>Anderton Gables</c:v>
                </c:pt>
                <c:pt idx="1">
                  <c:v>Bailey Wilson Property</c:v>
                </c:pt>
                <c:pt idx="2">
                  <c:v>MAC Construction Consulting</c:v>
                </c:pt>
                <c:pt idx="3">
                  <c:v>PARCOR Ltd</c:v>
                </c:pt>
                <c:pt idx="4">
                  <c:v>Rex Proctor and Partners</c:v>
                </c:pt>
                <c:pt idx="5">
                  <c:v>Summers Inman Construction &amp; Property Consultants</c:v>
                </c:pt>
                <c:pt idx="6">
                  <c:v>WhiteleyEaves Limited</c:v>
                </c:pt>
                <c:pt idx="7">
                  <c:v>Wilkinson Cowan Partnership</c:v>
                </c:pt>
                <c:pt idx="8">
                  <c:v>AVERAGE</c:v>
                </c:pt>
              </c:strCache>
            </c:strRef>
          </c:cat>
          <c:val>
            <c:numRef>
              <c:f>'Lot C3'!#REF!</c:f>
              <c:numCache>
                <c:formatCode>General</c:formatCode>
                <c:ptCount val="1"/>
                <c:pt idx="0">
                  <c:v>1</c:v>
                </c:pt>
              </c:numCache>
            </c:numRef>
          </c:val>
          <c:extLst>
            <c:ext xmlns:c16="http://schemas.microsoft.com/office/drawing/2014/chart" uri="{C3380CC4-5D6E-409C-BE32-E72D297353CC}">
              <c16:uniqueId val="{00000007-8549-4DD4-9007-83744969CB1F}"/>
            </c:ext>
          </c:extLst>
        </c:ser>
        <c:ser>
          <c:idx val="8"/>
          <c:order val="8"/>
          <c:tx>
            <c:strRef>
              <c:f>'Lot C3'!#REF!</c:f>
              <c:strCache>
                <c:ptCount val="1"/>
                <c:pt idx="0">
                  <c:v>#REF!</c:v>
                </c:pt>
              </c:strCache>
            </c:strRef>
          </c:tx>
          <c:spPr>
            <a:solidFill>
              <a:schemeClr val="accent3">
                <a:lumMod val="60000"/>
              </a:schemeClr>
            </a:solidFill>
            <a:ln>
              <a:noFill/>
            </a:ln>
            <a:effectLst/>
          </c:spPr>
          <c:invertIfNegative val="0"/>
          <c:cat>
            <c:strRef>
              <c:f>'Lot C3'!$C$15:$T$15</c:f>
              <c:strCache>
                <c:ptCount val="9"/>
                <c:pt idx="0">
                  <c:v>Anderton Gables</c:v>
                </c:pt>
                <c:pt idx="1">
                  <c:v>Bailey Wilson Property</c:v>
                </c:pt>
                <c:pt idx="2">
                  <c:v>MAC Construction Consulting</c:v>
                </c:pt>
                <c:pt idx="3">
                  <c:v>PARCOR Ltd</c:v>
                </c:pt>
                <c:pt idx="4">
                  <c:v>Rex Proctor and Partners</c:v>
                </c:pt>
                <c:pt idx="5">
                  <c:v>Summers Inman Construction &amp; Property Consultants</c:v>
                </c:pt>
                <c:pt idx="6">
                  <c:v>WhiteleyEaves Limited</c:v>
                </c:pt>
                <c:pt idx="7">
                  <c:v>Wilkinson Cowan Partnership</c:v>
                </c:pt>
                <c:pt idx="8">
                  <c:v>AVERAGE</c:v>
                </c:pt>
              </c:strCache>
            </c:strRef>
          </c:cat>
          <c:val>
            <c:numRef>
              <c:f>'Lot C3'!#REF!</c:f>
              <c:numCache>
                <c:formatCode>General</c:formatCode>
                <c:ptCount val="1"/>
                <c:pt idx="0">
                  <c:v>1</c:v>
                </c:pt>
              </c:numCache>
            </c:numRef>
          </c:val>
          <c:extLst>
            <c:ext xmlns:c16="http://schemas.microsoft.com/office/drawing/2014/chart" uri="{C3380CC4-5D6E-409C-BE32-E72D297353CC}">
              <c16:uniqueId val="{00000008-8549-4DD4-9007-83744969CB1F}"/>
            </c:ext>
          </c:extLst>
        </c:ser>
        <c:ser>
          <c:idx val="9"/>
          <c:order val="9"/>
          <c:tx>
            <c:strRef>
              <c:f>'Lot C3'!#REF!</c:f>
              <c:strCache>
                <c:ptCount val="1"/>
                <c:pt idx="0">
                  <c:v>#REF!</c:v>
                </c:pt>
              </c:strCache>
            </c:strRef>
          </c:tx>
          <c:spPr>
            <a:solidFill>
              <a:schemeClr val="accent4">
                <a:lumMod val="60000"/>
              </a:schemeClr>
            </a:solidFill>
            <a:ln>
              <a:noFill/>
            </a:ln>
            <a:effectLst/>
          </c:spPr>
          <c:invertIfNegative val="0"/>
          <c:cat>
            <c:strRef>
              <c:f>'Lot C3'!$C$15:$T$15</c:f>
              <c:strCache>
                <c:ptCount val="9"/>
                <c:pt idx="0">
                  <c:v>Anderton Gables</c:v>
                </c:pt>
                <c:pt idx="1">
                  <c:v>Bailey Wilson Property</c:v>
                </c:pt>
                <c:pt idx="2">
                  <c:v>MAC Construction Consulting</c:v>
                </c:pt>
                <c:pt idx="3">
                  <c:v>PARCOR Ltd</c:v>
                </c:pt>
                <c:pt idx="4">
                  <c:v>Rex Proctor and Partners</c:v>
                </c:pt>
                <c:pt idx="5">
                  <c:v>Summers Inman Construction &amp; Property Consultants</c:v>
                </c:pt>
                <c:pt idx="6">
                  <c:v>WhiteleyEaves Limited</c:v>
                </c:pt>
                <c:pt idx="7">
                  <c:v>Wilkinson Cowan Partnership</c:v>
                </c:pt>
                <c:pt idx="8">
                  <c:v>AVERAGE</c:v>
                </c:pt>
              </c:strCache>
            </c:strRef>
          </c:cat>
          <c:val>
            <c:numRef>
              <c:f>'Lot C3'!#REF!</c:f>
              <c:numCache>
                <c:formatCode>General</c:formatCode>
                <c:ptCount val="1"/>
                <c:pt idx="0">
                  <c:v>1</c:v>
                </c:pt>
              </c:numCache>
            </c:numRef>
          </c:val>
          <c:extLst>
            <c:ext xmlns:c16="http://schemas.microsoft.com/office/drawing/2014/chart" uri="{C3380CC4-5D6E-409C-BE32-E72D297353CC}">
              <c16:uniqueId val="{00000009-8549-4DD4-9007-83744969CB1F}"/>
            </c:ext>
          </c:extLst>
        </c:ser>
        <c:dLbls>
          <c:showLegendKey val="0"/>
          <c:showVal val="0"/>
          <c:showCatName val="0"/>
          <c:showSerName val="0"/>
          <c:showPercent val="0"/>
          <c:showBubbleSize val="0"/>
        </c:dLbls>
        <c:gapWidth val="219"/>
        <c:overlap val="-27"/>
        <c:axId val="1440084783"/>
        <c:axId val="1791916127"/>
        <c:extLst>
          <c:ext xmlns:c15="http://schemas.microsoft.com/office/drawing/2012/chart" uri="{02D57815-91ED-43cb-92C2-25804820EDAC}">
            <c15:filteredBarSeries>
              <c15:ser>
                <c:idx val="0"/>
                <c:order val="0"/>
                <c:tx>
                  <c:strRef>
                    <c:extLst>
                      <c:ext uri="{02D57815-91ED-43cb-92C2-25804820EDAC}">
                        <c15:formulaRef>
                          <c15:sqref>'Lot C3'!$B$16</c15:sqref>
                        </c15:formulaRef>
                      </c:ext>
                    </c:extLst>
                    <c:strCache>
                      <c:ptCount val="1"/>
                      <c:pt idx="0">
                        <c:v>ICN - Fees for Building Surveying services (East)</c:v>
                      </c:pt>
                    </c:strCache>
                  </c:strRef>
                </c:tx>
                <c:spPr>
                  <a:solidFill>
                    <a:schemeClr val="accent1"/>
                  </a:solidFill>
                  <a:ln>
                    <a:noFill/>
                  </a:ln>
                  <a:effectLst/>
                </c:spPr>
                <c:invertIfNegative val="0"/>
                <c:cat>
                  <c:strRef>
                    <c:extLst>
                      <c:ext uri="{02D57815-91ED-43cb-92C2-25804820EDAC}">
                        <c15:formulaRef>
                          <c15:sqref>'Lot C3'!$C$15:$T$15</c15:sqref>
                        </c15:formulaRef>
                      </c:ext>
                    </c:extLst>
                    <c:strCache>
                      <c:ptCount val="9"/>
                      <c:pt idx="0">
                        <c:v>Anderton Gables</c:v>
                      </c:pt>
                      <c:pt idx="1">
                        <c:v>Bailey Wilson Property</c:v>
                      </c:pt>
                      <c:pt idx="2">
                        <c:v>MAC Construction Consulting</c:v>
                      </c:pt>
                      <c:pt idx="3">
                        <c:v>PARCOR Ltd</c:v>
                      </c:pt>
                      <c:pt idx="4">
                        <c:v>Rex Proctor and Partners</c:v>
                      </c:pt>
                      <c:pt idx="5">
                        <c:v>Summers Inman Construction &amp; Property Consultants</c:v>
                      </c:pt>
                      <c:pt idx="6">
                        <c:v>WhiteleyEaves Limited</c:v>
                      </c:pt>
                      <c:pt idx="7">
                        <c:v>Wilkinson Cowan Partnership</c:v>
                      </c:pt>
                      <c:pt idx="8">
                        <c:v>AVERAGE</c:v>
                      </c:pt>
                    </c:strCache>
                  </c:strRef>
                </c:cat>
                <c:val>
                  <c:numRef>
                    <c:extLst>
                      <c:ext uri="{02D57815-91ED-43cb-92C2-25804820EDAC}">
                        <c15:formulaRef>
                          <c15:sqref>'Lot C3'!$C$16:$T$16</c15:sqref>
                        </c15:formulaRef>
                      </c:ext>
                    </c:extLst>
                    <c:numCache>
                      <c:formatCode>General</c:formatCode>
                      <c:ptCount val="18"/>
                    </c:numCache>
                  </c:numRef>
                </c:val>
                <c:extLst>
                  <c:ext xmlns:c16="http://schemas.microsoft.com/office/drawing/2014/chart" uri="{C3380CC4-5D6E-409C-BE32-E72D297353CC}">
                    <c16:uniqueId val="{00000000-8549-4DD4-9007-83744969CB1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C3'!$B$17</c15:sqref>
                        </c15:formulaRef>
                      </c:ext>
                    </c:extLst>
                    <c:strCache>
                      <c:ptCount val="1"/>
                      <c:pt idx="0">
                        <c:v>Band 1 upto &amp; Incl 34 homes % Fee  Fee of works only value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C3'!$C$15:$T$15</c15:sqref>
                        </c15:formulaRef>
                      </c:ext>
                    </c:extLst>
                    <c:strCache>
                      <c:ptCount val="9"/>
                      <c:pt idx="0">
                        <c:v>Anderton Gables</c:v>
                      </c:pt>
                      <c:pt idx="1">
                        <c:v>Bailey Wilson Property</c:v>
                      </c:pt>
                      <c:pt idx="2">
                        <c:v>MAC Construction Consulting</c:v>
                      </c:pt>
                      <c:pt idx="3">
                        <c:v>PARCOR Ltd</c:v>
                      </c:pt>
                      <c:pt idx="4">
                        <c:v>Rex Proctor and Partners</c:v>
                      </c:pt>
                      <c:pt idx="5">
                        <c:v>Summers Inman Construction &amp; Property Consultants</c:v>
                      </c:pt>
                      <c:pt idx="6">
                        <c:v>WhiteleyEaves Limited</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C3'!$C$17:$T$17</c15:sqref>
                        </c15:formulaRef>
                      </c:ext>
                    </c:extLst>
                    <c:numCache>
                      <c:formatCode>0.00%</c:formatCode>
                      <c:ptCount val="18"/>
                      <c:pt idx="0">
                        <c:v>0.04</c:v>
                      </c:pt>
                      <c:pt idx="1">
                        <c:v>0.08</c:v>
                      </c:pt>
                      <c:pt idx="2">
                        <c:v>0.02</c:v>
                      </c:pt>
                      <c:pt idx="3">
                        <c:v>0.05</c:v>
                      </c:pt>
                      <c:pt idx="4">
                        <c:v>4.4999999999999998E-2</c:v>
                      </c:pt>
                      <c:pt idx="5">
                        <c:v>7.0000000000000007E-2</c:v>
                      </c:pt>
                      <c:pt idx="6">
                        <c:v>1.2E-2</c:v>
                      </c:pt>
                      <c:pt idx="7">
                        <c:v>4.2999999999999997E-2</c:v>
                      </c:pt>
                      <c:pt idx="8" formatCode="0.000%">
                        <c:v>4.4999999999999998E-2</c:v>
                      </c:pt>
                    </c:numCache>
                  </c:numRef>
                </c:val>
                <c:extLst xmlns:c15="http://schemas.microsoft.com/office/drawing/2012/chart">
                  <c:ext xmlns:c16="http://schemas.microsoft.com/office/drawing/2014/chart" uri="{C3380CC4-5D6E-409C-BE32-E72D297353CC}">
                    <c16:uniqueId val="{00000001-8549-4DD4-9007-83744969CB1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C3'!$B$18</c15:sqref>
                        </c15:formulaRef>
                      </c:ext>
                    </c:extLst>
                    <c:strCache>
                      <c:ptCount val="1"/>
                      <c:pt idx="0">
                        <c:v>Band 1 upto &amp; Incl 34 homes Min Fee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C3'!$C$15:$T$15</c15:sqref>
                        </c15:formulaRef>
                      </c:ext>
                    </c:extLst>
                    <c:strCache>
                      <c:ptCount val="9"/>
                      <c:pt idx="0">
                        <c:v>Anderton Gables</c:v>
                      </c:pt>
                      <c:pt idx="1">
                        <c:v>Bailey Wilson Property</c:v>
                      </c:pt>
                      <c:pt idx="2">
                        <c:v>MAC Construction Consulting</c:v>
                      </c:pt>
                      <c:pt idx="3">
                        <c:v>PARCOR Ltd</c:v>
                      </c:pt>
                      <c:pt idx="4">
                        <c:v>Rex Proctor and Partners</c:v>
                      </c:pt>
                      <c:pt idx="5">
                        <c:v>Summers Inman Construction &amp; Property Consultants</c:v>
                      </c:pt>
                      <c:pt idx="6">
                        <c:v>WhiteleyEaves Limited</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C3'!$C$18:$T$18</c15:sqref>
                        </c15:formulaRef>
                      </c:ext>
                    </c:extLst>
                    <c:numCache>
                      <c:formatCode>"£"#,##0.00</c:formatCode>
                      <c:ptCount val="18"/>
                      <c:pt idx="0">
                        <c:v>25000</c:v>
                      </c:pt>
                      <c:pt idx="1">
                        <c:v>1500</c:v>
                      </c:pt>
                      <c:pt idx="2">
                        <c:v>6250</c:v>
                      </c:pt>
                      <c:pt idx="3">
                        <c:v>25000</c:v>
                      </c:pt>
                      <c:pt idx="4">
                        <c:v>4375</c:v>
                      </c:pt>
                      <c:pt idx="5">
                        <c:v>12500</c:v>
                      </c:pt>
                      <c:pt idx="6">
                        <c:v>6000</c:v>
                      </c:pt>
                      <c:pt idx="7">
                        <c:v>10000</c:v>
                      </c:pt>
                    </c:numCache>
                  </c:numRef>
                </c:val>
                <c:extLst xmlns:c15="http://schemas.microsoft.com/office/drawing/2012/chart">
                  <c:ext xmlns:c16="http://schemas.microsoft.com/office/drawing/2014/chart" uri="{C3380CC4-5D6E-409C-BE32-E72D297353CC}">
                    <c16:uniqueId val="{00000002-8549-4DD4-9007-83744969CB1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C3'!$B$19</c15:sqref>
                        </c15:formulaRef>
                      </c:ext>
                    </c:extLst>
                    <c:strCache>
                      <c:ptCount val="1"/>
                      <c:pt idx="0">
                        <c:v>Band 2 - 35 Homes + % Fee of works only value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C3'!$C$15:$T$15</c15:sqref>
                        </c15:formulaRef>
                      </c:ext>
                    </c:extLst>
                    <c:strCache>
                      <c:ptCount val="9"/>
                      <c:pt idx="0">
                        <c:v>Anderton Gables</c:v>
                      </c:pt>
                      <c:pt idx="1">
                        <c:v>Bailey Wilson Property</c:v>
                      </c:pt>
                      <c:pt idx="2">
                        <c:v>MAC Construction Consulting</c:v>
                      </c:pt>
                      <c:pt idx="3">
                        <c:v>PARCOR Ltd</c:v>
                      </c:pt>
                      <c:pt idx="4">
                        <c:v>Rex Proctor and Partners</c:v>
                      </c:pt>
                      <c:pt idx="5">
                        <c:v>Summers Inman Construction &amp; Property Consultants</c:v>
                      </c:pt>
                      <c:pt idx="6">
                        <c:v>WhiteleyEaves Limited</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C3'!$C$19:$T$19</c15:sqref>
                        </c15:formulaRef>
                      </c:ext>
                    </c:extLst>
                    <c:numCache>
                      <c:formatCode>0.00%</c:formatCode>
                      <c:ptCount val="18"/>
                      <c:pt idx="0">
                        <c:v>0.03</c:v>
                      </c:pt>
                      <c:pt idx="1">
                        <c:v>0.06</c:v>
                      </c:pt>
                      <c:pt idx="2">
                        <c:v>1.4500000000000001E-2</c:v>
                      </c:pt>
                      <c:pt idx="3">
                        <c:v>0.04</c:v>
                      </c:pt>
                      <c:pt idx="4">
                        <c:v>3.7100000000000001E-2</c:v>
                      </c:pt>
                      <c:pt idx="5">
                        <c:v>4.9000000000000002E-2</c:v>
                      </c:pt>
                      <c:pt idx="6">
                        <c:v>8.5000000000000006E-3</c:v>
                      </c:pt>
                      <c:pt idx="7">
                        <c:v>3.5000000000000003E-2</c:v>
                      </c:pt>
                      <c:pt idx="8" formatCode="0.000%">
                        <c:v>3.4262500000000001E-2</c:v>
                      </c:pt>
                    </c:numCache>
                  </c:numRef>
                </c:val>
                <c:extLst xmlns:c15="http://schemas.microsoft.com/office/drawing/2012/chart">
                  <c:ext xmlns:c16="http://schemas.microsoft.com/office/drawing/2014/chart" uri="{C3380CC4-5D6E-409C-BE32-E72D297353CC}">
                    <c16:uniqueId val="{00000003-8549-4DD4-9007-83744969CB1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C3'!$B$20</c15:sqref>
                        </c15:formulaRef>
                      </c:ext>
                    </c:extLst>
                    <c:strCache>
                      <c:ptCount val="1"/>
                      <c:pt idx="0">
                        <c:v>Band 2 - 35 Homes + Max Fee</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C3'!$C$15:$T$15</c15:sqref>
                        </c15:formulaRef>
                      </c:ext>
                    </c:extLst>
                    <c:strCache>
                      <c:ptCount val="9"/>
                      <c:pt idx="0">
                        <c:v>Anderton Gables</c:v>
                      </c:pt>
                      <c:pt idx="1">
                        <c:v>Bailey Wilson Property</c:v>
                      </c:pt>
                      <c:pt idx="2">
                        <c:v>MAC Construction Consulting</c:v>
                      </c:pt>
                      <c:pt idx="3">
                        <c:v>PARCOR Ltd</c:v>
                      </c:pt>
                      <c:pt idx="4">
                        <c:v>Rex Proctor and Partners</c:v>
                      </c:pt>
                      <c:pt idx="5">
                        <c:v>Summers Inman Construction &amp; Property Consultants</c:v>
                      </c:pt>
                      <c:pt idx="6">
                        <c:v>WhiteleyEaves Limited</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C3'!$C$20:$T$20</c15:sqref>
                        </c15:formulaRef>
                      </c:ext>
                    </c:extLst>
                    <c:numCache>
                      <c:formatCode>"£"#,##0.00</c:formatCode>
                      <c:ptCount val="18"/>
                      <c:pt idx="0">
                        <c:v>150000</c:v>
                      </c:pt>
                      <c:pt idx="1">
                        <c:v>60000</c:v>
                      </c:pt>
                      <c:pt idx="2">
                        <c:v>195000</c:v>
                      </c:pt>
                      <c:pt idx="3">
                        <c:v>175000</c:v>
                      </c:pt>
                      <c:pt idx="4">
                        <c:v>370500</c:v>
                      </c:pt>
                      <c:pt idx="5">
                        <c:v>250000</c:v>
                      </c:pt>
                      <c:pt idx="6">
                        <c:v>85000</c:v>
                      </c:pt>
                      <c:pt idx="7">
                        <c:v>80000</c:v>
                      </c:pt>
                    </c:numCache>
                  </c:numRef>
                </c:val>
                <c:extLst xmlns:c15="http://schemas.microsoft.com/office/drawing/2012/chart">
                  <c:ext xmlns:c16="http://schemas.microsoft.com/office/drawing/2014/chart" uri="{C3380CC4-5D6E-409C-BE32-E72D297353CC}">
                    <c16:uniqueId val="{00000004-8549-4DD4-9007-83744969CB1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C3'!$B$21</c15:sqref>
                        </c15:formulaRef>
                      </c:ext>
                    </c:extLst>
                    <c:strCache>
                      <c:ptCount val="1"/>
                      <c:pt idx="0">
                        <c:v>Rate £ Staff Grade/Level</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C3'!$C$15:$T$15</c15:sqref>
                        </c15:formulaRef>
                      </c:ext>
                    </c:extLst>
                    <c:strCache>
                      <c:ptCount val="9"/>
                      <c:pt idx="0">
                        <c:v>Anderton Gables</c:v>
                      </c:pt>
                      <c:pt idx="1">
                        <c:v>Bailey Wilson Property</c:v>
                      </c:pt>
                      <c:pt idx="2">
                        <c:v>MAC Construction Consulting</c:v>
                      </c:pt>
                      <c:pt idx="3">
                        <c:v>PARCOR Ltd</c:v>
                      </c:pt>
                      <c:pt idx="4">
                        <c:v>Rex Proctor and Partners</c:v>
                      </c:pt>
                      <c:pt idx="5">
                        <c:v>Summers Inman Construction &amp; Property Consultants</c:v>
                      </c:pt>
                      <c:pt idx="6">
                        <c:v>WhiteleyEaves Limited</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C3'!$C$21:$T$21</c15:sqref>
                        </c15:formulaRef>
                      </c:ext>
                    </c:extLst>
                    <c:numCache>
                      <c:formatCode>General</c:formatCode>
                      <c:ptCount val="18"/>
                    </c:numCache>
                  </c:numRef>
                </c:val>
                <c:extLst xmlns:c15="http://schemas.microsoft.com/office/drawing/2012/chart">
                  <c:ext xmlns:c16="http://schemas.microsoft.com/office/drawing/2014/chart" uri="{C3380CC4-5D6E-409C-BE32-E72D297353CC}">
                    <c16:uniqueId val="{00000005-8549-4DD4-9007-83744969CB1F}"/>
                  </c:ext>
                </c:extLst>
              </c15:ser>
            </c15:filteredBarSeries>
          </c:ext>
        </c:extLst>
      </c:barChart>
      <c:catAx>
        <c:axId val="14400847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1916127"/>
        <c:crosses val="autoZero"/>
        <c:auto val="1"/>
        <c:lblAlgn val="ctr"/>
        <c:lblOffset val="100"/>
        <c:noMultiLvlLbl val="0"/>
      </c:catAx>
      <c:valAx>
        <c:axId val="17919161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0084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b="0" i="0" u="none" strike="noStrike" kern="1200" spc="0" baseline="0">
                <a:solidFill>
                  <a:sysClr val="windowText" lastClr="000000">
                    <a:lumMod val="65000"/>
                    <a:lumOff val="35000"/>
                  </a:sysClr>
                </a:solidFill>
              </a:rPr>
              <a:t>Lot C4a Fees for Architectural services (West) Stage 1 fee with Planning Consultant applied Band 1 up to &amp; including 34 homes Stage 1 Band 2 Min Fee</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GB"/>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6"/>
          <c:order val="6"/>
          <c:tx>
            <c:strRef>
              <c:f>'Lot C4a'!$B$11</c:f>
              <c:strCache>
                <c:ptCount val="1"/>
                <c:pt idx="0">
                  <c:v>Stage 1 Minimum Fee</c:v>
                </c:pt>
              </c:strCache>
            </c:strRef>
          </c:tx>
          <c:spPr>
            <a:solidFill>
              <a:schemeClr val="accent1">
                <a:lumMod val="60000"/>
              </a:schemeClr>
            </a:solidFill>
            <a:ln>
              <a:noFill/>
            </a:ln>
            <a:effectLst/>
          </c:spPr>
          <c:invertIfNegative val="0"/>
          <c:cat>
            <c:strRef>
              <c:f>'Lot C4a'!$C$4:$BF$4</c:f>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f>'Lot C4a'!$C$11:$BF$11</c:f>
              <c:numCache>
                <c:formatCode>"£"#,##0.00</c:formatCode>
                <c:ptCount val="56"/>
                <c:pt idx="0">
                  <c:v>1500</c:v>
                </c:pt>
                <c:pt idx="1">
                  <c:v>1500</c:v>
                </c:pt>
                <c:pt idx="2">
                  <c:v>3300</c:v>
                </c:pt>
                <c:pt idx="3">
                  <c:v>3500</c:v>
                </c:pt>
                <c:pt idx="4">
                  <c:v>985</c:v>
                </c:pt>
                <c:pt idx="5">
                  <c:v>5000</c:v>
                </c:pt>
                <c:pt idx="6">
                  <c:v>1150</c:v>
                </c:pt>
                <c:pt idx="7">
                  <c:v>8640</c:v>
                </c:pt>
                <c:pt idx="8">
                  <c:v>580</c:v>
                </c:pt>
                <c:pt idx="9">
                  <c:v>6250</c:v>
                </c:pt>
              </c:numCache>
            </c:numRef>
          </c:val>
          <c:extLst>
            <c:ext xmlns:c16="http://schemas.microsoft.com/office/drawing/2014/chart" uri="{C3380CC4-5D6E-409C-BE32-E72D297353CC}">
              <c16:uniqueId val="{00000006-D4BC-4DE2-846D-E42C59DA1626}"/>
            </c:ext>
          </c:extLst>
        </c:ser>
        <c:dLbls>
          <c:showLegendKey val="0"/>
          <c:showVal val="0"/>
          <c:showCatName val="0"/>
          <c:showSerName val="0"/>
          <c:showPercent val="0"/>
          <c:showBubbleSize val="0"/>
        </c:dLbls>
        <c:gapWidth val="219"/>
        <c:overlap val="-27"/>
        <c:axId val="781591680"/>
        <c:axId val="1425104384"/>
        <c:extLst>
          <c:ext xmlns:c15="http://schemas.microsoft.com/office/drawing/2012/chart" uri="{02D57815-91ED-43cb-92C2-25804820EDAC}">
            <c15:filteredBarSeries>
              <c15:ser>
                <c:idx val="0"/>
                <c:order val="0"/>
                <c:tx>
                  <c:strRef>
                    <c:extLst>
                      <c:ext uri="{02D57815-91ED-43cb-92C2-25804820EDAC}">
                        <c15:formulaRef>
                          <c15:sqref>'Lot C4a'!$B$5</c15:sqref>
                        </c15:formulaRef>
                      </c:ext>
                    </c:extLst>
                    <c:strCache>
                      <c:ptCount val="1"/>
                      <c:pt idx="0">
                        <c:v>ICN - Fees for Architectural services (West) </c:v>
                      </c:pt>
                    </c:strCache>
                  </c:strRef>
                </c:tx>
                <c:spPr>
                  <a:solidFill>
                    <a:schemeClr val="accent1"/>
                  </a:solidFill>
                  <a:ln>
                    <a:noFill/>
                  </a:ln>
                  <a:effectLst/>
                </c:spPr>
                <c:invertIfNegative val="0"/>
                <c:cat>
                  <c:strRef>
                    <c:extLst>
                      <c:ext uri="{02D57815-91ED-43cb-92C2-25804820EDAC}">
                        <c15:formulaRef>
                          <c15:sqref>'Lot C4a'!$C$4:$BF$4</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c:ext uri="{02D57815-91ED-43cb-92C2-25804820EDAC}">
                        <c15:formulaRef>
                          <c15:sqref>'Lot C4a'!$C$5:$BF$5</c15:sqref>
                        </c15:formulaRef>
                      </c:ext>
                    </c:extLst>
                    <c:numCache>
                      <c:formatCode>General</c:formatCode>
                      <c:ptCount val="56"/>
                    </c:numCache>
                  </c:numRef>
                </c:val>
                <c:extLst>
                  <c:ext xmlns:c16="http://schemas.microsoft.com/office/drawing/2014/chart" uri="{C3380CC4-5D6E-409C-BE32-E72D297353CC}">
                    <c16:uniqueId val="{00000000-D4BC-4DE2-846D-E42C59DA162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C4a'!$B$6</c15:sqref>
                        </c15:formulaRef>
                      </c:ext>
                    </c:extLst>
                    <c:strCache>
                      <c:ptCount val="1"/>
                      <c:pt idx="0">
                        <c:v>Stage 1 fee without Planning Consultant applied Band 1 up to &amp; including 34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C4a'!$C$4:$BF$4</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C4a'!$C$6:$BF$6</c15:sqref>
                        </c15:formulaRef>
                      </c:ext>
                    </c:extLst>
                    <c:numCache>
                      <c:formatCode>General</c:formatCode>
                      <c:ptCount val="56"/>
                    </c:numCache>
                  </c:numRef>
                </c:val>
                <c:extLst xmlns:c15="http://schemas.microsoft.com/office/drawing/2012/chart">
                  <c:ext xmlns:c16="http://schemas.microsoft.com/office/drawing/2014/chart" uri="{C3380CC4-5D6E-409C-BE32-E72D297353CC}">
                    <c16:uniqueId val="{00000001-D4BC-4DE2-846D-E42C59DA162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C4a'!$B$7</c15:sqref>
                        </c15:formulaRef>
                      </c:ext>
                    </c:extLst>
                    <c:strCache>
                      <c:ptCount val="1"/>
                      <c:pt idx="0">
                        <c:v>Stage 1 - % fee of works only value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C4a'!$C$4:$BF$4</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C4a'!$C$7:$BF$7</c15:sqref>
                        </c15:formulaRef>
                      </c:ext>
                    </c:extLst>
                    <c:numCache>
                      <c:formatCode>0.00%</c:formatCode>
                      <c:ptCount val="56"/>
                      <c:pt idx="0">
                        <c:v>8.5000000000000006E-3</c:v>
                      </c:pt>
                      <c:pt idx="1">
                        <c:v>8.9999999999999993E-3</c:v>
                      </c:pt>
                      <c:pt idx="2">
                        <c:v>6.1999999999999998E-3</c:v>
                      </c:pt>
                      <c:pt idx="3" formatCode="0.000%">
                        <c:v>5.6600000000000001E-3</c:v>
                      </c:pt>
                      <c:pt idx="4" formatCode="0.000%">
                        <c:v>5.9199999999999999E-3</c:v>
                      </c:pt>
                      <c:pt idx="5">
                        <c:v>8.9999999999999993E-3</c:v>
                      </c:pt>
                      <c:pt idx="6">
                        <c:v>7.1999999999999998E-3</c:v>
                      </c:pt>
                      <c:pt idx="7">
                        <c:v>5.8999999999999999E-3</c:v>
                      </c:pt>
                      <c:pt idx="8">
                        <c:v>5.7999999999999996E-3</c:v>
                      </c:pt>
                      <c:pt idx="9">
                        <c:v>8.2000000000000007E-3</c:v>
                      </c:pt>
                      <c:pt idx="10" formatCode="0.000%">
                        <c:v>7.1380000000000011E-3</c:v>
                      </c:pt>
                    </c:numCache>
                  </c:numRef>
                </c:val>
                <c:extLst xmlns:c15="http://schemas.microsoft.com/office/drawing/2012/chart">
                  <c:ext xmlns:c16="http://schemas.microsoft.com/office/drawing/2014/chart" uri="{C3380CC4-5D6E-409C-BE32-E72D297353CC}">
                    <c16:uniqueId val="{00000002-D4BC-4DE2-846D-E42C59DA162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C4a'!$B$8</c15:sqref>
                        </c15:formulaRef>
                      </c:ext>
                    </c:extLst>
                    <c:strCache>
                      <c:ptCount val="1"/>
                      <c:pt idx="0">
                        <c:v>Stage 1 Minimum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C4a'!$C$4:$BF$4</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C4a'!$C$8:$BF$8</c15:sqref>
                        </c15:formulaRef>
                      </c:ext>
                    </c:extLst>
                    <c:numCache>
                      <c:formatCode>"£"#,##0.00</c:formatCode>
                      <c:ptCount val="56"/>
                      <c:pt idx="0">
                        <c:v>1500</c:v>
                      </c:pt>
                      <c:pt idx="1">
                        <c:v>1500</c:v>
                      </c:pt>
                      <c:pt idx="2">
                        <c:v>3720</c:v>
                      </c:pt>
                      <c:pt idx="3">
                        <c:v>3500</c:v>
                      </c:pt>
                      <c:pt idx="4">
                        <c:v>985</c:v>
                      </c:pt>
                      <c:pt idx="5">
                        <c:v>5525</c:v>
                      </c:pt>
                      <c:pt idx="6">
                        <c:v>1550</c:v>
                      </c:pt>
                      <c:pt idx="7">
                        <c:v>9440</c:v>
                      </c:pt>
                      <c:pt idx="8">
                        <c:v>580</c:v>
                      </c:pt>
                      <c:pt idx="9">
                        <c:v>6900</c:v>
                      </c:pt>
                    </c:numCache>
                  </c:numRef>
                </c:val>
                <c:extLst xmlns:c15="http://schemas.microsoft.com/office/drawing/2012/chart">
                  <c:ext xmlns:c16="http://schemas.microsoft.com/office/drawing/2014/chart" uri="{C3380CC4-5D6E-409C-BE32-E72D297353CC}">
                    <c16:uniqueId val="{00000003-D4BC-4DE2-846D-E42C59DA162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C4a'!$B$9</c15:sqref>
                        </c15:formulaRef>
                      </c:ext>
                    </c:extLst>
                    <c:strCache>
                      <c:ptCount val="1"/>
                      <c:pt idx="0">
                        <c:v>Stage 1 fee with Planning Consultant Band 1</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C4a'!$C$4:$BF$4</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C4a'!$C$9:$BF$9</c15:sqref>
                        </c15:formulaRef>
                      </c:ext>
                    </c:extLst>
                    <c:numCache>
                      <c:formatCode>General</c:formatCode>
                      <c:ptCount val="56"/>
                    </c:numCache>
                  </c:numRef>
                </c:val>
                <c:extLst xmlns:c15="http://schemas.microsoft.com/office/drawing/2012/chart">
                  <c:ext xmlns:c16="http://schemas.microsoft.com/office/drawing/2014/chart" uri="{C3380CC4-5D6E-409C-BE32-E72D297353CC}">
                    <c16:uniqueId val="{00000004-D4BC-4DE2-846D-E42C59DA162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C4a'!$B$10</c15:sqref>
                        </c15:formulaRef>
                      </c:ext>
                    </c:extLst>
                    <c:strCache>
                      <c:ptCount val="1"/>
                      <c:pt idx="0">
                        <c:v>Stage 1 - % fee of works only value </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C4a'!$C$4:$BF$4</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C4a'!$C$10:$BF$10</c15:sqref>
                        </c15:formulaRef>
                      </c:ext>
                    </c:extLst>
                    <c:numCache>
                      <c:formatCode>0.00%</c:formatCode>
                      <c:ptCount val="56"/>
                      <c:pt idx="0">
                        <c:v>8.0000000000000002E-3</c:v>
                      </c:pt>
                      <c:pt idx="1">
                        <c:v>8.0000000000000002E-3</c:v>
                      </c:pt>
                      <c:pt idx="2">
                        <c:v>5.4999999999999997E-3</c:v>
                      </c:pt>
                      <c:pt idx="3" formatCode="0.000%">
                        <c:v>5.3800000000000002E-3</c:v>
                      </c:pt>
                      <c:pt idx="4" formatCode="0.000%">
                        <c:v>5.1599999999999997E-3</c:v>
                      </c:pt>
                      <c:pt idx="5">
                        <c:v>8.5000000000000006E-3</c:v>
                      </c:pt>
                      <c:pt idx="6">
                        <c:v>6.3E-3</c:v>
                      </c:pt>
                      <c:pt idx="7">
                        <c:v>5.4000000000000003E-3</c:v>
                      </c:pt>
                      <c:pt idx="8">
                        <c:v>5.7000000000000002E-3</c:v>
                      </c:pt>
                      <c:pt idx="9">
                        <c:v>7.4000000000000003E-3</c:v>
                      </c:pt>
                      <c:pt idx="10" formatCode="0.000%">
                        <c:v>6.5340000000000007E-3</c:v>
                      </c:pt>
                    </c:numCache>
                  </c:numRef>
                </c:val>
                <c:extLst xmlns:c15="http://schemas.microsoft.com/office/drawing/2012/chart">
                  <c:ext xmlns:c16="http://schemas.microsoft.com/office/drawing/2014/chart" uri="{C3380CC4-5D6E-409C-BE32-E72D297353CC}">
                    <c16:uniqueId val="{00000005-D4BC-4DE2-846D-E42C59DA1626}"/>
                  </c:ext>
                </c:extLst>
              </c15:ser>
            </c15:filteredBarSeries>
          </c:ext>
        </c:extLst>
      </c:barChart>
      <c:catAx>
        <c:axId val="78159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5104384"/>
        <c:crosses val="autoZero"/>
        <c:auto val="1"/>
        <c:lblAlgn val="ctr"/>
        <c:lblOffset val="100"/>
        <c:noMultiLvlLbl val="0"/>
      </c:catAx>
      <c:valAx>
        <c:axId val="142510438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1591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C4a Fees for Architectural services (West) Stage 2 fee  with or without Planning Consultant applied Band 1 up to &amp; including 34 homes </a:t>
            </a:r>
            <a:r>
              <a:rPr lang="en-US"/>
              <a:t>Stage 2 Minimum Fee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9"/>
          <c:order val="9"/>
          <c:tx>
            <c:strRef>
              <c:f>'Lot C4a'!$B$14</c:f>
              <c:strCache>
                <c:ptCount val="1"/>
                <c:pt idx="0">
                  <c:v>Stage 2 Minimum Fee</c:v>
                </c:pt>
              </c:strCache>
            </c:strRef>
          </c:tx>
          <c:spPr>
            <a:solidFill>
              <a:schemeClr val="accent4">
                <a:lumMod val="60000"/>
              </a:schemeClr>
            </a:solidFill>
            <a:ln>
              <a:noFill/>
            </a:ln>
            <a:effectLst/>
          </c:spPr>
          <c:invertIfNegative val="0"/>
          <c:cat>
            <c:strRef>
              <c:f>'Lot C4a'!$C$4:$BF$4</c:f>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f>'Lot C4a'!$C$14:$BF$14</c:f>
              <c:numCache>
                <c:formatCode>"£"#,##0.00</c:formatCode>
                <c:ptCount val="56"/>
                <c:pt idx="0">
                  <c:v>1600</c:v>
                </c:pt>
                <c:pt idx="1">
                  <c:v>1500</c:v>
                </c:pt>
                <c:pt idx="2">
                  <c:v>6900</c:v>
                </c:pt>
                <c:pt idx="3">
                  <c:v>6000</c:v>
                </c:pt>
                <c:pt idx="4">
                  <c:v>985</c:v>
                </c:pt>
                <c:pt idx="5">
                  <c:v>5625</c:v>
                </c:pt>
                <c:pt idx="6">
                  <c:v>1950</c:v>
                </c:pt>
                <c:pt idx="7">
                  <c:v>18080</c:v>
                </c:pt>
                <c:pt idx="8">
                  <c:v>1450</c:v>
                </c:pt>
                <c:pt idx="9">
                  <c:v>11780</c:v>
                </c:pt>
              </c:numCache>
            </c:numRef>
          </c:val>
          <c:extLst>
            <c:ext xmlns:c16="http://schemas.microsoft.com/office/drawing/2014/chart" uri="{C3380CC4-5D6E-409C-BE32-E72D297353CC}">
              <c16:uniqueId val="{00000009-9F0C-4AB2-B2B8-0112524EEFD1}"/>
            </c:ext>
          </c:extLst>
        </c:ser>
        <c:dLbls>
          <c:showLegendKey val="0"/>
          <c:showVal val="0"/>
          <c:showCatName val="0"/>
          <c:showSerName val="0"/>
          <c:showPercent val="0"/>
          <c:showBubbleSize val="0"/>
        </c:dLbls>
        <c:gapWidth val="219"/>
        <c:overlap val="-27"/>
        <c:axId val="943440960"/>
        <c:axId val="217327472"/>
        <c:extLst>
          <c:ext xmlns:c15="http://schemas.microsoft.com/office/drawing/2012/chart" uri="{02D57815-91ED-43cb-92C2-25804820EDAC}">
            <c15:filteredBarSeries>
              <c15:ser>
                <c:idx val="0"/>
                <c:order val="0"/>
                <c:tx>
                  <c:strRef>
                    <c:extLst>
                      <c:ext uri="{02D57815-91ED-43cb-92C2-25804820EDAC}">
                        <c15:formulaRef>
                          <c15:sqref>'Lot C4a'!$B$5</c15:sqref>
                        </c15:formulaRef>
                      </c:ext>
                    </c:extLst>
                    <c:strCache>
                      <c:ptCount val="1"/>
                      <c:pt idx="0">
                        <c:v>ICN - Fees for Architectural services (West) </c:v>
                      </c:pt>
                    </c:strCache>
                  </c:strRef>
                </c:tx>
                <c:spPr>
                  <a:solidFill>
                    <a:schemeClr val="accent1"/>
                  </a:solidFill>
                  <a:ln>
                    <a:noFill/>
                  </a:ln>
                  <a:effectLst/>
                </c:spPr>
                <c:invertIfNegative val="0"/>
                <c:cat>
                  <c:strRef>
                    <c:extLst>
                      <c:ext uri="{02D57815-91ED-43cb-92C2-25804820EDAC}">
                        <c15:formulaRef>
                          <c15:sqref>'Lot C4a'!$C$4:$BF$4</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c:ext uri="{02D57815-91ED-43cb-92C2-25804820EDAC}">
                        <c15:formulaRef>
                          <c15:sqref>'Lot C4a'!$C$5:$BF$5</c15:sqref>
                        </c15:formulaRef>
                      </c:ext>
                    </c:extLst>
                    <c:numCache>
                      <c:formatCode>General</c:formatCode>
                      <c:ptCount val="56"/>
                    </c:numCache>
                  </c:numRef>
                </c:val>
                <c:extLst>
                  <c:ext xmlns:c16="http://schemas.microsoft.com/office/drawing/2014/chart" uri="{C3380CC4-5D6E-409C-BE32-E72D297353CC}">
                    <c16:uniqueId val="{00000000-9F0C-4AB2-B2B8-0112524EEFD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C4a'!$B$6</c15:sqref>
                        </c15:formulaRef>
                      </c:ext>
                    </c:extLst>
                    <c:strCache>
                      <c:ptCount val="1"/>
                      <c:pt idx="0">
                        <c:v>Stage 1 fee without Planning Consultant applied Band 1 up to &amp; including 34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C4a'!$C$4:$BF$4</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C4a'!$C$6:$BF$6</c15:sqref>
                        </c15:formulaRef>
                      </c:ext>
                    </c:extLst>
                    <c:numCache>
                      <c:formatCode>General</c:formatCode>
                      <c:ptCount val="56"/>
                    </c:numCache>
                  </c:numRef>
                </c:val>
                <c:extLst xmlns:c15="http://schemas.microsoft.com/office/drawing/2012/chart">
                  <c:ext xmlns:c16="http://schemas.microsoft.com/office/drawing/2014/chart" uri="{C3380CC4-5D6E-409C-BE32-E72D297353CC}">
                    <c16:uniqueId val="{00000001-9F0C-4AB2-B2B8-0112524EEFD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C4a'!$B$7</c15:sqref>
                        </c15:formulaRef>
                      </c:ext>
                    </c:extLst>
                    <c:strCache>
                      <c:ptCount val="1"/>
                      <c:pt idx="0">
                        <c:v>Stage 1 - % fee of works only value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C4a'!$C$4:$BF$4</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C4a'!$C$7:$BF$7</c15:sqref>
                        </c15:formulaRef>
                      </c:ext>
                    </c:extLst>
                    <c:numCache>
                      <c:formatCode>0.00%</c:formatCode>
                      <c:ptCount val="56"/>
                      <c:pt idx="0">
                        <c:v>8.5000000000000006E-3</c:v>
                      </c:pt>
                      <c:pt idx="1">
                        <c:v>8.9999999999999993E-3</c:v>
                      </c:pt>
                      <c:pt idx="2">
                        <c:v>6.1999999999999998E-3</c:v>
                      </c:pt>
                      <c:pt idx="3" formatCode="0.000%">
                        <c:v>5.6600000000000001E-3</c:v>
                      </c:pt>
                      <c:pt idx="4" formatCode="0.000%">
                        <c:v>5.9199999999999999E-3</c:v>
                      </c:pt>
                      <c:pt idx="5">
                        <c:v>8.9999999999999993E-3</c:v>
                      </c:pt>
                      <c:pt idx="6">
                        <c:v>7.1999999999999998E-3</c:v>
                      </c:pt>
                      <c:pt idx="7">
                        <c:v>5.8999999999999999E-3</c:v>
                      </c:pt>
                      <c:pt idx="8">
                        <c:v>5.7999999999999996E-3</c:v>
                      </c:pt>
                      <c:pt idx="9">
                        <c:v>8.2000000000000007E-3</c:v>
                      </c:pt>
                      <c:pt idx="10" formatCode="0.000%">
                        <c:v>7.1380000000000011E-3</c:v>
                      </c:pt>
                    </c:numCache>
                  </c:numRef>
                </c:val>
                <c:extLst xmlns:c15="http://schemas.microsoft.com/office/drawing/2012/chart">
                  <c:ext xmlns:c16="http://schemas.microsoft.com/office/drawing/2014/chart" uri="{C3380CC4-5D6E-409C-BE32-E72D297353CC}">
                    <c16:uniqueId val="{00000002-9F0C-4AB2-B2B8-0112524EEFD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C4a'!$B$8</c15:sqref>
                        </c15:formulaRef>
                      </c:ext>
                    </c:extLst>
                    <c:strCache>
                      <c:ptCount val="1"/>
                      <c:pt idx="0">
                        <c:v>Stage 1 Minimum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C4a'!$C$4:$BF$4</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C4a'!$C$8:$BF$8</c15:sqref>
                        </c15:formulaRef>
                      </c:ext>
                    </c:extLst>
                    <c:numCache>
                      <c:formatCode>"£"#,##0.00</c:formatCode>
                      <c:ptCount val="56"/>
                      <c:pt idx="0">
                        <c:v>1500</c:v>
                      </c:pt>
                      <c:pt idx="1">
                        <c:v>1500</c:v>
                      </c:pt>
                      <c:pt idx="2">
                        <c:v>3720</c:v>
                      </c:pt>
                      <c:pt idx="3">
                        <c:v>3500</c:v>
                      </c:pt>
                      <c:pt idx="4">
                        <c:v>985</c:v>
                      </c:pt>
                      <c:pt idx="5">
                        <c:v>5525</c:v>
                      </c:pt>
                      <c:pt idx="6">
                        <c:v>1550</c:v>
                      </c:pt>
                      <c:pt idx="7">
                        <c:v>9440</c:v>
                      </c:pt>
                      <c:pt idx="8">
                        <c:v>580</c:v>
                      </c:pt>
                      <c:pt idx="9">
                        <c:v>6900</c:v>
                      </c:pt>
                    </c:numCache>
                  </c:numRef>
                </c:val>
                <c:extLst xmlns:c15="http://schemas.microsoft.com/office/drawing/2012/chart">
                  <c:ext xmlns:c16="http://schemas.microsoft.com/office/drawing/2014/chart" uri="{C3380CC4-5D6E-409C-BE32-E72D297353CC}">
                    <c16:uniqueId val="{00000003-9F0C-4AB2-B2B8-0112524EEFD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C4a'!$B$9</c15:sqref>
                        </c15:formulaRef>
                      </c:ext>
                    </c:extLst>
                    <c:strCache>
                      <c:ptCount val="1"/>
                      <c:pt idx="0">
                        <c:v>Stage 1 fee with Planning Consultant Band 1</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C4a'!$C$4:$BF$4</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C4a'!$C$9:$BF$9</c15:sqref>
                        </c15:formulaRef>
                      </c:ext>
                    </c:extLst>
                    <c:numCache>
                      <c:formatCode>General</c:formatCode>
                      <c:ptCount val="56"/>
                    </c:numCache>
                  </c:numRef>
                </c:val>
                <c:extLst xmlns:c15="http://schemas.microsoft.com/office/drawing/2012/chart">
                  <c:ext xmlns:c16="http://schemas.microsoft.com/office/drawing/2014/chart" uri="{C3380CC4-5D6E-409C-BE32-E72D297353CC}">
                    <c16:uniqueId val="{00000004-9F0C-4AB2-B2B8-0112524EEFD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C4a'!$B$10</c15:sqref>
                        </c15:formulaRef>
                      </c:ext>
                    </c:extLst>
                    <c:strCache>
                      <c:ptCount val="1"/>
                      <c:pt idx="0">
                        <c:v>Stage 1 - % fee of works only value </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C4a'!$C$4:$BF$4</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C4a'!$C$10:$BF$10</c15:sqref>
                        </c15:formulaRef>
                      </c:ext>
                    </c:extLst>
                    <c:numCache>
                      <c:formatCode>0.00%</c:formatCode>
                      <c:ptCount val="56"/>
                      <c:pt idx="0">
                        <c:v>8.0000000000000002E-3</c:v>
                      </c:pt>
                      <c:pt idx="1">
                        <c:v>8.0000000000000002E-3</c:v>
                      </c:pt>
                      <c:pt idx="2">
                        <c:v>5.4999999999999997E-3</c:v>
                      </c:pt>
                      <c:pt idx="3" formatCode="0.000%">
                        <c:v>5.3800000000000002E-3</c:v>
                      </c:pt>
                      <c:pt idx="4" formatCode="0.000%">
                        <c:v>5.1599999999999997E-3</c:v>
                      </c:pt>
                      <c:pt idx="5">
                        <c:v>8.5000000000000006E-3</c:v>
                      </c:pt>
                      <c:pt idx="6">
                        <c:v>6.3E-3</c:v>
                      </c:pt>
                      <c:pt idx="7">
                        <c:v>5.4000000000000003E-3</c:v>
                      </c:pt>
                      <c:pt idx="8">
                        <c:v>5.7000000000000002E-3</c:v>
                      </c:pt>
                      <c:pt idx="9">
                        <c:v>7.4000000000000003E-3</c:v>
                      </c:pt>
                      <c:pt idx="10" formatCode="0.000%">
                        <c:v>6.5340000000000007E-3</c:v>
                      </c:pt>
                    </c:numCache>
                  </c:numRef>
                </c:val>
                <c:extLst xmlns:c15="http://schemas.microsoft.com/office/drawing/2012/chart">
                  <c:ext xmlns:c16="http://schemas.microsoft.com/office/drawing/2014/chart" uri="{C3380CC4-5D6E-409C-BE32-E72D297353CC}">
                    <c16:uniqueId val="{00000005-9F0C-4AB2-B2B8-0112524EEFD1}"/>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'Lot C4a'!$B$11</c15:sqref>
                        </c15:formulaRef>
                      </c:ext>
                    </c:extLst>
                    <c:strCache>
                      <c:ptCount val="1"/>
                      <c:pt idx="0">
                        <c:v>Stage 1 Minimum Fee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C4a'!$C$4:$BF$4</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C4a'!$C$11:$BF$11</c15:sqref>
                        </c15:formulaRef>
                      </c:ext>
                    </c:extLst>
                    <c:numCache>
                      <c:formatCode>"£"#,##0.00</c:formatCode>
                      <c:ptCount val="56"/>
                      <c:pt idx="0">
                        <c:v>1500</c:v>
                      </c:pt>
                      <c:pt idx="1">
                        <c:v>1500</c:v>
                      </c:pt>
                      <c:pt idx="2">
                        <c:v>3300</c:v>
                      </c:pt>
                      <c:pt idx="3">
                        <c:v>3500</c:v>
                      </c:pt>
                      <c:pt idx="4">
                        <c:v>985</c:v>
                      </c:pt>
                      <c:pt idx="5">
                        <c:v>5000</c:v>
                      </c:pt>
                      <c:pt idx="6">
                        <c:v>1150</c:v>
                      </c:pt>
                      <c:pt idx="7">
                        <c:v>8640</c:v>
                      </c:pt>
                      <c:pt idx="8">
                        <c:v>580</c:v>
                      </c:pt>
                      <c:pt idx="9">
                        <c:v>6250</c:v>
                      </c:pt>
                    </c:numCache>
                  </c:numRef>
                </c:val>
                <c:extLst xmlns:c15="http://schemas.microsoft.com/office/drawing/2012/chart">
                  <c:ext xmlns:c16="http://schemas.microsoft.com/office/drawing/2014/chart" uri="{C3380CC4-5D6E-409C-BE32-E72D297353CC}">
                    <c16:uniqueId val="{00000006-9F0C-4AB2-B2B8-0112524EEFD1}"/>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'Lot C4a'!$B$12</c15:sqref>
                        </c15:formulaRef>
                      </c:ext>
                    </c:extLst>
                    <c:strCache>
                      <c:ptCount val="1"/>
                      <c:pt idx="0">
                        <c:v>Stage 2 fee with or without Planning Consultant </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C4a'!$C$4:$BF$4</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C4a'!$C$12:$BF$12</c15:sqref>
                        </c15:formulaRef>
                      </c:ext>
                    </c:extLst>
                    <c:numCache>
                      <c:formatCode>General</c:formatCode>
                      <c:ptCount val="56"/>
                    </c:numCache>
                  </c:numRef>
                </c:val>
                <c:extLst xmlns:c15="http://schemas.microsoft.com/office/drawing/2012/chart">
                  <c:ext xmlns:c16="http://schemas.microsoft.com/office/drawing/2014/chart" uri="{C3380CC4-5D6E-409C-BE32-E72D297353CC}">
                    <c16:uniqueId val="{00000007-9F0C-4AB2-B2B8-0112524EEFD1}"/>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'Lot C4a'!$B$13</c15:sqref>
                        </c15:formulaRef>
                      </c:ext>
                    </c:extLst>
                    <c:strCache>
                      <c:ptCount val="1"/>
                      <c:pt idx="0">
                        <c:v>Stage 2 - % fee of works only value </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C4a'!$C$4:$BF$4</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C4a'!$C$13:$BF$13</c15:sqref>
                        </c15:formulaRef>
                      </c:ext>
                    </c:extLst>
                    <c:numCache>
                      <c:formatCode>0.00%</c:formatCode>
                      <c:ptCount val="56"/>
                      <c:pt idx="0">
                        <c:v>9.4999999999999998E-3</c:v>
                      </c:pt>
                      <c:pt idx="1">
                        <c:v>7.4999999999999997E-3</c:v>
                      </c:pt>
                      <c:pt idx="2">
                        <c:v>1.15E-2</c:v>
                      </c:pt>
                      <c:pt idx="3" formatCode="0.000%">
                        <c:v>1.051E-2</c:v>
                      </c:pt>
                      <c:pt idx="4" formatCode="0.000%">
                        <c:v>8.1799999999999998E-3</c:v>
                      </c:pt>
                      <c:pt idx="5">
                        <c:v>8.8999999999999999E-3</c:v>
                      </c:pt>
                      <c:pt idx="6">
                        <c:v>7.1999999999999998E-3</c:v>
                      </c:pt>
                      <c:pt idx="7">
                        <c:v>1.1299999999999999E-2</c:v>
                      </c:pt>
                      <c:pt idx="8">
                        <c:v>1.4500000000000001E-2</c:v>
                      </c:pt>
                      <c:pt idx="9">
                        <c:v>1.4E-2</c:v>
                      </c:pt>
                      <c:pt idx="10" formatCode="0.000%">
                        <c:v>1.0309E-2</c:v>
                      </c:pt>
                    </c:numCache>
                  </c:numRef>
                </c:val>
                <c:extLst xmlns:c15="http://schemas.microsoft.com/office/drawing/2012/chart">
                  <c:ext xmlns:c16="http://schemas.microsoft.com/office/drawing/2014/chart" uri="{C3380CC4-5D6E-409C-BE32-E72D297353CC}">
                    <c16:uniqueId val="{00000008-9F0C-4AB2-B2B8-0112524EEFD1}"/>
                  </c:ext>
                </c:extLst>
              </c15:ser>
            </c15:filteredBarSeries>
          </c:ext>
        </c:extLst>
      </c:barChart>
      <c:catAx>
        <c:axId val="943440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327472"/>
        <c:crosses val="autoZero"/>
        <c:auto val="1"/>
        <c:lblAlgn val="ctr"/>
        <c:lblOffset val="100"/>
        <c:noMultiLvlLbl val="0"/>
      </c:catAx>
      <c:valAx>
        <c:axId val="21732747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3440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Lot C4a</a:t>
            </a:r>
            <a:r>
              <a:rPr lang="en-GB" baseline="0"/>
              <a:t> Fees for Architectural services (West) Stage 1 fee without Planning Consultant applied Band 2  35 +  homes Stage 1 - % fee of works only value  </a:t>
            </a:r>
            <a:endParaRPr lang="en-GB"/>
          </a:p>
        </c:rich>
      </c:tx>
      <c:layout>
        <c:manualLayout>
          <c:xMode val="edge"/>
          <c:yMode val="edge"/>
          <c:x val="0.10038871537705832"/>
          <c:y val="2.040816326530612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2"/>
          <c:tx>
            <c:strRef>
              <c:f>'Lot C4a'!$B$21</c:f>
              <c:strCache>
                <c:ptCount val="1"/>
                <c:pt idx="0">
                  <c:v>Stage 1 - % fee of works only value </c:v>
                </c:pt>
              </c:strCache>
            </c:strRef>
          </c:tx>
          <c:spPr>
            <a:solidFill>
              <a:schemeClr val="accent3"/>
            </a:solidFill>
            <a:ln>
              <a:noFill/>
            </a:ln>
            <a:effectLst/>
          </c:spPr>
          <c:invertIfNegative val="0"/>
          <c:cat>
            <c:strRef>
              <c:f>'Lot C4a'!$C$18:$BF$18</c:f>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f>'Lot C4a'!$C$21:$BF$21</c:f>
              <c:numCache>
                <c:formatCode>0.00%</c:formatCode>
                <c:ptCount val="56"/>
                <c:pt idx="0">
                  <c:v>8.0000000000000002E-3</c:v>
                </c:pt>
                <c:pt idx="1">
                  <c:v>8.0000000000000002E-3</c:v>
                </c:pt>
                <c:pt idx="2">
                  <c:v>5.1999999999999998E-3</c:v>
                </c:pt>
                <c:pt idx="3" formatCode="0.000%">
                  <c:v>5.1200000000000004E-3</c:v>
                </c:pt>
                <c:pt idx="4" formatCode="0.000%">
                  <c:v>5.1500000000000001E-3</c:v>
                </c:pt>
                <c:pt idx="5">
                  <c:v>7.4999999999999997E-3</c:v>
                </c:pt>
                <c:pt idx="6">
                  <c:v>6.0000000000000001E-3</c:v>
                </c:pt>
                <c:pt idx="7">
                  <c:v>4.4999999999999997E-3</c:v>
                </c:pt>
                <c:pt idx="8">
                  <c:v>4.8999999999999998E-3</c:v>
                </c:pt>
                <c:pt idx="9">
                  <c:v>7.3000000000000001E-3</c:v>
                </c:pt>
                <c:pt idx="10" formatCode="0.000%">
                  <c:v>6.1669999999999997E-3</c:v>
                </c:pt>
              </c:numCache>
            </c:numRef>
          </c:val>
          <c:extLst>
            <c:ext xmlns:c16="http://schemas.microsoft.com/office/drawing/2014/chart" uri="{C3380CC4-5D6E-409C-BE32-E72D297353CC}">
              <c16:uniqueId val="{00000002-9886-4226-B146-B23A81A984A5}"/>
            </c:ext>
          </c:extLst>
        </c:ser>
        <c:dLbls>
          <c:showLegendKey val="0"/>
          <c:showVal val="0"/>
          <c:showCatName val="0"/>
          <c:showSerName val="0"/>
          <c:showPercent val="0"/>
          <c:showBubbleSize val="0"/>
        </c:dLbls>
        <c:gapWidth val="219"/>
        <c:overlap val="-27"/>
        <c:axId val="1605395984"/>
        <c:axId val="213089888"/>
        <c:extLst>
          <c:ext xmlns:c15="http://schemas.microsoft.com/office/drawing/2012/chart" uri="{02D57815-91ED-43cb-92C2-25804820EDAC}">
            <c15:filteredBarSeries>
              <c15:ser>
                <c:idx val="0"/>
                <c:order val="0"/>
                <c:tx>
                  <c:strRef>
                    <c:extLst>
                      <c:ext uri="{02D57815-91ED-43cb-92C2-25804820EDAC}">
                        <c15:formulaRef>
                          <c15:sqref>'Lot C4a'!$B$19</c15:sqref>
                        </c15:formulaRef>
                      </c:ext>
                    </c:extLst>
                    <c:strCache>
                      <c:ptCount val="1"/>
                      <c:pt idx="0">
                        <c:v>ICN - Fees for Architectural services (West) </c:v>
                      </c:pt>
                    </c:strCache>
                  </c:strRef>
                </c:tx>
                <c:spPr>
                  <a:solidFill>
                    <a:schemeClr val="accent1"/>
                  </a:solidFill>
                  <a:ln>
                    <a:noFill/>
                  </a:ln>
                  <a:effectLst/>
                </c:spPr>
                <c:invertIfNegative val="0"/>
                <c:cat>
                  <c:strRef>
                    <c:extLst>
                      <c:ex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c:ext uri="{02D57815-91ED-43cb-92C2-25804820EDAC}">
                        <c15:formulaRef>
                          <c15:sqref>'Lot C4a'!$C$19:$BF$19</c15:sqref>
                        </c15:formulaRef>
                      </c:ext>
                    </c:extLst>
                    <c:numCache>
                      <c:formatCode>General</c:formatCode>
                      <c:ptCount val="56"/>
                    </c:numCache>
                  </c:numRef>
                </c:val>
                <c:extLst>
                  <c:ext xmlns:c16="http://schemas.microsoft.com/office/drawing/2014/chart" uri="{C3380CC4-5D6E-409C-BE32-E72D297353CC}">
                    <c16:uniqueId val="{00000000-9886-4226-B146-B23A81A984A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C4a'!$B$20</c15:sqref>
                        </c15:formulaRef>
                      </c:ext>
                    </c:extLst>
                    <c:strCache>
                      <c:ptCount val="1"/>
                      <c:pt idx="0">
                        <c:v>Stage 1 fee without Planning Consultant applied Band 2  35 +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C4a'!$C$20:$BF$20</c15:sqref>
                        </c15:formulaRef>
                      </c:ext>
                    </c:extLst>
                    <c:numCache>
                      <c:formatCode>General</c:formatCode>
                      <c:ptCount val="56"/>
                    </c:numCache>
                  </c:numRef>
                </c:val>
                <c:extLst xmlns:c15="http://schemas.microsoft.com/office/drawing/2012/chart">
                  <c:ext xmlns:c16="http://schemas.microsoft.com/office/drawing/2014/chart" uri="{C3380CC4-5D6E-409C-BE32-E72D297353CC}">
                    <c16:uniqueId val="{00000001-9886-4226-B146-B23A81A984A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C4a'!$B$22</c15:sqref>
                        </c15:formulaRef>
                      </c:ext>
                    </c:extLst>
                    <c:strCache>
                      <c:ptCount val="1"/>
                      <c:pt idx="0">
                        <c:v>Stage 1 Maximum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C4a'!$C$22:$BF$22</c15:sqref>
                        </c15:formulaRef>
                      </c:ext>
                    </c:extLst>
                    <c:numCache>
                      <c:formatCode>"£"#,##0.00</c:formatCode>
                      <c:ptCount val="56"/>
                      <c:pt idx="0">
                        <c:v>149000</c:v>
                      </c:pt>
                      <c:pt idx="1">
                        <c:v>273000</c:v>
                      </c:pt>
                      <c:pt idx="2">
                        <c:v>78000</c:v>
                      </c:pt>
                      <c:pt idx="3">
                        <c:v>105000</c:v>
                      </c:pt>
                      <c:pt idx="4">
                        <c:v>82500</c:v>
                      </c:pt>
                      <c:pt idx="5">
                        <c:v>150000</c:v>
                      </c:pt>
                      <c:pt idx="6">
                        <c:v>99000</c:v>
                      </c:pt>
                      <c:pt idx="7">
                        <c:v>112500</c:v>
                      </c:pt>
                      <c:pt idx="8">
                        <c:v>70000</c:v>
                      </c:pt>
                      <c:pt idx="9">
                        <c:v>98550</c:v>
                      </c:pt>
                    </c:numCache>
                  </c:numRef>
                </c:val>
                <c:extLst xmlns:c15="http://schemas.microsoft.com/office/drawing/2012/chart">
                  <c:ext xmlns:c16="http://schemas.microsoft.com/office/drawing/2014/chart" uri="{C3380CC4-5D6E-409C-BE32-E72D297353CC}">
                    <c16:uniqueId val="{00000003-9886-4226-B146-B23A81A984A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C4a'!$B$23</c15:sqref>
                        </c15:formulaRef>
                      </c:ext>
                    </c:extLst>
                    <c:strCache>
                      <c:ptCount val="1"/>
                      <c:pt idx="0">
                        <c:v>Stage 1 fee with Planning Consultant Band 2</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C4a'!$C$23:$BF$23</c15:sqref>
                        </c15:formulaRef>
                      </c:ext>
                    </c:extLst>
                    <c:numCache>
                      <c:formatCode>General</c:formatCode>
                      <c:ptCount val="56"/>
                    </c:numCache>
                  </c:numRef>
                </c:val>
                <c:extLst xmlns:c15="http://schemas.microsoft.com/office/drawing/2012/chart">
                  <c:ext xmlns:c16="http://schemas.microsoft.com/office/drawing/2014/chart" uri="{C3380CC4-5D6E-409C-BE32-E72D297353CC}">
                    <c16:uniqueId val="{00000004-9886-4226-B146-B23A81A984A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C4a'!$B$24</c15:sqref>
                        </c15:formulaRef>
                      </c:ext>
                    </c:extLst>
                    <c:strCache>
                      <c:ptCount val="1"/>
                      <c:pt idx="0">
                        <c:v>Stage 1 - % fee of works only value </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C4a'!$C$24:$BF$24</c15:sqref>
                        </c15:formulaRef>
                      </c:ext>
                    </c:extLst>
                    <c:numCache>
                      <c:formatCode>0.00%</c:formatCode>
                      <c:ptCount val="56"/>
                      <c:pt idx="0">
                        <c:v>7.7000000000000002E-3</c:v>
                      </c:pt>
                      <c:pt idx="1">
                        <c:v>7.0000000000000001E-3</c:v>
                      </c:pt>
                      <c:pt idx="2">
                        <c:v>4.8999999999999998E-3</c:v>
                      </c:pt>
                      <c:pt idx="3" formatCode="0.000%">
                        <c:v>4.8599999999999997E-3</c:v>
                      </c:pt>
                      <c:pt idx="4" formatCode="0.000%">
                        <c:v>4.5900000000000003E-3</c:v>
                      </c:pt>
                      <c:pt idx="5">
                        <c:v>7.0000000000000001E-3</c:v>
                      </c:pt>
                      <c:pt idx="6">
                        <c:v>5.1999999999999998E-3</c:v>
                      </c:pt>
                      <c:pt idx="7">
                        <c:v>4.0000000000000001E-3</c:v>
                      </c:pt>
                      <c:pt idx="8">
                        <c:v>4.7999999999999996E-3</c:v>
                      </c:pt>
                      <c:pt idx="9">
                        <c:v>6.6E-3</c:v>
                      </c:pt>
                      <c:pt idx="10" formatCode="0.000%">
                        <c:v>5.6649999999999999E-3</c:v>
                      </c:pt>
                    </c:numCache>
                  </c:numRef>
                </c:val>
                <c:extLst xmlns:c15="http://schemas.microsoft.com/office/drawing/2012/chart">
                  <c:ext xmlns:c16="http://schemas.microsoft.com/office/drawing/2014/chart" uri="{C3380CC4-5D6E-409C-BE32-E72D297353CC}">
                    <c16:uniqueId val="{00000005-9886-4226-B146-B23A81A984A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'Lot C4a'!$B$25</c15:sqref>
                        </c15:formulaRef>
                      </c:ext>
                    </c:extLst>
                    <c:strCache>
                      <c:ptCount val="1"/>
                      <c:pt idx="0">
                        <c:v>Stage 1  Band 2 Maximum Fee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C4a'!$C$25:$BF$25</c15:sqref>
                        </c15:formulaRef>
                      </c:ext>
                    </c:extLst>
                    <c:numCache>
                      <c:formatCode>"£"#,##0.00</c:formatCode>
                      <c:ptCount val="56"/>
                      <c:pt idx="0">
                        <c:v>139000</c:v>
                      </c:pt>
                      <c:pt idx="1">
                        <c:v>252000</c:v>
                      </c:pt>
                      <c:pt idx="2">
                        <c:v>73500</c:v>
                      </c:pt>
                      <c:pt idx="3">
                        <c:v>100000</c:v>
                      </c:pt>
                      <c:pt idx="4">
                        <c:v>82500</c:v>
                      </c:pt>
                      <c:pt idx="5">
                        <c:v>140000</c:v>
                      </c:pt>
                      <c:pt idx="6">
                        <c:v>77625</c:v>
                      </c:pt>
                      <c:pt idx="7">
                        <c:v>100000</c:v>
                      </c:pt>
                      <c:pt idx="8">
                        <c:v>65500</c:v>
                      </c:pt>
                      <c:pt idx="9">
                        <c:v>89100</c:v>
                      </c:pt>
                    </c:numCache>
                  </c:numRef>
                </c:val>
                <c:extLst xmlns:c15="http://schemas.microsoft.com/office/drawing/2012/chart">
                  <c:ext xmlns:c16="http://schemas.microsoft.com/office/drawing/2014/chart" uri="{C3380CC4-5D6E-409C-BE32-E72D297353CC}">
                    <c16:uniqueId val="{00000006-9886-4226-B146-B23A81A984A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'Lot C4a'!$B$26</c15:sqref>
                        </c15:formulaRef>
                      </c:ext>
                    </c:extLst>
                    <c:strCache>
                      <c:ptCount val="1"/>
                      <c:pt idx="0">
                        <c:v>Stage 2 fee with or without Planning Consultant </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C4a'!$C$26:$BF$26</c15:sqref>
                        </c15:formulaRef>
                      </c:ext>
                    </c:extLst>
                    <c:numCache>
                      <c:formatCode>General</c:formatCode>
                      <c:ptCount val="56"/>
                    </c:numCache>
                  </c:numRef>
                </c:val>
                <c:extLst xmlns:c15="http://schemas.microsoft.com/office/drawing/2012/chart">
                  <c:ext xmlns:c16="http://schemas.microsoft.com/office/drawing/2014/chart" uri="{C3380CC4-5D6E-409C-BE32-E72D297353CC}">
                    <c16:uniqueId val="{00000007-9886-4226-B146-B23A81A984A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'Lot C4a'!$B$27</c15:sqref>
                        </c15:formulaRef>
                      </c:ext>
                    </c:extLst>
                    <c:strCache>
                      <c:ptCount val="1"/>
                      <c:pt idx="0">
                        <c:v>Stage 2 - % fee of works only value </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C4a'!$C$27:$BF$27</c15:sqref>
                        </c15:formulaRef>
                      </c:ext>
                    </c:extLst>
                    <c:numCache>
                      <c:formatCode>0.00%</c:formatCode>
                      <c:ptCount val="56"/>
                      <c:pt idx="0">
                        <c:v>8.8000000000000005E-3</c:v>
                      </c:pt>
                      <c:pt idx="1">
                        <c:v>7.0000000000000001E-3</c:v>
                      </c:pt>
                      <c:pt idx="2">
                        <c:v>9.7000000000000003E-3</c:v>
                      </c:pt>
                      <c:pt idx="3" formatCode="0.000%">
                        <c:v>9.5099999999999994E-3</c:v>
                      </c:pt>
                      <c:pt idx="4" formatCode="0.000%">
                        <c:v>7.11E-3</c:v>
                      </c:pt>
                      <c:pt idx="5">
                        <c:v>7.4000000000000003E-3</c:v>
                      </c:pt>
                      <c:pt idx="6">
                        <c:v>6.0000000000000001E-3</c:v>
                      </c:pt>
                      <c:pt idx="7">
                        <c:v>8.5000000000000006E-3</c:v>
                      </c:pt>
                      <c:pt idx="8">
                        <c:v>1.32E-2</c:v>
                      </c:pt>
                      <c:pt idx="9">
                        <c:v>1.2500000000000001E-2</c:v>
                      </c:pt>
                      <c:pt idx="10" formatCode="0.000%">
                        <c:v>8.9719999999999991E-3</c:v>
                      </c:pt>
                    </c:numCache>
                  </c:numRef>
                </c:val>
                <c:extLst xmlns:c15="http://schemas.microsoft.com/office/drawing/2012/chart">
                  <c:ext xmlns:c16="http://schemas.microsoft.com/office/drawing/2014/chart" uri="{C3380CC4-5D6E-409C-BE32-E72D297353CC}">
                    <c16:uniqueId val="{00000008-9886-4226-B146-B23A81A984A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'Lot C4a'!$B$28</c15:sqref>
                        </c15:formulaRef>
                      </c:ext>
                    </c:extLst>
                    <c:strCache>
                      <c:ptCount val="1"/>
                      <c:pt idx="0">
                        <c:v>Stage 2 Maximum Fee</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C4a'!$C$28:$BF$28</c15:sqref>
                        </c15:formulaRef>
                      </c:ext>
                    </c:extLst>
                    <c:numCache>
                      <c:formatCode>"£"#,##0.00</c:formatCode>
                      <c:ptCount val="56"/>
                      <c:pt idx="0">
                        <c:v>175000</c:v>
                      </c:pt>
                      <c:pt idx="1">
                        <c:v>273000</c:v>
                      </c:pt>
                      <c:pt idx="2">
                        <c:v>145500</c:v>
                      </c:pt>
                      <c:pt idx="3">
                        <c:v>210000</c:v>
                      </c:pt>
                      <c:pt idx="4">
                        <c:v>94500</c:v>
                      </c:pt>
                      <c:pt idx="5">
                        <c:v>148000</c:v>
                      </c:pt>
                      <c:pt idx="6">
                        <c:v>99500</c:v>
                      </c:pt>
                      <c:pt idx="7">
                        <c:v>212500</c:v>
                      </c:pt>
                      <c:pt idx="8">
                        <c:v>198000</c:v>
                      </c:pt>
                      <c:pt idx="9">
                        <c:v>168750</c:v>
                      </c:pt>
                    </c:numCache>
                  </c:numRef>
                </c:val>
                <c:extLst xmlns:c15="http://schemas.microsoft.com/office/drawing/2012/chart">
                  <c:ext xmlns:c16="http://schemas.microsoft.com/office/drawing/2014/chart" uri="{C3380CC4-5D6E-409C-BE32-E72D297353CC}">
                    <c16:uniqueId val="{00000009-9886-4226-B146-B23A81A984A5}"/>
                  </c:ext>
                </c:extLst>
              </c15:ser>
            </c15:filteredBarSeries>
          </c:ext>
        </c:extLst>
      </c:barChart>
      <c:catAx>
        <c:axId val="160539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089888"/>
        <c:crosses val="autoZero"/>
        <c:auto val="1"/>
        <c:lblAlgn val="ctr"/>
        <c:lblOffset val="100"/>
        <c:noMultiLvlLbl val="0"/>
      </c:catAx>
      <c:valAx>
        <c:axId val="2130898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5395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b="0" i="0" u="none" strike="noStrike" kern="1200" spc="0" baseline="0">
                <a:solidFill>
                  <a:sysClr val="windowText" lastClr="000000">
                    <a:lumMod val="65000"/>
                    <a:lumOff val="35000"/>
                  </a:sysClr>
                </a:solidFill>
              </a:rPr>
              <a:t>Lot C4a Fees for Architectural services (West) Stage 1 fee without Planning Consultant applied Band 2  35 +  homes Stage 1 Max Fee</a:t>
            </a:r>
            <a:endParaRPr lang="en-GB"/>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2"/>
          <c:order val="2"/>
          <c:tx>
            <c:strRef>
              <c:f>'Lot C4a'!$B$21</c:f>
              <c:strCache>
                <c:ptCount val="1"/>
                <c:pt idx="0">
                  <c:v>Stage 1 - % fee of works only value </c:v>
                </c:pt>
              </c:strCache>
            </c:strRef>
          </c:tx>
          <c:spPr>
            <a:solidFill>
              <a:schemeClr val="accent3"/>
            </a:solidFill>
            <a:ln>
              <a:noFill/>
            </a:ln>
            <a:effectLst/>
          </c:spPr>
          <c:invertIfNegative val="0"/>
          <c:cat>
            <c:strRef>
              <c:f>'Lot C4a'!$C$18:$BF$18</c:f>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f>'Lot C4a'!$C$21:$BF$21</c:f>
              <c:numCache>
                <c:formatCode>0.00%</c:formatCode>
                <c:ptCount val="56"/>
                <c:pt idx="0">
                  <c:v>8.0000000000000002E-3</c:v>
                </c:pt>
                <c:pt idx="1">
                  <c:v>8.0000000000000002E-3</c:v>
                </c:pt>
                <c:pt idx="2">
                  <c:v>5.1999999999999998E-3</c:v>
                </c:pt>
                <c:pt idx="3" formatCode="0.000%">
                  <c:v>5.1200000000000004E-3</c:v>
                </c:pt>
                <c:pt idx="4" formatCode="0.000%">
                  <c:v>5.1500000000000001E-3</c:v>
                </c:pt>
                <c:pt idx="5">
                  <c:v>7.4999999999999997E-3</c:v>
                </c:pt>
                <c:pt idx="6">
                  <c:v>6.0000000000000001E-3</c:v>
                </c:pt>
                <c:pt idx="7">
                  <c:v>4.4999999999999997E-3</c:v>
                </c:pt>
                <c:pt idx="8">
                  <c:v>4.8999999999999998E-3</c:v>
                </c:pt>
                <c:pt idx="9">
                  <c:v>7.3000000000000001E-3</c:v>
                </c:pt>
                <c:pt idx="10" formatCode="0.000%">
                  <c:v>6.1669999999999997E-3</c:v>
                </c:pt>
              </c:numCache>
            </c:numRef>
          </c:val>
          <c:extLst>
            <c:ext xmlns:c16="http://schemas.microsoft.com/office/drawing/2014/chart" uri="{C3380CC4-5D6E-409C-BE32-E72D297353CC}">
              <c16:uniqueId val="{00000002-28F4-464E-AC41-1D085A799510}"/>
            </c:ext>
          </c:extLst>
        </c:ser>
        <c:dLbls>
          <c:showLegendKey val="0"/>
          <c:showVal val="0"/>
          <c:showCatName val="0"/>
          <c:showSerName val="0"/>
          <c:showPercent val="0"/>
          <c:showBubbleSize val="0"/>
        </c:dLbls>
        <c:gapWidth val="219"/>
        <c:overlap val="-27"/>
        <c:axId val="541681776"/>
        <c:axId val="838231168"/>
        <c:extLst>
          <c:ext xmlns:c15="http://schemas.microsoft.com/office/drawing/2012/chart" uri="{02D57815-91ED-43cb-92C2-25804820EDAC}">
            <c15:filteredBarSeries>
              <c15:ser>
                <c:idx val="0"/>
                <c:order val="0"/>
                <c:tx>
                  <c:strRef>
                    <c:extLst>
                      <c:ext uri="{02D57815-91ED-43cb-92C2-25804820EDAC}">
                        <c15:formulaRef>
                          <c15:sqref>'Lot C4a'!$B$19</c15:sqref>
                        </c15:formulaRef>
                      </c:ext>
                    </c:extLst>
                    <c:strCache>
                      <c:ptCount val="1"/>
                      <c:pt idx="0">
                        <c:v>ICN - Fees for Architectural services (West) </c:v>
                      </c:pt>
                    </c:strCache>
                  </c:strRef>
                </c:tx>
                <c:spPr>
                  <a:solidFill>
                    <a:schemeClr val="accent1"/>
                  </a:solidFill>
                  <a:ln>
                    <a:noFill/>
                  </a:ln>
                  <a:effectLst/>
                </c:spPr>
                <c:invertIfNegative val="0"/>
                <c:cat>
                  <c:strRef>
                    <c:extLst>
                      <c:ex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c:ext uri="{02D57815-91ED-43cb-92C2-25804820EDAC}">
                        <c15:formulaRef>
                          <c15:sqref>'Lot C4a'!$C$19:$BF$19</c15:sqref>
                        </c15:formulaRef>
                      </c:ext>
                    </c:extLst>
                    <c:numCache>
                      <c:formatCode>General</c:formatCode>
                      <c:ptCount val="56"/>
                    </c:numCache>
                  </c:numRef>
                </c:val>
                <c:extLst>
                  <c:ext xmlns:c16="http://schemas.microsoft.com/office/drawing/2014/chart" uri="{C3380CC4-5D6E-409C-BE32-E72D297353CC}">
                    <c16:uniqueId val="{00000000-28F4-464E-AC41-1D085A79951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C4a'!$B$20</c15:sqref>
                        </c15:formulaRef>
                      </c:ext>
                    </c:extLst>
                    <c:strCache>
                      <c:ptCount val="1"/>
                      <c:pt idx="0">
                        <c:v>Stage 1 fee without Planning Consultant applied Band 2  35 +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C4a'!$C$20:$BF$20</c15:sqref>
                        </c15:formulaRef>
                      </c:ext>
                    </c:extLst>
                    <c:numCache>
                      <c:formatCode>General</c:formatCode>
                      <c:ptCount val="56"/>
                    </c:numCache>
                  </c:numRef>
                </c:val>
                <c:extLst xmlns:c15="http://schemas.microsoft.com/office/drawing/2012/chart">
                  <c:ext xmlns:c16="http://schemas.microsoft.com/office/drawing/2014/chart" uri="{C3380CC4-5D6E-409C-BE32-E72D297353CC}">
                    <c16:uniqueId val="{00000001-28F4-464E-AC41-1D085A79951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C4a'!$B$22</c15:sqref>
                        </c15:formulaRef>
                      </c:ext>
                    </c:extLst>
                    <c:strCache>
                      <c:ptCount val="1"/>
                      <c:pt idx="0">
                        <c:v>Stage 1 Maximum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C4a'!$C$22:$BF$22</c15:sqref>
                        </c15:formulaRef>
                      </c:ext>
                    </c:extLst>
                    <c:numCache>
                      <c:formatCode>"£"#,##0.00</c:formatCode>
                      <c:ptCount val="56"/>
                      <c:pt idx="0">
                        <c:v>149000</c:v>
                      </c:pt>
                      <c:pt idx="1">
                        <c:v>273000</c:v>
                      </c:pt>
                      <c:pt idx="2">
                        <c:v>78000</c:v>
                      </c:pt>
                      <c:pt idx="3">
                        <c:v>105000</c:v>
                      </c:pt>
                      <c:pt idx="4">
                        <c:v>82500</c:v>
                      </c:pt>
                      <c:pt idx="5">
                        <c:v>150000</c:v>
                      </c:pt>
                      <c:pt idx="6">
                        <c:v>99000</c:v>
                      </c:pt>
                      <c:pt idx="7">
                        <c:v>112500</c:v>
                      </c:pt>
                      <c:pt idx="8">
                        <c:v>70000</c:v>
                      </c:pt>
                      <c:pt idx="9">
                        <c:v>98550</c:v>
                      </c:pt>
                    </c:numCache>
                  </c:numRef>
                </c:val>
                <c:extLst xmlns:c15="http://schemas.microsoft.com/office/drawing/2012/chart">
                  <c:ext xmlns:c16="http://schemas.microsoft.com/office/drawing/2014/chart" uri="{C3380CC4-5D6E-409C-BE32-E72D297353CC}">
                    <c16:uniqueId val="{00000003-28F4-464E-AC41-1D085A79951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C4a'!$B$23</c15:sqref>
                        </c15:formulaRef>
                      </c:ext>
                    </c:extLst>
                    <c:strCache>
                      <c:ptCount val="1"/>
                      <c:pt idx="0">
                        <c:v>Stage 1 fee with Planning Consultant Band 2</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C4a'!$C$23:$BF$23</c15:sqref>
                        </c15:formulaRef>
                      </c:ext>
                    </c:extLst>
                    <c:numCache>
                      <c:formatCode>General</c:formatCode>
                      <c:ptCount val="56"/>
                    </c:numCache>
                  </c:numRef>
                </c:val>
                <c:extLst xmlns:c15="http://schemas.microsoft.com/office/drawing/2012/chart">
                  <c:ext xmlns:c16="http://schemas.microsoft.com/office/drawing/2014/chart" uri="{C3380CC4-5D6E-409C-BE32-E72D297353CC}">
                    <c16:uniqueId val="{00000004-28F4-464E-AC41-1D085A79951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C4a'!$B$24</c15:sqref>
                        </c15:formulaRef>
                      </c:ext>
                    </c:extLst>
                    <c:strCache>
                      <c:ptCount val="1"/>
                      <c:pt idx="0">
                        <c:v>Stage 1 - % fee of works only value </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C4a'!$C$24:$BF$24</c15:sqref>
                        </c15:formulaRef>
                      </c:ext>
                    </c:extLst>
                    <c:numCache>
                      <c:formatCode>0.00%</c:formatCode>
                      <c:ptCount val="56"/>
                      <c:pt idx="0">
                        <c:v>7.7000000000000002E-3</c:v>
                      </c:pt>
                      <c:pt idx="1">
                        <c:v>7.0000000000000001E-3</c:v>
                      </c:pt>
                      <c:pt idx="2">
                        <c:v>4.8999999999999998E-3</c:v>
                      </c:pt>
                      <c:pt idx="3" formatCode="0.000%">
                        <c:v>4.8599999999999997E-3</c:v>
                      </c:pt>
                      <c:pt idx="4" formatCode="0.000%">
                        <c:v>4.5900000000000003E-3</c:v>
                      </c:pt>
                      <c:pt idx="5">
                        <c:v>7.0000000000000001E-3</c:v>
                      </c:pt>
                      <c:pt idx="6">
                        <c:v>5.1999999999999998E-3</c:v>
                      </c:pt>
                      <c:pt idx="7">
                        <c:v>4.0000000000000001E-3</c:v>
                      </c:pt>
                      <c:pt idx="8">
                        <c:v>4.7999999999999996E-3</c:v>
                      </c:pt>
                      <c:pt idx="9">
                        <c:v>6.6E-3</c:v>
                      </c:pt>
                      <c:pt idx="10" formatCode="0.000%">
                        <c:v>5.6649999999999999E-3</c:v>
                      </c:pt>
                    </c:numCache>
                  </c:numRef>
                </c:val>
                <c:extLst xmlns:c15="http://schemas.microsoft.com/office/drawing/2012/chart">
                  <c:ext xmlns:c16="http://schemas.microsoft.com/office/drawing/2014/chart" uri="{C3380CC4-5D6E-409C-BE32-E72D297353CC}">
                    <c16:uniqueId val="{00000005-28F4-464E-AC41-1D085A79951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'Lot C4a'!$B$25</c15:sqref>
                        </c15:formulaRef>
                      </c:ext>
                    </c:extLst>
                    <c:strCache>
                      <c:ptCount val="1"/>
                      <c:pt idx="0">
                        <c:v>Stage 1  Band 2 Maximum Fee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C4a'!$C$25:$BF$25</c15:sqref>
                        </c15:formulaRef>
                      </c:ext>
                    </c:extLst>
                    <c:numCache>
                      <c:formatCode>"£"#,##0.00</c:formatCode>
                      <c:ptCount val="56"/>
                      <c:pt idx="0">
                        <c:v>139000</c:v>
                      </c:pt>
                      <c:pt idx="1">
                        <c:v>252000</c:v>
                      </c:pt>
                      <c:pt idx="2">
                        <c:v>73500</c:v>
                      </c:pt>
                      <c:pt idx="3">
                        <c:v>100000</c:v>
                      </c:pt>
                      <c:pt idx="4">
                        <c:v>82500</c:v>
                      </c:pt>
                      <c:pt idx="5">
                        <c:v>140000</c:v>
                      </c:pt>
                      <c:pt idx="6">
                        <c:v>77625</c:v>
                      </c:pt>
                      <c:pt idx="7">
                        <c:v>100000</c:v>
                      </c:pt>
                      <c:pt idx="8">
                        <c:v>65500</c:v>
                      </c:pt>
                      <c:pt idx="9">
                        <c:v>89100</c:v>
                      </c:pt>
                    </c:numCache>
                  </c:numRef>
                </c:val>
                <c:extLst xmlns:c15="http://schemas.microsoft.com/office/drawing/2012/chart">
                  <c:ext xmlns:c16="http://schemas.microsoft.com/office/drawing/2014/chart" uri="{C3380CC4-5D6E-409C-BE32-E72D297353CC}">
                    <c16:uniqueId val="{00000006-28F4-464E-AC41-1D085A799510}"/>
                  </c:ext>
                </c:extLst>
              </c15:ser>
            </c15:filteredBarSeries>
          </c:ext>
        </c:extLst>
      </c:barChart>
      <c:catAx>
        <c:axId val="541681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8231168"/>
        <c:crosses val="autoZero"/>
        <c:auto val="1"/>
        <c:lblAlgn val="ctr"/>
        <c:lblOffset val="100"/>
        <c:noMultiLvlLbl val="0"/>
      </c:catAx>
      <c:valAx>
        <c:axId val="8382311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81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b="0" i="0" u="none" strike="noStrike" kern="1200" spc="0" baseline="0">
                <a:solidFill>
                  <a:sysClr val="windowText" lastClr="000000">
                    <a:lumMod val="65000"/>
                    <a:lumOff val="35000"/>
                  </a:sysClr>
                </a:solidFill>
              </a:rPr>
              <a:t>Lot C4a Fees for Architectural services (West) Stage 1 fee with Planning Consultant applied Band 2  35 +  homes Stage 1 - % fee of works only value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GB"/>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5"/>
          <c:order val="5"/>
          <c:tx>
            <c:strRef>
              <c:f>'Lot C4a'!$B$24</c:f>
              <c:strCache>
                <c:ptCount val="1"/>
                <c:pt idx="0">
                  <c:v>Stage 1 - % fee of works only value </c:v>
                </c:pt>
              </c:strCache>
            </c:strRef>
          </c:tx>
          <c:spPr>
            <a:solidFill>
              <a:schemeClr val="accent6"/>
            </a:solidFill>
            <a:ln>
              <a:noFill/>
            </a:ln>
            <a:effectLst/>
          </c:spPr>
          <c:invertIfNegative val="0"/>
          <c:cat>
            <c:strRef>
              <c:f>'Lot C4a'!$C$18:$BF$18</c:f>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f>'Lot C4a'!$C$24:$BF$24</c:f>
              <c:numCache>
                <c:formatCode>0.00%</c:formatCode>
                <c:ptCount val="56"/>
                <c:pt idx="0">
                  <c:v>7.7000000000000002E-3</c:v>
                </c:pt>
                <c:pt idx="1">
                  <c:v>7.0000000000000001E-3</c:v>
                </c:pt>
                <c:pt idx="2">
                  <c:v>4.8999999999999998E-3</c:v>
                </c:pt>
                <c:pt idx="3" formatCode="0.000%">
                  <c:v>4.8599999999999997E-3</c:v>
                </c:pt>
                <c:pt idx="4" formatCode="0.000%">
                  <c:v>4.5900000000000003E-3</c:v>
                </c:pt>
                <c:pt idx="5">
                  <c:v>7.0000000000000001E-3</c:v>
                </c:pt>
                <c:pt idx="6">
                  <c:v>5.1999999999999998E-3</c:v>
                </c:pt>
                <c:pt idx="7">
                  <c:v>4.0000000000000001E-3</c:v>
                </c:pt>
                <c:pt idx="8">
                  <c:v>4.7999999999999996E-3</c:v>
                </c:pt>
                <c:pt idx="9">
                  <c:v>6.6E-3</c:v>
                </c:pt>
                <c:pt idx="10" formatCode="0.000%">
                  <c:v>5.6649999999999999E-3</c:v>
                </c:pt>
              </c:numCache>
            </c:numRef>
          </c:val>
          <c:extLst>
            <c:ext xmlns:c16="http://schemas.microsoft.com/office/drawing/2014/chart" uri="{C3380CC4-5D6E-409C-BE32-E72D297353CC}">
              <c16:uniqueId val="{00000005-1EA6-49EC-8981-58BE8F9891F3}"/>
            </c:ext>
          </c:extLst>
        </c:ser>
        <c:dLbls>
          <c:showLegendKey val="0"/>
          <c:showVal val="0"/>
          <c:showCatName val="0"/>
          <c:showSerName val="0"/>
          <c:showPercent val="0"/>
          <c:showBubbleSize val="0"/>
        </c:dLbls>
        <c:gapWidth val="219"/>
        <c:overlap val="-27"/>
        <c:axId val="614615408"/>
        <c:axId val="746994848"/>
        <c:extLst>
          <c:ext xmlns:c15="http://schemas.microsoft.com/office/drawing/2012/chart" uri="{02D57815-91ED-43cb-92C2-25804820EDAC}">
            <c15:filteredBarSeries>
              <c15:ser>
                <c:idx val="0"/>
                <c:order val="0"/>
                <c:tx>
                  <c:strRef>
                    <c:extLst>
                      <c:ext uri="{02D57815-91ED-43cb-92C2-25804820EDAC}">
                        <c15:formulaRef>
                          <c15:sqref>'Lot C4a'!$B$19</c15:sqref>
                        </c15:formulaRef>
                      </c:ext>
                    </c:extLst>
                    <c:strCache>
                      <c:ptCount val="1"/>
                      <c:pt idx="0">
                        <c:v>ICN - Fees for Architectural services (West) </c:v>
                      </c:pt>
                    </c:strCache>
                  </c:strRef>
                </c:tx>
                <c:spPr>
                  <a:solidFill>
                    <a:schemeClr val="accent1"/>
                  </a:solidFill>
                  <a:ln>
                    <a:noFill/>
                  </a:ln>
                  <a:effectLst/>
                </c:spPr>
                <c:invertIfNegative val="0"/>
                <c:cat>
                  <c:strRef>
                    <c:extLst>
                      <c:ex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c:ext uri="{02D57815-91ED-43cb-92C2-25804820EDAC}">
                        <c15:formulaRef>
                          <c15:sqref>'Lot C4a'!$C$19:$BF$19</c15:sqref>
                        </c15:formulaRef>
                      </c:ext>
                    </c:extLst>
                    <c:numCache>
                      <c:formatCode>General</c:formatCode>
                      <c:ptCount val="56"/>
                    </c:numCache>
                  </c:numRef>
                </c:val>
                <c:extLst>
                  <c:ext xmlns:c16="http://schemas.microsoft.com/office/drawing/2014/chart" uri="{C3380CC4-5D6E-409C-BE32-E72D297353CC}">
                    <c16:uniqueId val="{00000000-1EA6-49EC-8981-58BE8F9891F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C4a'!$B$20</c15:sqref>
                        </c15:formulaRef>
                      </c:ext>
                    </c:extLst>
                    <c:strCache>
                      <c:ptCount val="1"/>
                      <c:pt idx="0">
                        <c:v>Stage 1 fee without Planning Consultant applied Band 2  35 +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C4a'!$C$20:$BF$20</c15:sqref>
                        </c15:formulaRef>
                      </c:ext>
                    </c:extLst>
                    <c:numCache>
                      <c:formatCode>General</c:formatCode>
                      <c:ptCount val="56"/>
                    </c:numCache>
                  </c:numRef>
                </c:val>
                <c:extLst xmlns:c15="http://schemas.microsoft.com/office/drawing/2012/chart">
                  <c:ext xmlns:c16="http://schemas.microsoft.com/office/drawing/2014/chart" uri="{C3380CC4-5D6E-409C-BE32-E72D297353CC}">
                    <c16:uniqueId val="{00000001-1EA6-49EC-8981-58BE8F9891F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C4a'!$B$21</c15:sqref>
                        </c15:formulaRef>
                      </c:ext>
                    </c:extLst>
                    <c:strCache>
                      <c:ptCount val="1"/>
                      <c:pt idx="0">
                        <c:v>Stage 1 - % fee of works only value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C4a'!$C$21:$BF$21</c15:sqref>
                        </c15:formulaRef>
                      </c:ext>
                    </c:extLst>
                    <c:numCache>
                      <c:formatCode>0.00%</c:formatCode>
                      <c:ptCount val="56"/>
                      <c:pt idx="0">
                        <c:v>8.0000000000000002E-3</c:v>
                      </c:pt>
                      <c:pt idx="1">
                        <c:v>8.0000000000000002E-3</c:v>
                      </c:pt>
                      <c:pt idx="2">
                        <c:v>5.1999999999999998E-3</c:v>
                      </c:pt>
                      <c:pt idx="3" formatCode="0.000%">
                        <c:v>5.1200000000000004E-3</c:v>
                      </c:pt>
                      <c:pt idx="4" formatCode="0.000%">
                        <c:v>5.1500000000000001E-3</c:v>
                      </c:pt>
                      <c:pt idx="5">
                        <c:v>7.4999999999999997E-3</c:v>
                      </c:pt>
                      <c:pt idx="6">
                        <c:v>6.0000000000000001E-3</c:v>
                      </c:pt>
                      <c:pt idx="7">
                        <c:v>4.4999999999999997E-3</c:v>
                      </c:pt>
                      <c:pt idx="8">
                        <c:v>4.8999999999999998E-3</c:v>
                      </c:pt>
                      <c:pt idx="9">
                        <c:v>7.3000000000000001E-3</c:v>
                      </c:pt>
                      <c:pt idx="10" formatCode="0.000%">
                        <c:v>6.1669999999999997E-3</c:v>
                      </c:pt>
                    </c:numCache>
                  </c:numRef>
                </c:val>
                <c:extLst xmlns:c15="http://schemas.microsoft.com/office/drawing/2012/chart">
                  <c:ext xmlns:c16="http://schemas.microsoft.com/office/drawing/2014/chart" uri="{C3380CC4-5D6E-409C-BE32-E72D297353CC}">
                    <c16:uniqueId val="{00000002-1EA6-49EC-8981-58BE8F9891F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C4a'!$B$22</c15:sqref>
                        </c15:formulaRef>
                      </c:ext>
                    </c:extLst>
                    <c:strCache>
                      <c:ptCount val="1"/>
                      <c:pt idx="0">
                        <c:v>Stage 1 Maximum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C4a'!$C$22:$BF$22</c15:sqref>
                        </c15:formulaRef>
                      </c:ext>
                    </c:extLst>
                    <c:numCache>
                      <c:formatCode>"£"#,##0.00</c:formatCode>
                      <c:ptCount val="56"/>
                      <c:pt idx="0">
                        <c:v>149000</c:v>
                      </c:pt>
                      <c:pt idx="1">
                        <c:v>273000</c:v>
                      </c:pt>
                      <c:pt idx="2">
                        <c:v>78000</c:v>
                      </c:pt>
                      <c:pt idx="3">
                        <c:v>105000</c:v>
                      </c:pt>
                      <c:pt idx="4">
                        <c:v>82500</c:v>
                      </c:pt>
                      <c:pt idx="5">
                        <c:v>150000</c:v>
                      </c:pt>
                      <c:pt idx="6">
                        <c:v>99000</c:v>
                      </c:pt>
                      <c:pt idx="7">
                        <c:v>112500</c:v>
                      </c:pt>
                      <c:pt idx="8">
                        <c:v>70000</c:v>
                      </c:pt>
                      <c:pt idx="9">
                        <c:v>98550</c:v>
                      </c:pt>
                    </c:numCache>
                  </c:numRef>
                </c:val>
                <c:extLst xmlns:c15="http://schemas.microsoft.com/office/drawing/2012/chart">
                  <c:ext xmlns:c16="http://schemas.microsoft.com/office/drawing/2014/chart" uri="{C3380CC4-5D6E-409C-BE32-E72D297353CC}">
                    <c16:uniqueId val="{00000003-1EA6-49EC-8981-58BE8F9891F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C4a'!$B$23</c15:sqref>
                        </c15:formulaRef>
                      </c:ext>
                    </c:extLst>
                    <c:strCache>
                      <c:ptCount val="1"/>
                      <c:pt idx="0">
                        <c:v>Stage 1 fee with Planning Consultant Band 2</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C4a'!$C$23:$BF$23</c15:sqref>
                        </c15:formulaRef>
                      </c:ext>
                    </c:extLst>
                    <c:numCache>
                      <c:formatCode>General</c:formatCode>
                      <c:ptCount val="56"/>
                    </c:numCache>
                  </c:numRef>
                </c:val>
                <c:extLst xmlns:c15="http://schemas.microsoft.com/office/drawing/2012/chart">
                  <c:ext xmlns:c16="http://schemas.microsoft.com/office/drawing/2014/chart" uri="{C3380CC4-5D6E-409C-BE32-E72D297353CC}">
                    <c16:uniqueId val="{00000004-1EA6-49EC-8981-58BE8F9891F3}"/>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'Lot C4a'!$B$25</c15:sqref>
                        </c15:formulaRef>
                      </c:ext>
                    </c:extLst>
                    <c:strCache>
                      <c:ptCount val="1"/>
                      <c:pt idx="0">
                        <c:v>Stage 1  Band 2 Maximum Fee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C4a'!$C$25:$BF$25</c15:sqref>
                        </c15:formulaRef>
                      </c:ext>
                    </c:extLst>
                    <c:numCache>
                      <c:formatCode>"£"#,##0.00</c:formatCode>
                      <c:ptCount val="56"/>
                      <c:pt idx="0">
                        <c:v>139000</c:v>
                      </c:pt>
                      <c:pt idx="1">
                        <c:v>252000</c:v>
                      </c:pt>
                      <c:pt idx="2">
                        <c:v>73500</c:v>
                      </c:pt>
                      <c:pt idx="3">
                        <c:v>100000</c:v>
                      </c:pt>
                      <c:pt idx="4">
                        <c:v>82500</c:v>
                      </c:pt>
                      <c:pt idx="5">
                        <c:v>140000</c:v>
                      </c:pt>
                      <c:pt idx="6">
                        <c:v>77625</c:v>
                      </c:pt>
                      <c:pt idx="7">
                        <c:v>100000</c:v>
                      </c:pt>
                      <c:pt idx="8">
                        <c:v>65500</c:v>
                      </c:pt>
                      <c:pt idx="9">
                        <c:v>89100</c:v>
                      </c:pt>
                    </c:numCache>
                  </c:numRef>
                </c:val>
                <c:extLst xmlns:c15="http://schemas.microsoft.com/office/drawing/2012/chart">
                  <c:ext xmlns:c16="http://schemas.microsoft.com/office/drawing/2014/chart" uri="{C3380CC4-5D6E-409C-BE32-E72D297353CC}">
                    <c16:uniqueId val="{00000006-1EA6-49EC-8981-58BE8F9891F3}"/>
                  </c:ext>
                </c:extLst>
              </c15:ser>
            </c15:filteredBarSeries>
          </c:ext>
        </c:extLst>
      </c:barChart>
      <c:catAx>
        <c:axId val="61461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994848"/>
        <c:crosses val="autoZero"/>
        <c:auto val="1"/>
        <c:lblAlgn val="ctr"/>
        <c:lblOffset val="100"/>
        <c:noMultiLvlLbl val="0"/>
      </c:catAx>
      <c:valAx>
        <c:axId val="7469948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4615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C4a Fees for Architectural services (West) Stage 1 fee with Planning Consultant applied Band 2  35 +  homes Stage 1 Band 2 Min Fee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6"/>
          <c:order val="6"/>
          <c:tx>
            <c:strRef>
              <c:f>'Lot C4a'!$B$25</c:f>
              <c:strCache>
                <c:ptCount val="1"/>
                <c:pt idx="0">
                  <c:v>Stage 1  Band 2 Maximum Fee</c:v>
                </c:pt>
              </c:strCache>
            </c:strRef>
          </c:tx>
          <c:spPr>
            <a:solidFill>
              <a:schemeClr val="accent1">
                <a:lumMod val="60000"/>
              </a:schemeClr>
            </a:solidFill>
            <a:ln>
              <a:noFill/>
            </a:ln>
            <a:effectLst/>
          </c:spPr>
          <c:invertIfNegative val="0"/>
          <c:cat>
            <c:strRef>
              <c:f>'Lot C4a'!$C$18:$BF$18</c:f>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f>'Lot C4a'!$C$25:$BF$25</c:f>
              <c:numCache>
                <c:formatCode>"£"#,##0.00</c:formatCode>
                <c:ptCount val="56"/>
                <c:pt idx="0">
                  <c:v>139000</c:v>
                </c:pt>
                <c:pt idx="1">
                  <c:v>252000</c:v>
                </c:pt>
                <c:pt idx="2">
                  <c:v>73500</c:v>
                </c:pt>
                <c:pt idx="3">
                  <c:v>100000</c:v>
                </c:pt>
                <c:pt idx="4">
                  <c:v>82500</c:v>
                </c:pt>
                <c:pt idx="5">
                  <c:v>140000</c:v>
                </c:pt>
                <c:pt idx="6">
                  <c:v>77625</c:v>
                </c:pt>
                <c:pt idx="7">
                  <c:v>100000</c:v>
                </c:pt>
                <c:pt idx="8">
                  <c:v>65500</c:v>
                </c:pt>
                <c:pt idx="9">
                  <c:v>89100</c:v>
                </c:pt>
              </c:numCache>
            </c:numRef>
          </c:val>
          <c:extLst>
            <c:ext xmlns:c16="http://schemas.microsoft.com/office/drawing/2014/chart" uri="{C3380CC4-5D6E-409C-BE32-E72D297353CC}">
              <c16:uniqueId val="{00000006-B415-4689-8DF8-A98A13249196}"/>
            </c:ext>
          </c:extLst>
        </c:ser>
        <c:dLbls>
          <c:showLegendKey val="0"/>
          <c:showVal val="0"/>
          <c:showCatName val="0"/>
          <c:showSerName val="0"/>
          <c:showPercent val="0"/>
          <c:showBubbleSize val="0"/>
        </c:dLbls>
        <c:gapWidth val="219"/>
        <c:overlap val="-27"/>
        <c:axId val="500347232"/>
        <c:axId val="554251360"/>
        <c:extLst>
          <c:ext xmlns:c15="http://schemas.microsoft.com/office/drawing/2012/chart" uri="{02D57815-91ED-43cb-92C2-25804820EDAC}">
            <c15:filteredBarSeries>
              <c15:ser>
                <c:idx val="0"/>
                <c:order val="0"/>
                <c:tx>
                  <c:strRef>
                    <c:extLst>
                      <c:ext uri="{02D57815-91ED-43cb-92C2-25804820EDAC}">
                        <c15:formulaRef>
                          <c15:sqref>'Lot C4a'!$B$19</c15:sqref>
                        </c15:formulaRef>
                      </c:ext>
                    </c:extLst>
                    <c:strCache>
                      <c:ptCount val="1"/>
                      <c:pt idx="0">
                        <c:v>ICN - Fees for Architectural services (West) </c:v>
                      </c:pt>
                    </c:strCache>
                  </c:strRef>
                </c:tx>
                <c:spPr>
                  <a:solidFill>
                    <a:schemeClr val="accent1"/>
                  </a:solidFill>
                  <a:ln>
                    <a:noFill/>
                  </a:ln>
                  <a:effectLst/>
                </c:spPr>
                <c:invertIfNegative val="0"/>
                <c:cat>
                  <c:strRef>
                    <c:extLst>
                      <c:ex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c:ext uri="{02D57815-91ED-43cb-92C2-25804820EDAC}">
                        <c15:formulaRef>
                          <c15:sqref>'Lot C4a'!$C$19:$BF$19</c15:sqref>
                        </c15:formulaRef>
                      </c:ext>
                    </c:extLst>
                    <c:numCache>
                      <c:formatCode>General</c:formatCode>
                      <c:ptCount val="56"/>
                    </c:numCache>
                  </c:numRef>
                </c:val>
                <c:extLst>
                  <c:ext xmlns:c16="http://schemas.microsoft.com/office/drawing/2014/chart" uri="{C3380CC4-5D6E-409C-BE32-E72D297353CC}">
                    <c16:uniqueId val="{00000000-B415-4689-8DF8-A98A1324919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C4a'!$B$20</c15:sqref>
                        </c15:formulaRef>
                      </c:ext>
                    </c:extLst>
                    <c:strCache>
                      <c:ptCount val="1"/>
                      <c:pt idx="0">
                        <c:v>Stage 1 fee without Planning Consultant applied Band 2  35 +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C4a'!$C$20:$BF$20</c15:sqref>
                        </c15:formulaRef>
                      </c:ext>
                    </c:extLst>
                    <c:numCache>
                      <c:formatCode>General</c:formatCode>
                      <c:ptCount val="56"/>
                    </c:numCache>
                  </c:numRef>
                </c:val>
                <c:extLst xmlns:c15="http://schemas.microsoft.com/office/drawing/2012/chart">
                  <c:ext xmlns:c16="http://schemas.microsoft.com/office/drawing/2014/chart" uri="{C3380CC4-5D6E-409C-BE32-E72D297353CC}">
                    <c16:uniqueId val="{00000001-B415-4689-8DF8-A98A1324919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C4a'!$B$21</c15:sqref>
                        </c15:formulaRef>
                      </c:ext>
                    </c:extLst>
                    <c:strCache>
                      <c:ptCount val="1"/>
                      <c:pt idx="0">
                        <c:v>Stage 1 - % fee of works only value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C4a'!$C$21:$BF$21</c15:sqref>
                        </c15:formulaRef>
                      </c:ext>
                    </c:extLst>
                    <c:numCache>
                      <c:formatCode>0.00%</c:formatCode>
                      <c:ptCount val="56"/>
                      <c:pt idx="0">
                        <c:v>8.0000000000000002E-3</c:v>
                      </c:pt>
                      <c:pt idx="1">
                        <c:v>8.0000000000000002E-3</c:v>
                      </c:pt>
                      <c:pt idx="2">
                        <c:v>5.1999999999999998E-3</c:v>
                      </c:pt>
                      <c:pt idx="3" formatCode="0.000%">
                        <c:v>5.1200000000000004E-3</c:v>
                      </c:pt>
                      <c:pt idx="4" formatCode="0.000%">
                        <c:v>5.1500000000000001E-3</c:v>
                      </c:pt>
                      <c:pt idx="5">
                        <c:v>7.4999999999999997E-3</c:v>
                      </c:pt>
                      <c:pt idx="6">
                        <c:v>6.0000000000000001E-3</c:v>
                      </c:pt>
                      <c:pt idx="7">
                        <c:v>4.4999999999999997E-3</c:v>
                      </c:pt>
                      <c:pt idx="8">
                        <c:v>4.8999999999999998E-3</c:v>
                      </c:pt>
                      <c:pt idx="9">
                        <c:v>7.3000000000000001E-3</c:v>
                      </c:pt>
                      <c:pt idx="10" formatCode="0.000%">
                        <c:v>6.1669999999999997E-3</c:v>
                      </c:pt>
                    </c:numCache>
                  </c:numRef>
                </c:val>
                <c:extLst xmlns:c15="http://schemas.microsoft.com/office/drawing/2012/chart">
                  <c:ext xmlns:c16="http://schemas.microsoft.com/office/drawing/2014/chart" uri="{C3380CC4-5D6E-409C-BE32-E72D297353CC}">
                    <c16:uniqueId val="{00000002-B415-4689-8DF8-A98A1324919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C4a'!$B$22</c15:sqref>
                        </c15:formulaRef>
                      </c:ext>
                    </c:extLst>
                    <c:strCache>
                      <c:ptCount val="1"/>
                      <c:pt idx="0">
                        <c:v>Stage 1 Maximum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C4a'!$C$22:$BF$22</c15:sqref>
                        </c15:formulaRef>
                      </c:ext>
                    </c:extLst>
                    <c:numCache>
                      <c:formatCode>"£"#,##0.00</c:formatCode>
                      <c:ptCount val="56"/>
                      <c:pt idx="0">
                        <c:v>149000</c:v>
                      </c:pt>
                      <c:pt idx="1">
                        <c:v>273000</c:v>
                      </c:pt>
                      <c:pt idx="2">
                        <c:v>78000</c:v>
                      </c:pt>
                      <c:pt idx="3">
                        <c:v>105000</c:v>
                      </c:pt>
                      <c:pt idx="4">
                        <c:v>82500</c:v>
                      </c:pt>
                      <c:pt idx="5">
                        <c:v>150000</c:v>
                      </c:pt>
                      <c:pt idx="6">
                        <c:v>99000</c:v>
                      </c:pt>
                      <c:pt idx="7">
                        <c:v>112500</c:v>
                      </c:pt>
                      <c:pt idx="8">
                        <c:v>70000</c:v>
                      </c:pt>
                      <c:pt idx="9">
                        <c:v>98550</c:v>
                      </c:pt>
                    </c:numCache>
                  </c:numRef>
                </c:val>
                <c:extLst xmlns:c15="http://schemas.microsoft.com/office/drawing/2012/chart">
                  <c:ext xmlns:c16="http://schemas.microsoft.com/office/drawing/2014/chart" uri="{C3380CC4-5D6E-409C-BE32-E72D297353CC}">
                    <c16:uniqueId val="{00000003-B415-4689-8DF8-A98A1324919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C4a'!$B$23</c15:sqref>
                        </c15:formulaRef>
                      </c:ext>
                    </c:extLst>
                    <c:strCache>
                      <c:ptCount val="1"/>
                      <c:pt idx="0">
                        <c:v>Stage 1 fee with Planning Consultant Band 2</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C4a'!$C$23:$BF$23</c15:sqref>
                        </c15:formulaRef>
                      </c:ext>
                    </c:extLst>
                    <c:numCache>
                      <c:formatCode>General</c:formatCode>
                      <c:ptCount val="56"/>
                    </c:numCache>
                  </c:numRef>
                </c:val>
                <c:extLst xmlns:c15="http://schemas.microsoft.com/office/drawing/2012/chart">
                  <c:ext xmlns:c16="http://schemas.microsoft.com/office/drawing/2014/chart" uri="{C3380CC4-5D6E-409C-BE32-E72D297353CC}">
                    <c16:uniqueId val="{00000004-B415-4689-8DF8-A98A1324919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C4a'!$B$24</c15:sqref>
                        </c15:formulaRef>
                      </c:ext>
                    </c:extLst>
                    <c:strCache>
                      <c:ptCount val="1"/>
                      <c:pt idx="0">
                        <c:v>Stage 1 - % fee of works only value </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C4a'!$C$24:$BF$24</c15:sqref>
                        </c15:formulaRef>
                      </c:ext>
                    </c:extLst>
                    <c:numCache>
                      <c:formatCode>0.00%</c:formatCode>
                      <c:ptCount val="56"/>
                      <c:pt idx="0">
                        <c:v>7.7000000000000002E-3</c:v>
                      </c:pt>
                      <c:pt idx="1">
                        <c:v>7.0000000000000001E-3</c:v>
                      </c:pt>
                      <c:pt idx="2">
                        <c:v>4.8999999999999998E-3</c:v>
                      </c:pt>
                      <c:pt idx="3" formatCode="0.000%">
                        <c:v>4.8599999999999997E-3</c:v>
                      </c:pt>
                      <c:pt idx="4" formatCode="0.000%">
                        <c:v>4.5900000000000003E-3</c:v>
                      </c:pt>
                      <c:pt idx="5">
                        <c:v>7.0000000000000001E-3</c:v>
                      </c:pt>
                      <c:pt idx="6">
                        <c:v>5.1999999999999998E-3</c:v>
                      </c:pt>
                      <c:pt idx="7">
                        <c:v>4.0000000000000001E-3</c:v>
                      </c:pt>
                      <c:pt idx="8">
                        <c:v>4.7999999999999996E-3</c:v>
                      </c:pt>
                      <c:pt idx="9">
                        <c:v>6.6E-3</c:v>
                      </c:pt>
                      <c:pt idx="10" formatCode="0.000%">
                        <c:v>5.6649999999999999E-3</c:v>
                      </c:pt>
                    </c:numCache>
                  </c:numRef>
                </c:val>
                <c:extLst xmlns:c15="http://schemas.microsoft.com/office/drawing/2012/chart">
                  <c:ext xmlns:c16="http://schemas.microsoft.com/office/drawing/2014/chart" uri="{C3380CC4-5D6E-409C-BE32-E72D297353CC}">
                    <c16:uniqueId val="{00000005-B415-4689-8DF8-A98A13249196}"/>
                  </c:ext>
                </c:extLst>
              </c15:ser>
            </c15:filteredBarSeries>
          </c:ext>
        </c:extLst>
      </c:barChart>
      <c:catAx>
        <c:axId val="500347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4251360"/>
        <c:crosses val="autoZero"/>
        <c:auto val="1"/>
        <c:lblAlgn val="ctr"/>
        <c:lblOffset val="100"/>
        <c:noMultiLvlLbl val="0"/>
      </c:catAx>
      <c:valAx>
        <c:axId val="55425136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347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b="0" i="0" u="none" strike="noStrike" kern="1200" spc="0" baseline="0">
                <a:solidFill>
                  <a:sysClr val="windowText" lastClr="000000">
                    <a:lumMod val="65000"/>
                    <a:lumOff val="35000"/>
                  </a:sysClr>
                </a:solidFill>
              </a:rPr>
              <a:t>Lot C4a Fees for Architectural services (West) Stage 2 fee with or without Planning Consultant applied Band 2  35 +  homes Stage 1 - % fee of works only value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GB"/>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8"/>
          <c:order val="8"/>
          <c:tx>
            <c:strRef>
              <c:f>'Lot C4a'!$B$27</c:f>
              <c:strCache>
                <c:ptCount val="1"/>
                <c:pt idx="0">
                  <c:v>Stage 2 - % fee of works only value </c:v>
                </c:pt>
              </c:strCache>
            </c:strRef>
          </c:tx>
          <c:spPr>
            <a:solidFill>
              <a:schemeClr val="accent3">
                <a:lumMod val="60000"/>
              </a:schemeClr>
            </a:solidFill>
            <a:ln>
              <a:noFill/>
            </a:ln>
            <a:effectLst/>
          </c:spPr>
          <c:invertIfNegative val="0"/>
          <c:cat>
            <c:strRef>
              <c:f>'Lot C4a'!$C$18:$BF$18</c:f>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f>'Lot C4a'!$C$27:$BF$27</c:f>
              <c:numCache>
                <c:formatCode>0.00%</c:formatCode>
                <c:ptCount val="56"/>
                <c:pt idx="0">
                  <c:v>8.8000000000000005E-3</c:v>
                </c:pt>
                <c:pt idx="1">
                  <c:v>7.0000000000000001E-3</c:v>
                </c:pt>
                <c:pt idx="2">
                  <c:v>9.7000000000000003E-3</c:v>
                </c:pt>
                <c:pt idx="3" formatCode="0.000%">
                  <c:v>9.5099999999999994E-3</c:v>
                </c:pt>
                <c:pt idx="4" formatCode="0.000%">
                  <c:v>7.11E-3</c:v>
                </c:pt>
                <c:pt idx="5">
                  <c:v>7.4000000000000003E-3</c:v>
                </c:pt>
                <c:pt idx="6">
                  <c:v>6.0000000000000001E-3</c:v>
                </c:pt>
                <c:pt idx="7">
                  <c:v>8.5000000000000006E-3</c:v>
                </c:pt>
                <c:pt idx="8">
                  <c:v>1.32E-2</c:v>
                </c:pt>
                <c:pt idx="9">
                  <c:v>1.2500000000000001E-2</c:v>
                </c:pt>
                <c:pt idx="10" formatCode="0.000%">
                  <c:v>8.9719999999999991E-3</c:v>
                </c:pt>
              </c:numCache>
            </c:numRef>
          </c:val>
          <c:extLst>
            <c:ext xmlns:c16="http://schemas.microsoft.com/office/drawing/2014/chart" uri="{C3380CC4-5D6E-409C-BE32-E72D297353CC}">
              <c16:uniqueId val="{00000008-5D94-4C20-BA89-11917FF2B95A}"/>
            </c:ext>
          </c:extLst>
        </c:ser>
        <c:dLbls>
          <c:showLegendKey val="0"/>
          <c:showVal val="0"/>
          <c:showCatName val="0"/>
          <c:showSerName val="0"/>
          <c:showPercent val="0"/>
          <c:showBubbleSize val="0"/>
        </c:dLbls>
        <c:gapWidth val="219"/>
        <c:overlap val="-27"/>
        <c:axId val="736781376"/>
        <c:axId val="843704240"/>
        <c:extLst>
          <c:ext xmlns:c15="http://schemas.microsoft.com/office/drawing/2012/chart" uri="{02D57815-91ED-43cb-92C2-25804820EDAC}">
            <c15:filteredBarSeries>
              <c15:ser>
                <c:idx val="0"/>
                <c:order val="0"/>
                <c:tx>
                  <c:strRef>
                    <c:extLst>
                      <c:ext uri="{02D57815-91ED-43cb-92C2-25804820EDAC}">
                        <c15:formulaRef>
                          <c15:sqref>'Lot C4a'!$B$19</c15:sqref>
                        </c15:formulaRef>
                      </c:ext>
                    </c:extLst>
                    <c:strCache>
                      <c:ptCount val="1"/>
                      <c:pt idx="0">
                        <c:v>ICN - Fees for Architectural services (West) </c:v>
                      </c:pt>
                    </c:strCache>
                  </c:strRef>
                </c:tx>
                <c:spPr>
                  <a:solidFill>
                    <a:schemeClr val="accent1"/>
                  </a:solidFill>
                  <a:ln>
                    <a:noFill/>
                  </a:ln>
                  <a:effectLst/>
                </c:spPr>
                <c:invertIfNegative val="0"/>
                <c:cat>
                  <c:strRef>
                    <c:extLst>
                      <c:ex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c:ext uri="{02D57815-91ED-43cb-92C2-25804820EDAC}">
                        <c15:formulaRef>
                          <c15:sqref>'Lot C4a'!$C$19:$BF$19</c15:sqref>
                        </c15:formulaRef>
                      </c:ext>
                    </c:extLst>
                    <c:numCache>
                      <c:formatCode>General</c:formatCode>
                      <c:ptCount val="56"/>
                    </c:numCache>
                  </c:numRef>
                </c:val>
                <c:extLst>
                  <c:ext xmlns:c16="http://schemas.microsoft.com/office/drawing/2014/chart" uri="{C3380CC4-5D6E-409C-BE32-E72D297353CC}">
                    <c16:uniqueId val="{00000000-5D94-4C20-BA89-11917FF2B95A}"/>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C4a'!$B$20</c15:sqref>
                        </c15:formulaRef>
                      </c:ext>
                    </c:extLst>
                    <c:strCache>
                      <c:ptCount val="1"/>
                      <c:pt idx="0">
                        <c:v>Stage 1 fee without Planning Consultant applied Band 2  35 +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C4a'!$C$20:$BF$20</c15:sqref>
                        </c15:formulaRef>
                      </c:ext>
                    </c:extLst>
                    <c:numCache>
                      <c:formatCode>General</c:formatCode>
                      <c:ptCount val="56"/>
                    </c:numCache>
                  </c:numRef>
                </c:val>
                <c:extLst xmlns:c15="http://schemas.microsoft.com/office/drawing/2012/chart">
                  <c:ext xmlns:c16="http://schemas.microsoft.com/office/drawing/2014/chart" uri="{C3380CC4-5D6E-409C-BE32-E72D297353CC}">
                    <c16:uniqueId val="{00000001-5D94-4C20-BA89-11917FF2B95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C4a'!$B$21</c15:sqref>
                        </c15:formulaRef>
                      </c:ext>
                    </c:extLst>
                    <c:strCache>
                      <c:ptCount val="1"/>
                      <c:pt idx="0">
                        <c:v>Stage 1 - % fee of works only value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C4a'!$C$21:$BF$21</c15:sqref>
                        </c15:formulaRef>
                      </c:ext>
                    </c:extLst>
                    <c:numCache>
                      <c:formatCode>0.00%</c:formatCode>
                      <c:ptCount val="56"/>
                      <c:pt idx="0">
                        <c:v>8.0000000000000002E-3</c:v>
                      </c:pt>
                      <c:pt idx="1">
                        <c:v>8.0000000000000002E-3</c:v>
                      </c:pt>
                      <c:pt idx="2">
                        <c:v>5.1999999999999998E-3</c:v>
                      </c:pt>
                      <c:pt idx="3" formatCode="0.000%">
                        <c:v>5.1200000000000004E-3</c:v>
                      </c:pt>
                      <c:pt idx="4" formatCode="0.000%">
                        <c:v>5.1500000000000001E-3</c:v>
                      </c:pt>
                      <c:pt idx="5">
                        <c:v>7.4999999999999997E-3</c:v>
                      </c:pt>
                      <c:pt idx="6">
                        <c:v>6.0000000000000001E-3</c:v>
                      </c:pt>
                      <c:pt idx="7">
                        <c:v>4.4999999999999997E-3</c:v>
                      </c:pt>
                      <c:pt idx="8">
                        <c:v>4.8999999999999998E-3</c:v>
                      </c:pt>
                      <c:pt idx="9">
                        <c:v>7.3000000000000001E-3</c:v>
                      </c:pt>
                      <c:pt idx="10" formatCode="0.000%">
                        <c:v>6.1669999999999997E-3</c:v>
                      </c:pt>
                    </c:numCache>
                  </c:numRef>
                </c:val>
                <c:extLst xmlns:c15="http://schemas.microsoft.com/office/drawing/2012/chart">
                  <c:ext xmlns:c16="http://schemas.microsoft.com/office/drawing/2014/chart" uri="{C3380CC4-5D6E-409C-BE32-E72D297353CC}">
                    <c16:uniqueId val="{00000002-5D94-4C20-BA89-11917FF2B95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C4a'!$B$22</c15:sqref>
                        </c15:formulaRef>
                      </c:ext>
                    </c:extLst>
                    <c:strCache>
                      <c:ptCount val="1"/>
                      <c:pt idx="0">
                        <c:v>Stage 1 Maximum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C4a'!$C$22:$BF$22</c15:sqref>
                        </c15:formulaRef>
                      </c:ext>
                    </c:extLst>
                    <c:numCache>
                      <c:formatCode>"£"#,##0.00</c:formatCode>
                      <c:ptCount val="56"/>
                      <c:pt idx="0">
                        <c:v>149000</c:v>
                      </c:pt>
                      <c:pt idx="1">
                        <c:v>273000</c:v>
                      </c:pt>
                      <c:pt idx="2">
                        <c:v>78000</c:v>
                      </c:pt>
                      <c:pt idx="3">
                        <c:v>105000</c:v>
                      </c:pt>
                      <c:pt idx="4">
                        <c:v>82500</c:v>
                      </c:pt>
                      <c:pt idx="5">
                        <c:v>150000</c:v>
                      </c:pt>
                      <c:pt idx="6">
                        <c:v>99000</c:v>
                      </c:pt>
                      <c:pt idx="7">
                        <c:v>112500</c:v>
                      </c:pt>
                      <c:pt idx="8">
                        <c:v>70000</c:v>
                      </c:pt>
                      <c:pt idx="9">
                        <c:v>98550</c:v>
                      </c:pt>
                    </c:numCache>
                  </c:numRef>
                </c:val>
                <c:extLst xmlns:c15="http://schemas.microsoft.com/office/drawing/2012/chart">
                  <c:ext xmlns:c16="http://schemas.microsoft.com/office/drawing/2014/chart" uri="{C3380CC4-5D6E-409C-BE32-E72D297353CC}">
                    <c16:uniqueId val="{00000003-5D94-4C20-BA89-11917FF2B95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C4a'!$B$23</c15:sqref>
                        </c15:formulaRef>
                      </c:ext>
                    </c:extLst>
                    <c:strCache>
                      <c:ptCount val="1"/>
                      <c:pt idx="0">
                        <c:v>Stage 1 fee with Planning Consultant Band 2</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C4a'!$C$23:$BF$23</c15:sqref>
                        </c15:formulaRef>
                      </c:ext>
                    </c:extLst>
                    <c:numCache>
                      <c:formatCode>General</c:formatCode>
                      <c:ptCount val="56"/>
                    </c:numCache>
                  </c:numRef>
                </c:val>
                <c:extLst xmlns:c15="http://schemas.microsoft.com/office/drawing/2012/chart">
                  <c:ext xmlns:c16="http://schemas.microsoft.com/office/drawing/2014/chart" uri="{C3380CC4-5D6E-409C-BE32-E72D297353CC}">
                    <c16:uniqueId val="{00000004-5D94-4C20-BA89-11917FF2B95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C4a'!$B$24</c15:sqref>
                        </c15:formulaRef>
                      </c:ext>
                    </c:extLst>
                    <c:strCache>
                      <c:ptCount val="1"/>
                      <c:pt idx="0">
                        <c:v>Stage 1 - % fee of works only value </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C4a'!$C$24:$BF$24</c15:sqref>
                        </c15:formulaRef>
                      </c:ext>
                    </c:extLst>
                    <c:numCache>
                      <c:formatCode>0.00%</c:formatCode>
                      <c:ptCount val="56"/>
                      <c:pt idx="0">
                        <c:v>7.7000000000000002E-3</c:v>
                      </c:pt>
                      <c:pt idx="1">
                        <c:v>7.0000000000000001E-3</c:v>
                      </c:pt>
                      <c:pt idx="2">
                        <c:v>4.8999999999999998E-3</c:v>
                      </c:pt>
                      <c:pt idx="3" formatCode="0.000%">
                        <c:v>4.8599999999999997E-3</c:v>
                      </c:pt>
                      <c:pt idx="4" formatCode="0.000%">
                        <c:v>4.5900000000000003E-3</c:v>
                      </c:pt>
                      <c:pt idx="5">
                        <c:v>7.0000000000000001E-3</c:v>
                      </c:pt>
                      <c:pt idx="6">
                        <c:v>5.1999999999999998E-3</c:v>
                      </c:pt>
                      <c:pt idx="7">
                        <c:v>4.0000000000000001E-3</c:v>
                      </c:pt>
                      <c:pt idx="8">
                        <c:v>4.7999999999999996E-3</c:v>
                      </c:pt>
                      <c:pt idx="9">
                        <c:v>6.6E-3</c:v>
                      </c:pt>
                      <c:pt idx="10" formatCode="0.000%">
                        <c:v>5.6649999999999999E-3</c:v>
                      </c:pt>
                    </c:numCache>
                  </c:numRef>
                </c:val>
                <c:extLst xmlns:c15="http://schemas.microsoft.com/office/drawing/2012/chart">
                  <c:ext xmlns:c16="http://schemas.microsoft.com/office/drawing/2014/chart" uri="{C3380CC4-5D6E-409C-BE32-E72D297353CC}">
                    <c16:uniqueId val="{00000005-5D94-4C20-BA89-11917FF2B95A}"/>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'Lot C4a'!$B$25</c15:sqref>
                        </c15:formulaRef>
                      </c:ext>
                    </c:extLst>
                    <c:strCache>
                      <c:ptCount val="1"/>
                      <c:pt idx="0">
                        <c:v>Stage 1  Band 2 Maximum Fee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C4a'!$C$25:$BF$25</c15:sqref>
                        </c15:formulaRef>
                      </c:ext>
                    </c:extLst>
                    <c:numCache>
                      <c:formatCode>"£"#,##0.00</c:formatCode>
                      <c:ptCount val="56"/>
                      <c:pt idx="0">
                        <c:v>139000</c:v>
                      </c:pt>
                      <c:pt idx="1">
                        <c:v>252000</c:v>
                      </c:pt>
                      <c:pt idx="2">
                        <c:v>73500</c:v>
                      </c:pt>
                      <c:pt idx="3">
                        <c:v>100000</c:v>
                      </c:pt>
                      <c:pt idx="4">
                        <c:v>82500</c:v>
                      </c:pt>
                      <c:pt idx="5">
                        <c:v>140000</c:v>
                      </c:pt>
                      <c:pt idx="6">
                        <c:v>77625</c:v>
                      </c:pt>
                      <c:pt idx="7">
                        <c:v>100000</c:v>
                      </c:pt>
                      <c:pt idx="8">
                        <c:v>65500</c:v>
                      </c:pt>
                      <c:pt idx="9">
                        <c:v>89100</c:v>
                      </c:pt>
                    </c:numCache>
                  </c:numRef>
                </c:val>
                <c:extLst xmlns:c15="http://schemas.microsoft.com/office/drawing/2012/chart">
                  <c:ext xmlns:c16="http://schemas.microsoft.com/office/drawing/2014/chart" uri="{C3380CC4-5D6E-409C-BE32-E72D297353CC}">
                    <c16:uniqueId val="{00000006-5D94-4C20-BA89-11917FF2B95A}"/>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'Lot C4a'!$B$26</c15:sqref>
                        </c15:formulaRef>
                      </c:ext>
                    </c:extLst>
                    <c:strCache>
                      <c:ptCount val="1"/>
                      <c:pt idx="0">
                        <c:v>Stage 2 fee with or without Planning Consultant </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C4a'!$C$26:$BF$26</c15:sqref>
                        </c15:formulaRef>
                      </c:ext>
                    </c:extLst>
                    <c:numCache>
                      <c:formatCode>General</c:formatCode>
                      <c:ptCount val="56"/>
                    </c:numCache>
                  </c:numRef>
                </c:val>
                <c:extLst xmlns:c15="http://schemas.microsoft.com/office/drawing/2012/chart">
                  <c:ext xmlns:c16="http://schemas.microsoft.com/office/drawing/2014/chart" uri="{C3380CC4-5D6E-409C-BE32-E72D297353CC}">
                    <c16:uniqueId val="{00000007-5D94-4C20-BA89-11917FF2B95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'Lot C4a'!$B$28</c15:sqref>
                        </c15:formulaRef>
                      </c:ext>
                    </c:extLst>
                    <c:strCache>
                      <c:ptCount val="1"/>
                      <c:pt idx="0">
                        <c:v>Stage 2 Maximum Fee</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C4a'!$C$28:$BF$28</c15:sqref>
                        </c15:formulaRef>
                      </c:ext>
                    </c:extLst>
                    <c:numCache>
                      <c:formatCode>"£"#,##0.00</c:formatCode>
                      <c:ptCount val="56"/>
                      <c:pt idx="0">
                        <c:v>175000</c:v>
                      </c:pt>
                      <c:pt idx="1">
                        <c:v>273000</c:v>
                      </c:pt>
                      <c:pt idx="2">
                        <c:v>145500</c:v>
                      </c:pt>
                      <c:pt idx="3">
                        <c:v>210000</c:v>
                      </c:pt>
                      <c:pt idx="4">
                        <c:v>94500</c:v>
                      </c:pt>
                      <c:pt idx="5">
                        <c:v>148000</c:v>
                      </c:pt>
                      <c:pt idx="6">
                        <c:v>99500</c:v>
                      </c:pt>
                      <c:pt idx="7">
                        <c:v>212500</c:v>
                      </c:pt>
                      <c:pt idx="8">
                        <c:v>198000</c:v>
                      </c:pt>
                      <c:pt idx="9">
                        <c:v>168750</c:v>
                      </c:pt>
                    </c:numCache>
                  </c:numRef>
                </c:val>
                <c:extLst xmlns:c15="http://schemas.microsoft.com/office/drawing/2012/chart">
                  <c:ext xmlns:c16="http://schemas.microsoft.com/office/drawing/2014/chart" uri="{C3380CC4-5D6E-409C-BE32-E72D297353CC}">
                    <c16:uniqueId val="{00000009-5D94-4C20-BA89-11917FF2B95A}"/>
                  </c:ext>
                </c:extLst>
              </c15:ser>
            </c15:filteredBarSeries>
          </c:ext>
        </c:extLst>
      </c:barChart>
      <c:catAx>
        <c:axId val="73678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3704240"/>
        <c:crosses val="autoZero"/>
        <c:auto val="1"/>
        <c:lblAlgn val="ctr"/>
        <c:lblOffset val="100"/>
        <c:noMultiLvlLbl val="0"/>
      </c:catAx>
      <c:valAx>
        <c:axId val="8437042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6781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C4a Fees for Architectural services (West) Stage 2 fee with or without Planning Consultant applied Band 2  35 +  homes Stage 2 Maximum Fee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9"/>
          <c:order val="9"/>
          <c:tx>
            <c:strRef>
              <c:f>'Lot C4a'!$B$28</c:f>
              <c:strCache>
                <c:ptCount val="1"/>
                <c:pt idx="0">
                  <c:v>Stage 2 Maximum Fee</c:v>
                </c:pt>
              </c:strCache>
            </c:strRef>
          </c:tx>
          <c:spPr>
            <a:solidFill>
              <a:schemeClr val="accent4">
                <a:lumMod val="60000"/>
              </a:schemeClr>
            </a:solidFill>
            <a:ln>
              <a:noFill/>
            </a:ln>
            <a:effectLst/>
          </c:spPr>
          <c:invertIfNegative val="0"/>
          <c:cat>
            <c:strRef>
              <c:f>'Lot C4a'!$C$18:$BF$18</c:f>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f>'Lot C4a'!$C$28:$BF$28</c:f>
              <c:numCache>
                <c:formatCode>"£"#,##0.00</c:formatCode>
                <c:ptCount val="56"/>
                <c:pt idx="0">
                  <c:v>175000</c:v>
                </c:pt>
                <c:pt idx="1">
                  <c:v>273000</c:v>
                </c:pt>
                <c:pt idx="2">
                  <c:v>145500</c:v>
                </c:pt>
                <c:pt idx="3">
                  <c:v>210000</c:v>
                </c:pt>
                <c:pt idx="4">
                  <c:v>94500</c:v>
                </c:pt>
                <c:pt idx="5">
                  <c:v>148000</c:v>
                </c:pt>
                <c:pt idx="6">
                  <c:v>99500</c:v>
                </c:pt>
                <c:pt idx="7">
                  <c:v>212500</c:v>
                </c:pt>
                <c:pt idx="8">
                  <c:v>198000</c:v>
                </c:pt>
                <c:pt idx="9">
                  <c:v>168750</c:v>
                </c:pt>
              </c:numCache>
            </c:numRef>
          </c:val>
          <c:extLst>
            <c:ext xmlns:c16="http://schemas.microsoft.com/office/drawing/2014/chart" uri="{C3380CC4-5D6E-409C-BE32-E72D297353CC}">
              <c16:uniqueId val="{00000009-29E1-4B4C-8932-67A2C1FB31A7}"/>
            </c:ext>
          </c:extLst>
        </c:ser>
        <c:dLbls>
          <c:showLegendKey val="0"/>
          <c:showVal val="0"/>
          <c:showCatName val="0"/>
          <c:showSerName val="0"/>
          <c:showPercent val="0"/>
          <c:showBubbleSize val="0"/>
        </c:dLbls>
        <c:gapWidth val="219"/>
        <c:overlap val="-27"/>
        <c:axId val="219817632"/>
        <c:axId val="2068551120"/>
        <c:extLst>
          <c:ext xmlns:c15="http://schemas.microsoft.com/office/drawing/2012/chart" uri="{02D57815-91ED-43cb-92C2-25804820EDAC}">
            <c15:filteredBarSeries>
              <c15:ser>
                <c:idx val="0"/>
                <c:order val="0"/>
                <c:tx>
                  <c:strRef>
                    <c:extLst>
                      <c:ext uri="{02D57815-91ED-43cb-92C2-25804820EDAC}">
                        <c15:formulaRef>
                          <c15:sqref>'Lot C4a'!$B$19</c15:sqref>
                        </c15:formulaRef>
                      </c:ext>
                    </c:extLst>
                    <c:strCache>
                      <c:ptCount val="1"/>
                      <c:pt idx="0">
                        <c:v>ICN - Fees for Architectural services (West) </c:v>
                      </c:pt>
                    </c:strCache>
                  </c:strRef>
                </c:tx>
                <c:spPr>
                  <a:solidFill>
                    <a:schemeClr val="accent1"/>
                  </a:solidFill>
                  <a:ln>
                    <a:noFill/>
                  </a:ln>
                  <a:effectLst/>
                </c:spPr>
                <c:invertIfNegative val="0"/>
                <c:cat>
                  <c:strRef>
                    <c:extLst>
                      <c:ex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c:ext uri="{02D57815-91ED-43cb-92C2-25804820EDAC}">
                        <c15:formulaRef>
                          <c15:sqref>'Lot C4a'!$C$19:$BF$19</c15:sqref>
                        </c15:formulaRef>
                      </c:ext>
                    </c:extLst>
                    <c:numCache>
                      <c:formatCode>General</c:formatCode>
                      <c:ptCount val="56"/>
                    </c:numCache>
                  </c:numRef>
                </c:val>
                <c:extLst>
                  <c:ext xmlns:c16="http://schemas.microsoft.com/office/drawing/2014/chart" uri="{C3380CC4-5D6E-409C-BE32-E72D297353CC}">
                    <c16:uniqueId val="{00000000-29E1-4B4C-8932-67A2C1FB31A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C4a'!$B$20</c15:sqref>
                        </c15:formulaRef>
                      </c:ext>
                    </c:extLst>
                    <c:strCache>
                      <c:ptCount val="1"/>
                      <c:pt idx="0">
                        <c:v>Stage 1 fee without Planning Consultant applied Band 2  35 +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C4a'!$C$20:$BF$20</c15:sqref>
                        </c15:formulaRef>
                      </c:ext>
                    </c:extLst>
                    <c:numCache>
                      <c:formatCode>General</c:formatCode>
                      <c:ptCount val="56"/>
                    </c:numCache>
                  </c:numRef>
                </c:val>
                <c:extLst xmlns:c15="http://schemas.microsoft.com/office/drawing/2012/chart">
                  <c:ext xmlns:c16="http://schemas.microsoft.com/office/drawing/2014/chart" uri="{C3380CC4-5D6E-409C-BE32-E72D297353CC}">
                    <c16:uniqueId val="{00000001-29E1-4B4C-8932-67A2C1FB31A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C4a'!$B$21</c15:sqref>
                        </c15:formulaRef>
                      </c:ext>
                    </c:extLst>
                    <c:strCache>
                      <c:ptCount val="1"/>
                      <c:pt idx="0">
                        <c:v>Stage 1 - % fee of works only value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C4a'!$C$21:$BF$21</c15:sqref>
                        </c15:formulaRef>
                      </c:ext>
                    </c:extLst>
                    <c:numCache>
                      <c:formatCode>0.00%</c:formatCode>
                      <c:ptCount val="56"/>
                      <c:pt idx="0">
                        <c:v>8.0000000000000002E-3</c:v>
                      </c:pt>
                      <c:pt idx="1">
                        <c:v>8.0000000000000002E-3</c:v>
                      </c:pt>
                      <c:pt idx="2">
                        <c:v>5.1999999999999998E-3</c:v>
                      </c:pt>
                      <c:pt idx="3" formatCode="0.000%">
                        <c:v>5.1200000000000004E-3</c:v>
                      </c:pt>
                      <c:pt idx="4" formatCode="0.000%">
                        <c:v>5.1500000000000001E-3</c:v>
                      </c:pt>
                      <c:pt idx="5">
                        <c:v>7.4999999999999997E-3</c:v>
                      </c:pt>
                      <c:pt idx="6">
                        <c:v>6.0000000000000001E-3</c:v>
                      </c:pt>
                      <c:pt idx="7">
                        <c:v>4.4999999999999997E-3</c:v>
                      </c:pt>
                      <c:pt idx="8">
                        <c:v>4.8999999999999998E-3</c:v>
                      </c:pt>
                      <c:pt idx="9">
                        <c:v>7.3000000000000001E-3</c:v>
                      </c:pt>
                      <c:pt idx="10" formatCode="0.000%">
                        <c:v>6.1669999999999997E-3</c:v>
                      </c:pt>
                    </c:numCache>
                  </c:numRef>
                </c:val>
                <c:extLst xmlns:c15="http://schemas.microsoft.com/office/drawing/2012/chart">
                  <c:ext xmlns:c16="http://schemas.microsoft.com/office/drawing/2014/chart" uri="{C3380CC4-5D6E-409C-BE32-E72D297353CC}">
                    <c16:uniqueId val="{00000002-29E1-4B4C-8932-67A2C1FB31A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C4a'!$B$22</c15:sqref>
                        </c15:formulaRef>
                      </c:ext>
                    </c:extLst>
                    <c:strCache>
                      <c:ptCount val="1"/>
                      <c:pt idx="0">
                        <c:v>Stage 1 Maximum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C4a'!$C$22:$BF$22</c15:sqref>
                        </c15:formulaRef>
                      </c:ext>
                    </c:extLst>
                    <c:numCache>
                      <c:formatCode>"£"#,##0.00</c:formatCode>
                      <c:ptCount val="56"/>
                      <c:pt idx="0">
                        <c:v>149000</c:v>
                      </c:pt>
                      <c:pt idx="1">
                        <c:v>273000</c:v>
                      </c:pt>
                      <c:pt idx="2">
                        <c:v>78000</c:v>
                      </c:pt>
                      <c:pt idx="3">
                        <c:v>105000</c:v>
                      </c:pt>
                      <c:pt idx="4">
                        <c:v>82500</c:v>
                      </c:pt>
                      <c:pt idx="5">
                        <c:v>150000</c:v>
                      </c:pt>
                      <c:pt idx="6">
                        <c:v>99000</c:v>
                      </c:pt>
                      <c:pt idx="7">
                        <c:v>112500</c:v>
                      </c:pt>
                      <c:pt idx="8">
                        <c:v>70000</c:v>
                      </c:pt>
                      <c:pt idx="9">
                        <c:v>98550</c:v>
                      </c:pt>
                    </c:numCache>
                  </c:numRef>
                </c:val>
                <c:extLst xmlns:c15="http://schemas.microsoft.com/office/drawing/2012/chart">
                  <c:ext xmlns:c16="http://schemas.microsoft.com/office/drawing/2014/chart" uri="{C3380CC4-5D6E-409C-BE32-E72D297353CC}">
                    <c16:uniqueId val="{00000003-29E1-4B4C-8932-67A2C1FB31A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C4a'!$B$23</c15:sqref>
                        </c15:formulaRef>
                      </c:ext>
                    </c:extLst>
                    <c:strCache>
                      <c:ptCount val="1"/>
                      <c:pt idx="0">
                        <c:v>Stage 1 fee with Planning Consultant Band 2</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C4a'!$C$23:$BF$23</c15:sqref>
                        </c15:formulaRef>
                      </c:ext>
                    </c:extLst>
                    <c:numCache>
                      <c:formatCode>General</c:formatCode>
                      <c:ptCount val="56"/>
                    </c:numCache>
                  </c:numRef>
                </c:val>
                <c:extLst xmlns:c15="http://schemas.microsoft.com/office/drawing/2012/chart">
                  <c:ext xmlns:c16="http://schemas.microsoft.com/office/drawing/2014/chart" uri="{C3380CC4-5D6E-409C-BE32-E72D297353CC}">
                    <c16:uniqueId val="{00000004-29E1-4B4C-8932-67A2C1FB31A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C4a'!$B$24</c15:sqref>
                        </c15:formulaRef>
                      </c:ext>
                    </c:extLst>
                    <c:strCache>
                      <c:ptCount val="1"/>
                      <c:pt idx="0">
                        <c:v>Stage 1 - % fee of works only value </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C4a'!$C$24:$BF$24</c15:sqref>
                        </c15:formulaRef>
                      </c:ext>
                    </c:extLst>
                    <c:numCache>
                      <c:formatCode>0.00%</c:formatCode>
                      <c:ptCount val="56"/>
                      <c:pt idx="0">
                        <c:v>7.7000000000000002E-3</c:v>
                      </c:pt>
                      <c:pt idx="1">
                        <c:v>7.0000000000000001E-3</c:v>
                      </c:pt>
                      <c:pt idx="2">
                        <c:v>4.8999999999999998E-3</c:v>
                      </c:pt>
                      <c:pt idx="3" formatCode="0.000%">
                        <c:v>4.8599999999999997E-3</c:v>
                      </c:pt>
                      <c:pt idx="4" formatCode="0.000%">
                        <c:v>4.5900000000000003E-3</c:v>
                      </c:pt>
                      <c:pt idx="5">
                        <c:v>7.0000000000000001E-3</c:v>
                      </c:pt>
                      <c:pt idx="6">
                        <c:v>5.1999999999999998E-3</c:v>
                      </c:pt>
                      <c:pt idx="7">
                        <c:v>4.0000000000000001E-3</c:v>
                      </c:pt>
                      <c:pt idx="8">
                        <c:v>4.7999999999999996E-3</c:v>
                      </c:pt>
                      <c:pt idx="9">
                        <c:v>6.6E-3</c:v>
                      </c:pt>
                      <c:pt idx="10" formatCode="0.000%">
                        <c:v>5.6649999999999999E-3</c:v>
                      </c:pt>
                    </c:numCache>
                  </c:numRef>
                </c:val>
                <c:extLst xmlns:c15="http://schemas.microsoft.com/office/drawing/2012/chart">
                  <c:ext xmlns:c16="http://schemas.microsoft.com/office/drawing/2014/chart" uri="{C3380CC4-5D6E-409C-BE32-E72D297353CC}">
                    <c16:uniqueId val="{00000005-29E1-4B4C-8932-67A2C1FB31A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'Lot C4a'!$B$25</c15:sqref>
                        </c15:formulaRef>
                      </c:ext>
                    </c:extLst>
                    <c:strCache>
                      <c:ptCount val="1"/>
                      <c:pt idx="0">
                        <c:v>Stage 1  Band 2 Maximum Fee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C4a'!$C$25:$BF$25</c15:sqref>
                        </c15:formulaRef>
                      </c:ext>
                    </c:extLst>
                    <c:numCache>
                      <c:formatCode>"£"#,##0.00</c:formatCode>
                      <c:ptCount val="56"/>
                      <c:pt idx="0">
                        <c:v>139000</c:v>
                      </c:pt>
                      <c:pt idx="1">
                        <c:v>252000</c:v>
                      </c:pt>
                      <c:pt idx="2">
                        <c:v>73500</c:v>
                      </c:pt>
                      <c:pt idx="3">
                        <c:v>100000</c:v>
                      </c:pt>
                      <c:pt idx="4">
                        <c:v>82500</c:v>
                      </c:pt>
                      <c:pt idx="5">
                        <c:v>140000</c:v>
                      </c:pt>
                      <c:pt idx="6">
                        <c:v>77625</c:v>
                      </c:pt>
                      <c:pt idx="7">
                        <c:v>100000</c:v>
                      </c:pt>
                      <c:pt idx="8">
                        <c:v>65500</c:v>
                      </c:pt>
                      <c:pt idx="9">
                        <c:v>89100</c:v>
                      </c:pt>
                    </c:numCache>
                  </c:numRef>
                </c:val>
                <c:extLst xmlns:c15="http://schemas.microsoft.com/office/drawing/2012/chart">
                  <c:ext xmlns:c16="http://schemas.microsoft.com/office/drawing/2014/chart" uri="{C3380CC4-5D6E-409C-BE32-E72D297353CC}">
                    <c16:uniqueId val="{00000006-29E1-4B4C-8932-67A2C1FB31A7}"/>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'Lot C4a'!$B$26</c15:sqref>
                        </c15:formulaRef>
                      </c:ext>
                    </c:extLst>
                    <c:strCache>
                      <c:ptCount val="1"/>
                      <c:pt idx="0">
                        <c:v>Stage 2 fee with or without Planning Consultant </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C4a'!$C$26:$BF$26</c15:sqref>
                        </c15:formulaRef>
                      </c:ext>
                    </c:extLst>
                    <c:numCache>
                      <c:formatCode>General</c:formatCode>
                      <c:ptCount val="56"/>
                    </c:numCache>
                  </c:numRef>
                </c:val>
                <c:extLst xmlns:c15="http://schemas.microsoft.com/office/drawing/2012/chart">
                  <c:ext xmlns:c16="http://schemas.microsoft.com/office/drawing/2014/chart" uri="{C3380CC4-5D6E-409C-BE32-E72D297353CC}">
                    <c16:uniqueId val="{00000007-29E1-4B4C-8932-67A2C1FB31A7}"/>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'Lot C4a'!$B$27</c15:sqref>
                        </c15:formulaRef>
                      </c:ext>
                    </c:extLst>
                    <c:strCache>
                      <c:ptCount val="1"/>
                      <c:pt idx="0">
                        <c:v>Stage 2 - % fee of works only value </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C4a'!$C$27:$BF$27</c15:sqref>
                        </c15:formulaRef>
                      </c:ext>
                    </c:extLst>
                    <c:numCache>
                      <c:formatCode>0.00%</c:formatCode>
                      <c:ptCount val="56"/>
                      <c:pt idx="0">
                        <c:v>8.8000000000000005E-3</c:v>
                      </c:pt>
                      <c:pt idx="1">
                        <c:v>7.0000000000000001E-3</c:v>
                      </c:pt>
                      <c:pt idx="2">
                        <c:v>9.7000000000000003E-3</c:v>
                      </c:pt>
                      <c:pt idx="3" formatCode="0.000%">
                        <c:v>9.5099999999999994E-3</c:v>
                      </c:pt>
                      <c:pt idx="4" formatCode="0.000%">
                        <c:v>7.11E-3</c:v>
                      </c:pt>
                      <c:pt idx="5">
                        <c:v>7.4000000000000003E-3</c:v>
                      </c:pt>
                      <c:pt idx="6">
                        <c:v>6.0000000000000001E-3</c:v>
                      </c:pt>
                      <c:pt idx="7">
                        <c:v>8.5000000000000006E-3</c:v>
                      </c:pt>
                      <c:pt idx="8">
                        <c:v>1.32E-2</c:v>
                      </c:pt>
                      <c:pt idx="9">
                        <c:v>1.2500000000000001E-2</c:v>
                      </c:pt>
                      <c:pt idx="10" formatCode="0.000%">
                        <c:v>8.9719999999999991E-3</c:v>
                      </c:pt>
                    </c:numCache>
                  </c:numRef>
                </c:val>
                <c:extLst xmlns:c15="http://schemas.microsoft.com/office/drawing/2012/chart">
                  <c:ext xmlns:c16="http://schemas.microsoft.com/office/drawing/2014/chart" uri="{C3380CC4-5D6E-409C-BE32-E72D297353CC}">
                    <c16:uniqueId val="{00000008-29E1-4B4C-8932-67A2C1FB31A7}"/>
                  </c:ext>
                </c:extLst>
              </c15:ser>
            </c15:filteredBarSeries>
          </c:ext>
        </c:extLst>
      </c:barChart>
      <c:catAx>
        <c:axId val="21981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8551120"/>
        <c:crosses val="autoZero"/>
        <c:auto val="1"/>
        <c:lblAlgn val="ctr"/>
        <c:lblOffset val="100"/>
        <c:noMultiLvlLbl val="0"/>
      </c:catAx>
      <c:valAx>
        <c:axId val="20685511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817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Fees for Architectural services (East) Stage 1 fee without Planning Consultant applied Band 1 up to &amp; including 34 homes % Fee works</a:t>
            </a:r>
            <a:r>
              <a:rPr lang="en-GB" baseline="0"/>
              <a:t> only value</a:t>
            </a:r>
            <a:r>
              <a:rPr lang="en-GB"/>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2"/>
          <c:tx>
            <c:strRef>
              <c:f>'Lot C4a'!$B$37</c:f>
              <c:strCache>
                <c:ptCount val="1"/>
                <c:pt idx="0">
                  <c:v>Stage 1 - % fee of works only value </c:v>
                </c:pt>
              </c:strCache>
            </c:strRef>
          </c:tx>
          <c:spPr>
            <a:solidFill>
              <a:schemeClr val="accent3"/>
            </a:solidFill>
            <a:ln>
              <a:noFill/>
            </a:ln>
            <a:effectLst/>
          </c:spPr>
          <c:invertIfNegative val="0"/>
          <c:cat>
            <c:strRef>
              <c:f>'Lot C4a'!$D$34:$BA$34</c:f>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f>'Lot C4a'!$D$37:$BA$37</c:f>
              <c:numCache>
                <c:formatCode>0.00%</c:formatCode>
                <c:ptCount val="50"/>
                <c:pt idx="0">
                  <c:v>8.9999999999999993E-3</c:v>
                </c:pt>
                <c:pt idx="1">
                  <c:v>7.7000000000000002E-3</c:v>
                </c:pt>
                <c:pt idx="2">
                  <c:v>5.8599999999999998E-3</c:v>
                </c:pt>
                <c:pt idx="3" formatCode="0.000%">
                  <c:v>5.9199999999999999E-3</c:v>
                </c:pt>
                <c:pt idx="4">
                  <c:v>9.1000000000000004E-3</c:v>
                </c:pt>
                <c:pt idx="5">
                  <c:v>7.1999999999999998E-3</c:v>
                </c:pt>
                <c:pt idx="6">
                  <c:v>5.8999999999999999E-3</c:v>
                </c:pt>
                <c:pt idx="7">
                  <c:v>6.4999999999999997E-3</c:v>
                </c:pt>
                <c:pt idx="8">
                  <c:v>8.0000000000000002E-3</c:v>
                </c:pt>
                <c:pt idx="9" formatCode="0.000%">
                  <c:v>7.2422222222222228E-3</c:v>
                </c:pt>
              </c:numCache>
            </c:numRef>
          </c:val>
          <c:extLst>
            <c:ext xmlns:c16="http://schemas.microsoft.com/office/drawing/2014/chart" uri="{C3380CC4-5D6E-409C-BE32-E72D297353CC}">
              <c16:uniqueId val="{00000002-8B9C-4F0B-B6A3-39B78755EC5A}"/>
            </c:ext>
          </c:extLst>
        </c:ser>
        <c:dLbls>
          <c:showLegendKey val="0"/>
          <c:showVal val="0"/>
          <c:showCatName val="0"/>
          <c:showSerName val="0"/>
          <c:showPercent val="0"/>
          <c:showBubbleSize val="0"/>
        </c:dLbls>
        <c:gapWidth val="219"/>
        <c:overlap val="-27"/>
        <c:axId val="208882496"/>
        <c:axId val="838230176"/>
        <c:extLst>
          <c:ext xmlns:c15="http://schemas.microsoft.com/office/drawing/2012/chart" uri="{02D57815-91ED-43cb-92C2-25804820EDAC}">
            <c15:filteredBarSeries>
              <c15:ser>
                <c:idx val="0"/>
                <c:order val="0"/>
                <c:tx>
                  <c:strRef>
                    <c:extLst>
                      <c:ext uri="{02D57815-91ED-43cb-92C2-25804820EDAC}">
                        <c15:formulaRef>
                          <c15:sqref>'Lot C4a'!$B$35</c15:sqref>
                        </c15:formulaRef>
                      </c:ext>
                    </c:extLst>
                    <c:strCache>
                      <c:ptCount val="1"/>
                      <c:pt idx="0">
                        <c:v>ICN - Fees for Architectural services (East) </c:v>
                      </c:pt>
                    </c:strCache>
                  </c:strRef>
                </c:tx>
                <c:spPr>
                  <a:solidFill>
                    <a:schemeClr val="accent1"/>
                  </a:solidFill>
                  <a:ln>
                    <a:noFill/>
                  </a:ln>
                  <a:effectLst/>
                </c:spPr>
                <c:invertIfNegative val="0"/>
                <c:cat>
                  <c:strRef>
                    <c:extLst>
                      <c:ext uri="{02D57815-91ED-43cb-92C2-25804820EDAC}">
                        <c15:formulaRef>
                          <c15:sqref>'Lot C4a'!$D$34:$BA$34</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c:ext uri="{02D57815-91ED-43cb-92C2-25804820EDAC}">
                        <c15:formulaRef>
                          <c15:sqref>'Lot C4a'!$D$35:$BA$35</c15:sqref>
                        </c15:formulaRef>
                      </c:ext>
                    </c:extLst>
                    <c:numCache>
                      <c:formatCode>General</c:formatCode>
                      <c:ptCount val="50"/>
                    </c:numCache>
                  </c:numRef>
                </c:val>
                <c:extLst>
                  <c:ext xmlns:c16="http://schemas.microsoft.com/office/drawing/2014/chart" uri="{C3380CC4-5D6E-409C-BE32-E72D297353CC}">
                    <c16:uniqueId val="{00000000-8B9C-4F0B-B6A3-39B78755EC5A}"/>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C4a'!$B$36</c15:sqref>
                        </c15:formulaRef>
                      </c:ext>
                    </c:extLst>
                    <c:strCache>
                      <c:ptCount val="1"/>
                      <c:pt idx="0">
                        <c:v>Stage 1 fee without Planning Consultant applied Band 1 up to &amp; including 34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C4a'!$D$34:$BA$34</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C4a'!$D$36:$BA$36</c15:sqref>
                        </c15:formulaRef>
                      </c:ext>
                    </c:extLst>
                    <c:numCache>
                      <c:formatCode>General</c:formatCode>
                      <c:ptCount val="50"/>
                    </c:numCache>
                  </c:numRef>
                </c:val>
                <c:extLst xmlns:c15="http://schemas.microsoft.com/office/drawing/2012/chart">
                  <c:ext xmlns:c16="http://schemas.microsoft.com/office/drawing/2014/chart" uri="{C3380CC4-5D6E-409C-BE32-E72D297353CC}">
                    <c16:uniqueId val="{00000001-8B9C-4F0B-B6A3-39B78755EC5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C4a'!$B$38</c15:sqref>
                        </c15:formulaRef>
                      </c:ext>
                    </c:extLst>
                    <c:strCache>
                      <c:ptCount val="1"/>
                      <c:pt idx="0">
                        <c:v>Stage 1 Minimum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C4a'!$D$34:$BA$34</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C4a'!$D$38:$BA$38</c15:sqref>
                        </c15:formulaRef>
                      </c:ext>
                    </c:extLst>
                    <c:numCache>
                      <c:formatCode>"£"#,##0.00</c:formatCode>
                      <c:ptCount val="50"/>
                      <c:pt idx="0">
                        <c:v>1500</c:v>
                      </c:pt>
                      <c:pt idx="1">
                        <c:v>4620</c:v>
                      </c:pt>
                      <c:pt idx="2">
                        <c:v>3500</c:v>
                      </c:pt>
                      <c:pt idx="3">
                        <c:v>985</c:v>
                      </c:pt>
                      <c:pt idx="4">
                        <c:v>5625</c:v>
                      </c:pt>
                      <c:pt idx="5">
                        <c:v>1550</c:v>
                      </c:pt>
                      <c:pt idx="6">
                        <c:v>9440</c:v>
                      </c:pt>
                      <c:pt idx="7">
                        <c:v>650</c:v>
                      </c:pt>
                      <c:pt idx="8">
                        <c:v>6900</c:v>
                      </c:pt>
                    </c:numCache>
                  </c:numRef>
                </c:val>
                <c:extLst xmlns:c15="http://schemas.microsoft.com/office/drawing/2012/chart">
                  <c:ext xmlns:c16="http://schemas.microsoft.com/office/drawing/2014/chart" uri="{C3380CC4-5D6E-409C-BE32-E72D297353CC}">
                    <c16:uniqueId val="{00000003-8B9C-4F0B-B6A3-39B78755EC5A}"/>
                  </c:ext>
                </c:extLst>
              </c15:ser>
            </c15:filteredBarSeries>
          </c:ext>
        </c:extLst>
      </c:barChart>
      <c:catAx>
        <c:axId val="208882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8230176"/>
        <c:crosses val="autoZero"/>
        <c:auto val="1"/>
        <c:lblAlgn val="ctr"/>
        <c:lblOffset val="100"/>
        <c:noMultiLvlLbl val="0"/>
      </c:catAx>
      <c:valAx>
        <c:axId val="8382301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882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b="0" i="0" u="none" strike="noStrike" kern="1200" spc="0" baseline="0">
                <a:solidFill>
                  <a:sysClr val="windowText" lastClr="000000">
                    <a:lumMod val="65000"/>
                    <a:lumOff val="35000"/>
                  </a:sysClr>
                </a:solidFill>
              </a:rPr>
              <a:t>Fees for Architectural services (East) Stage 1 fee without Planning Consultant applied Band 1 up to &amp; including 34 homes Stage 1 Minimum Fee</a:t>
            </a:r>
            <a:endParaRPr lang="en-GB"/>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3"/>
          <c:order val="3"/>
          <c:tx>
            <c:strRef>
              <c:f>'Lot C4a'!$B$38</c:f>
              <c:strCache>
                <c:ptCount val="1"/>
                <c:pt idx="0">
                  <c:v>Stage 1 Minimum Fee</c:v>
                </c:pt>
              </c:strCache>
            </c:strRef>
          </c:tx>
          <c:spPr>
            <a:solidFill>
              <a:schemeClr val="accent4"/>
            </a:solidFill>
            <a:ln>
              <a:noFill/>
            </a:ln>
            <a:effectLst/>
          </c:spPr>
          <c:invertIfNegative val="0"/>
          <c:cat>
            <c:strRef>
              <c:f>'Lot C4a'!$D$34:$BA$34</c:f>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f>'Lot C4a'!$D$38:$BA$38</c:f>
              <c:numCache>
                <c:formatCode>"£"#,##0.00</c:formatCode>
                <c:ptCount val="50"/>
                <c:pt idx="0">
                  <c:v>1500</c:v>
                </c:pt>
                <c:pt idx="1">
                  <c:v>4620</c:v>
                </c:pt>
                <c:pt idx="2">
                  <c:v>3500</c:v>
                </c:pt>
                <c:pt idx="3">
                  <c:v>985</c:v>
                </c:pt>
                <c:pt idx="4">
                  <c:v>5625</c:v>
                </c:pt>
                <c:pt idx="5">
                  <c:v>1550</c:v>
                </c:pt>
                <c:pt idx="6">
                  <c:v>9440</c:v>
                </c:pt>
                <c:pt idx="7">
                  <c:v>650</c:v>
                </c:pt>
                <c:pt idx="8">
                  <c:v>6900</c:v>
                </c:pt>
              </c:numCache>
            </c:numRef>
          </c:val>
          <c:extLst>
            <c:ext xmlns:c16="http://schemas.microsoft.com/office/drawing/2014/chart" uri="{C3380CC4-5D6E-409C-BE32-E72D297353CC}">
              <c16:uniqueId val="{00000003-591D-4671-8F1A-A564A2A5C2BC}"/>
            </c:ext>
          </c:extLst>
        </c:ser>
        <c:dLbls>
          <c:showLegendKey val="0"/>
          <c:showVal val="0"/>
          <c:showCatName val="0"/>
          <c:showSerName val="0"/>
          <c:showPercent val="0"/>
          <c:showBubbleSize val="0"/>
        </c:dLbls>
        <c:gapWidth val="219"/>
        <c:overlap val="-27"/>
        <c:axId val="615805296"/>
        <c:axId val="747002784"/>
        <c:extLst>
          <c:ext xmlns:c15="http://schemas.microsoft.com/office/drawing/2012/chart" uri="{02D57815-91ED-43cb-92C2-25804820EDAC}">
            <c15:filteredBarSeries>
              <c15:ser>
                <c:idx val="0"/>
                <c:order val="0"/>
                <c:tx>
                  <c:strRef>
                    <c:extLst>
                      <c:ext uri="{02D57815-91ED-43cb-92C2-25804820EDAC}">
                        <c15:formulaRef>
                          <c15:sqref>'Lot C4a'!$B$35</c15:sqref>
                        </c15:formulaRef>
                      </c:ext>
                    </c:extLst>
                    <c:strCache>
                      <c:ptCount val="1"/>
                      <c:pt idx="0">
                        <c:v>ICN - Fees for Architectural services (East) </c:v>
                      </c:pt>
                    </c:strCache>
                  </c:strRef>
                </c:tx>
                <c:spPr>
                  <a:solidFill>
                    <a:schemeClr val="accent1"/>
                  </a:solidFill>
                  <a:ln>
                    <a:noFill/>
                  </a:ln>
                  <a:effectLst/>
                </c:spPr>
                <c:invertIfNegative val="0"/>
                <c:cat>
                  <c:strRef>
                    <c:extLst>
                      <c:ext uri="{02D57815-91ED-43cb-92C2-25804820EDAC}">
                        <c15:formulaRef>
                          <c15:sqref>'Lot C4a'!$D$34:$BA$34</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c:ext uri="{02D57815-91ED-43cb-92C2-25804820EDAC}">
                        <c15:formulaRef>
                          <c15:sqref>'Lot C4a'!$D$35:$BA$35</c15:sqref>
                        </c15:formulaRef>
                      </c:ext>
                    </c:extLst>
                    <c:numCache>
                      <c:formatCode>General</c:formatCode>
                      <c:ptCount val="50"/>
                    </c:numCache>
                  </c:numRef>
                </c:val>
                <c:extLst>
                  <c:ext xmlns:c16="http://schemas.microsoft.com/office/drawing/2014/chart" uri="{C3380CC4-5D6E-409C-BE32-E72D297353CC}">
                    <c16:uniqueId val="{00000000-591D-4671-8F1A-A564A2A5C2B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C4a'!$B$36</c15:sqref>
                        </c15:formulaRef>
                      </c:ext>
                    </c:extLst>
                    <c:strCache>
                      <c:ptCount val="1"/>
                      <c:pt idx="0">
                        <c:v>Stage 1 fee without Planning Consultant applied Band 1 up to &amp; including 34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C4a'!$D$34:$BA$34</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C4a'!$D$36:$BA$36</c15:sqref>
                        </c15:formulaRef>
                      </c:ext>
                    </c:extLst>
                    <c:numCache>
                      <c:formatCode>General</c:formatCode>
                      <c:ptCount val="50"/>
                    </c:numCache>
                  </c:numRef>
                </c:val>
                <c:extLst xmlns:c15="http://schemas.microsoft.com/office/drawing/2012/chart">
                  <c:ext xmlns:c16="http://schemas.microsoft.com/office/drawing/2014/chart" uri="{C3380CC4-5D6E-409C-BE32-E72D297353CC}">
                    <c16:uniqueId val="{00000001-591D-4671-8F1A-A564A2A5C2B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C4a'!$B$37</c15:sqref>
                        </c15:formulaRef>
                      </c:ext>
                    </c:extLst>
                    <c:strCache>
                      <c:ptCount val="1"/>
                      <c:pt idx="0">
                        <c:v>Stage 1 - % fee of works only value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C4a'!$D$34:$BA$34</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C4a'!$D$37:$BA$37</c15:sqref>
                        </c15:formulaRef>
                      </c:ext>
                    </c:extLst>
                    <c:numCache>
                      <c:formatCode>0.00%</c:formatCode>
                      <c:ptCount val="50"/>
                      <c:pt idx="0">
                        <c:v>8.9999999999999993E-3</c:v>
                      </c:pt>
                      <c:pt idx="1">
                        <c:v>7.7000000000000002E-3</c:v>
                      </c:pt>
                      <c:pt idx="2">
                        <c:v>5.8599999999999998E-3</c:v>
                      </c:pt>
                      <c:pt idx="3" formatCode="0.000%">
                        <c:v>5.9199999999999999E-3</c:v>
                      </c:pt>
                      <c:pt idx="4">
                        <c:v>9.1000000000000004E-3</c:v>
                      </c:pt>
                      <c:pt idx="5">
                        <c:v>7.1999999999999998E-3</c:v>
                      </c:pt>
                      <c:pt idx="6">
                        <c:v>5.8999999999999999E-3</c:v>
                      </c:pt>
                      <c:pt idx="7">
                        <c:v>6.4999999999999997E-3</c:v>
                      </c:pt>
                      <c:pt idx="8">
                        <c:v>8.0000000000000002E-3</c:v>
                      </c:pt>
                      <c:pt idx="9" formatCode="0.000%">
                        <c:v>7.2422222222222228E-3</c:v>
                      </c:pt>
                    </c:numCache>
                  </c:numRef>
                </c:val>
                <c:extLst xmlns:c15="http://schemas.microsoft.com/office/drawing/2012/chart">
                  <c:ext xmlns:c16="http://schemas.microsoft.com/office/drawing/2014/chart" uri="{C3380CC4-5D6E-409C-BE32-E72D297353CC}">
                    <c16:uniqueId val="{00000002-591D-4671-8F1A-A564A2A5C2BC}"/>
                  </c:ext>
                </c:extLst>
              </c15:ser>
            </c15:filteredBarSeries>
          </c:ext>
        </c:extLst>
      </c:barChart>
      <c:catAx>
        <c:axId val="61580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002784"/>
        <c:crosses val="autoZero"/>
        <c:auto val="1"/>
        <c:lblAlgn val="ctr"/>
        <c:lblOffset val="100"/>
        <c:noMultiLvlLbl val="0"/>
      </c:catAx>
      <c:valAx>
        <c:axId val="74700278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5805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b="0" i="0" u="none" strike="noStrike" kern="1200" spc="0" baseline="0">
                <a:solidFill>
                  <a:sysClr val="windowText" lastClr="000000">
                    <a:lumMod val="65000"/>
                    <a:lumOff val="35000"/>
                  </a:sysClr>
                </a:solidFill>
              </a:rPr>
              <a:t>Fees for Architectural services (East) Stage 1 fee with Planning Consultant applied Band 1 up to &amp; including 34 homes Stage 1 % Fee of works only value</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5"/>
          <c:order val="5"/>
          <c:tx>
            <c:strRef>
              <c:f>'Lot C4a'!$B$40</c:f>
              <c:strCache>
                <c:ptCount val="1"/>
                <c:pt idx="0">
                  <c:v>Stage 1 - % fee of works only value </c:v>
                </c:pt>
              </c:strCache>
            </c:strRef>
          </c:tx>
          <c:spPr>
            <a:solidFill>
              <a:schemeClr val="accent6"/>
            </a:solidFill>
            <a:ln>
              <a:noFill/>
            </a:ln>
            <a:effectLst/>
          </c:spPr>
          <c:invertIfNegative val="0"/>
          <c:cat>
            <c:strRef>
              <c:f>'Lot C4a'!$D$34:$BA$34</c:f>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f>'Lot C4a'!$D$40:$BA$40</c:f>
              <c:numCache>
                <c:formatCode>0.00%</c:formatCode>
                <c:ptCount val="50"/>
                <c:pt idx="0">
                  <c:v>8.0000000000000002E-3</c:v>
                </c:pt>
                <c:pt idx="1">
                  <c:v>7.0000000000000001E-3</c:v>
                </c:pt>
                <c:pt idx="2">
                  <c:v>5.4999999999999997E-3</c:v>
                </c:pt>
                <c:pt idx="3" formatCode="0.000%">
                  <c:v>5.1599999999999997E-3</c:v>
                </c:pt>
                <c:pt idx="4">
                  <c:v>8.6E-3</c:v>
                </c:pt>
                <c:pt idx="5">
                  <c:v>6.3E-3</c:v>
                </c:pt>
                <c:pt idx="6">
                  <c:v>5.4000000000000003E-3</c:v>
                </c:pt>
                <c:pt idx="7">
                  <c:v>6.4000000000000003E-3</c:v>
                </c:pt>
                <c:pt idx="8">
                  <c:v>7.3000000000000001E-3</c:v>
                </c:pt>
                <c:pt idx="9" formatCode="0.000%">
                  <c:v>6.628888888888889E-3</c:v>
                </c:pt>
              </c:numCache>
            </c:numRef>
          </c:val>
          <c:extLst>
            <c:ext xmlns:c16="http://schemas.microsoft.com/office/drawing/2014/chart" uri="{C3380CC4-5D6E-409C-BE32-E72D297353CC}">
              <c16:uniqueId val="{00000005-41F2-4544-991C-4AA81BFEE59A}"/>
            </c:ext>
          </c:extLst>
        </c:ser>
        <c:dLbls>
          <c:showLegendKey val="0"/>
          <c:showVal val="0"/>
          <c:showCatName val="0"/>
          <c:showSerName val="0"/>
          <c:showPercent val="0"/>
          <c:showBubbleSize val="0"/>
        </c:dLbls>
        <c:gapWidth val="219"/>
        <c:overlap val="-27"/>
        <c:axId val="2064176496"/>
        <c:axId val="631776784"/>
        <c:extLst>
          <c:ext xmlns:c15="http://schemas.microsoft.com/office/drawing/2012/chart" uri="{02D57815-91ED-43cb-92C2-25804820EDAC}">
            <c15:filteredBarSeries>
              <c15:ser>
                <c:idx val="0"/>
                <c:order val="0"/>
                <c:tx>
                  <c:strRef>
                    <c:extLst>
                      <c:ext uri="{02D57815-91ED-43cb-92C2-25804820EDAC}">
                        <c15:formulaRef>
                          <c15:sqref>'Lot C4a'!$B$35</c15:sqref>
                        </c15:formulaRef>
                      </c:ext>
                    </c:extLst>
                    <c:strCache>
                      <c:ptCount val="1"/>
                      <c:pt idx="0">
                        <c:v>ICN - Fees for Architectural services (East) </c:v>
                      </c:pt>
                    </c:strCache>
                  </c:strRef>
                </c:tx>
                <c:spPr>
                  <a:solidFill>
                    <a:schemeClr val="accent1"/>
                  </a:solidFill>
                  <a:ln>
                    <a:noFill/>
                  </a:ln>
                  <a:effectLst/>
                </c:spPr>
                <c:invertIfNegative val="0"/>
                <c:cat>
                  <c:strRef>
                    <c:extLst>
                      <c:ext uri="{02D57815-91ED-43cb-92C2-25804820EDAC}">
                        <c15:formulaRef>
                          <c15:sqref>'Lot C4a'!$D$34:$BA$34</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c:ext uri="{02D57815-91ED-43cb-92C2-25804820EDAC}">
                        <c15:formulaRef>
                          <c15:sqref>'Lot C4a'!$D$35:$BA$35</c15:sqref>
                        </c15:formulaRef>
                      </c:ext>
                    </c:extLst>
                    <c:numCache>
                      <c:formatCode>General</c:formatCode>
                      <c:ptCount val="50"/>
                    </c:numCache>
                  </c:numRef>
                </c:val>
                <c:extLst>
                  <c:ext xmlns:c16="http://schemas.microsoft.com/office/drawing/2014/chart" uri="{C3380CC4-5D6E-409C-BE32-E72D297353CC}">
                    <c16:uniqueId val="{00000000-41F2-4544-991C-4AA81BFEE59A}"/>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C4a'!$B$36</c15:sqref>
                        </c15:formulaRef>
                      </c:ext>
                    </c:extLst>
                    <c:strCache>
                      <c:ptCount val="1"/>
                      <c:pt idx="0">
                        <c:v>Stage 1 fee without Planning Consultant applied Band 1 up to &amp; including 34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C4a'!$D$34:$BA$34</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C4a'!$D$36:$BA$36</c15:sqref>
                        </c15:formulaRef>
                      </c:ext>
                    </c:extLst>
                    <c:numCache>
                      <c:formatCode>General</c:formatCode>
                      <c:ptCount val="50"/>
                    </c:numCache>
                  </c:numRef>
                </c:val>
                <c:extLst xmlns:c15="http://schemas.microsoft.com/office/drawing/2012/chart">
                  <c:ext xmlns:c16="http://schemas.microsoft.com/office/drawing/2014/chart" uri="{C3380CC4-5D6E-409C-BE32-E72D297353CC}">
                    <c16:uniqueId val="{00000001-41F2-4544-991C-4AA81BFEE59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C4a'!$B$37</c15:sqref>
                        </c15:formulaRef>
                      </c:ext>
                    </c:extLst>
                    <c:strCache>
                      <c:ptCount val="1"/>
                      <c:pt idx="0">
                        <c:v>Stage 1 - % fee of works only value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C4a'!$D$34:$BA$34</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C4a'!$D$37:$BA$37</c15:sqref>
                        </c15:formulaRef>
                      </c:ext>
                    </c:extLst>
                    <c:numCache>
                      <c:formatCode>0.00%</c:formatCode>
                      <c:ptCount val="50"/>
                      <c:pt idx="0">
                        <c:v>8.9999999999999993E-3</c:v>
                      </c:pt>
                      <c:pt idx="1">
                        <c:v>7.7000000000000002E-3</c:v>
                      </c:pt>
                      <c:pt idx="2">
                        <c:v>5.8599999999999998E-3</c:v>
                      </c:pt>
                      <c:pt idx="3" formatCode="0.000%">
                        <c:v>5.9199999999999999E-3</c:v>
                      </c:pt>
                      <c:pt idx="4">
                        <c:v>9.1000000000000004E-3</c:v>
                      </c:pt>
                      <c:pt idx="5">
                        <c:v>7.1999999999999998E-3</c:v>
                      </c:pt>
                      <c:pt idx="6">
                        <c:v>5.8999999999999999E-3</c:v>
                      </c:pt>
                      <c:pt idx="7">
                        <c:v>6.4999999999999997E-3</c:v>
                      </c:pt>
                      <c:pt idx="8">
                        <c:v>8.0000000000000002E-3</c:v>
                      </c:pt>
                      <c:pt idx="9" formatCode="0.000%">
                        <c:v>7.2422222222222228E-3</c:v>
                      </c:pt>
                    </c:numCache>
                  </c:numRef>
                </c:val>
                <c:extLst xmlns:c15="http://schemas.microsoft.com/office/drawing/2012/chart">
                  <c:ext xmlns:c16="http://schemas.microsoft.com/office/drawing/2014/chart" uri="{C3380CC4-5D6E-409C-BE32-E72D297353CC}">
                    <c16:uniqueId val="{00000002-41F2-4544-991C-4AA81BFEE59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C4a'!$B$38</c15:sqref>
                        </c15:formulaRef>
                      </c:ext>
                    </c:extLst>
                    <c:strCache>
                      <c:ptCount val="1"/>
                      <c:pt idx="0">
                        <c:v>Stage 1 Minimum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C4a'!$D$34:$BA$34</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C4a'!$D$38:$BA$38</c15:sqref>
                        </c15:formulaRef>
                      </c:ext>
                    </c:extLst>
                    <c:numCache>
                      <c:formatCode>"£"#,##0.00</c:formatCode>
                      <c:ptCount val="50"/>
                      <c:pt idx="0">
                        <c:v>1500</c:v>
                      </c:pt>
                      <c:pt idx="1">
                        <c:v>4620</c:v>
                      </c:pt>
                      <c:pt idx="2">
                        <c:v>3500</c:v>
                      </c:pt>
                      <c:pt idx="3">
                        <c:v>985</c:v>
                      </c:pt>
                      <c:pt idx="4">
                        <c:v>5625</c:v>
                      </c:pt>
                      <c:pt idx="5">
                        <c:v>1550</c:v>
                      </c:pt>
                      <c:pt idx="6">
                        <c:v>9440</c:v>
                      </c:pt>
                      <c:pt idx="7">
                        <c:v>650</c:v>
                      </c:pt>
                      <c:pt idx="8">
                        <c:v>6900</c:v>
                      </c:pt>
                    </c:numCache>
                  </c:numRef>
                </c:val>
                <c:extLst xmlns:c15="http://schemas.microsoft.com/office/drawing/2012/chart">
                  <c:ext xmlns:c16="http://schemas.microsoft.com/office/drawing/2014/chart" uri="{C3380CC4-5D6E-409C-BE32-E72D297353CC}">
                    <c16:uniqueId val="{00000003-41F2-4544-991C-4AA81BFEE59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C4a'!$B$39</c15:sqref>
                        </c15:formulaRef>
                      </c:ext>
                    </c:extLst>
                    <c:strCache>
                      <c:ptCount val="1"/>
                      <c:pt idx="0">
                        <c:v>Stage 1 fee with Planning Consultant </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C4a'!$D$34:$BA$34</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C4a'!$D$39:$BA$39</c15:sqref>
                        </c15:formulaRef>
                      </c:ext>
                    </c:extLst>
                    <c:numCache>
                      <c:formatCode>General</c:formatCode>
                      <c:ptCount val="50"/>
                    </c:numCache>
                  </c:numRef>
                </c:val>
                <c:extLst xmlns:c15="http://schemas.microsoft.com/office/drawing/2012/chart">
                  <c:ext xmlns:c16="http://schemas.microsoft.com/office/drawing/2014/chart" uri="{C3380CC4-5D6E-409C-BE32-E72D297353CC}">
                    <c16:uniqueId val="{00000004-41F2-4544-991C-4AA81BFEE59A}"/>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'Lot C4a'!$B$41</c15:sqref>
                        </c15:formulaRef>
                      </c:ext>
                    </c:extLst>
                    <c:strCache>
                      <c:ptCount val="1"/>
                      <c:pt idx="0">
                        <c:v>Stage 1 Minimum Fee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C4a'!$D$34:$BA$34</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C4a'!$D$41:$BA$41</c15:sqref>
                        </c15:formulaRef>
                      </c:ext>
                    </c:extLst>
                    <c:numCache>
                      <c:formatCode>"£"#,##0.00</c:formatCode>
                      <c:ptCount val="50"/>
                      <c:pt idx="0">
                        <c:v>1500</c:v>
                      </c:pt>
                      <c:pt idx="1">
                        <c:v>4200</c:v>
                      </c:pt>
                      <c:pt idx="2">
                        <c:v>3500</c:v>
                      </c:pt>
                      <c:pt idx="3">
                        <c:v>985</c:v>
                      </c:pt>
                      <c:pt idx="4">
                        <c:v>5000</c:v>
                      </c:pt>
                      <c:pt idx="5">
                        <c:v>1150</c:v>
                      </c:pt>
                      <c:pt idx="6">
                        <c:v>8640</c:v>
                      </c:pt>
                      <c:pt idx="7">
                        <c:v>650</c:v>
                      </c:pt>
                      <c:pt idx="8">
                        <c:v>6300</c:v>
                      </c:pt>
                    </c:numCache>
                  </c:numRef>
                </c:val>
                <c:extLst xmlns:c15="http://schemas.microsoft.com/office/drawing/2012/chart">
                  <c:ext xmlns:c16="http://schemas.microsoft.com/office/drawing/2014/chart" uri="{C3380CC4-5D6E-409C-BE32-E72D297353CC}">
                    <c16:uniqueId val="{00000006-41F2-4544-991C-4AA81BFEE59A}"/>
                  </c:ext>
                </c:extLst>
              </c15:ser>
            </c15:filteredBarSeries>
          </c:ext>
        </c:extLst>
      </c:barChart>
      <c:catAx>
        <c:axId val="2064176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776784"/>
        <c:crosses val="autoZero"/>
        <c:auto val="1"/>
        <c:lblAlgn val="ctr"/>
        <c:lblOffset val="100"/>
        <c:noMultiLvlLbl val="0"/>
      </c:catAx>
      <c:valAx>
        <c:axId val="6317767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4176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b="0" i="0" u="none" strike="noStrike" kern="1200" spc="0" baseline="0">
                <a:solidFill>
                  <a:sysClr val="windowText" lastClr="000000">
                    <a:lumMod val="65000"/>
                    <a:lumOff val="35000"/>
                  </a:sysClr>
                </a:solidFill>
              </a:rPr>
              <a:t>Fees for Architectural services (East) Stage 1 fee with Planning Consultant applied Band 1 up to &amp; including 34 homes Stage 2  Min Fee</a:t>
            </a:r>
            <a:endParaRPr lang="en-GB"/>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6"/>
          <c:order val="6"/>
          <c:tx>
            <c:strRef>
              <c:f>'Lot C4a'!$B$41</c:f>
              <c:strCache>
                <c:ptCount val="1"/>
                <c:pt idx="0">
                  <c:v>Stage 1 Minimum Fee</c:v>
                </c:pt>
              </c:strCache>
            </c:strRef>
          </c:tx>
          <c:spPr>
            <a:solidFill>
              <a:schemeClr val="accent1">
                <a:lumMod val="60000"/>
              </a:schemeClr>
            </a:solidFill>
            <a:ln>
              <a:noFill/>
            </a:ln>
            <a:effectLst/>
          </c:spPr>
          <c:invertIfNegative val="0"/>
          <c:cat>
            <c:strRef>
              <c:f>'Lot C4a'!$D$34:$BA$34</c:f>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f>'Lot C4a'!$D$41:$BA$41</c:f>
              <c:numCache>
                <c:formatCode>"£"#,##0.00</c:formatCode>
                <c:ptCount val="50"/>
                <c:pt idx="0">
                  <c:v>1500</c:v>
                </c:pt>
                <c:pt idx="1">
                  <c:v>4200</c:v>
                </c:pt>
                <c:pt idx="2">
                  <c:v>3500</c:v>
                </c:pt>
                <c:pt idx="3">
                  <c:v>985</c:v>
                </c:pt>
                <c:pt idx="4">
                  <c:v>5000</c:v>
                </c:pt>
                <c:pt idx="5">
                  <c:v>1150</c:v>
                </c:pt>
                <c:pt idx="6">
                  <c:v>8640</c:v>
                </c:pt>
                <c:pt idx="7">
                  <c:v>650</c:v>
                </c:pt>
                <c:pt idx="8">
                  <c:v>6300</c:v>
                </c:pt>
              </c:numCache>
            </c:numRef>
          </c:val>
          <c:extLst>
            <c:ext xmlns:c16="http://schemas.microsoft.com/office/drawing/2014/chart" uri="{C3380CC4-5D6E-409C-BE32-E72D297353CC}">
              <c16:uniqueId val="{00000006-088B-434A-A789-0DC28DB9231D}"/>
            </c:ext>
          </c:extLst>
        </c:ser>
        <c:dLbls>
          <c:showLegendKey val="0"/>
          <c:showVal val="0"/>
          <c:showCatName val="0"/>
          <c:showSerName val="0"/>
          <c:showPercent val="0"/>
          <c:showBubbleSize val="0"/>
        </c:dLbls>
        <c:gapWidth val="219"/>
        <c:overlap val="-27"/>
        <c:axId val="210991104"/>
        <c:axId val="2068560048"/>
        <c:extLst>
          <c:ext xmlns:c15="http://schemas.microsoft.com/office/drawing/2012/chart" uri="{02D57815-91ED-43cb-92C2-25804820EDAC}">
            <c15:filteredBarSeries>
              <c15:ser>
                <c:idx val="0"/>
                <c:order val="0"/>
                <c:tx>
                  <c:strRef>
                    <c:extLst>
                      <c:ext uri="{02D57815-91ED-43cb-92C2-25804820EDAC}">
                        <c15:formulaRef>
                          <c15:sqref>'Lot C4a'!$B$35</c15:sqref>
                        </c15:formulaRef>
                      </c:ext>
                    </c:extLst>
                    <c:strCache>
                      <c:ptCount val="1"/>
                      <c:pt idx="0">
                        <c:v>ICN - Fees for Architectural services (East) </c:v>
                      </c:pt>
                    </c:strCache>
                  </c:strRef>
                </c:tx>
                <c:spPr>
                  <a:solidFill>
                    <a:schemeClr val="accent1"/>
                  </a:solidFill>
                  <a:ln>
                    <a:noFill/>
                  </a:ln>
                  <a:effectLst/>
                </c:spPr>
                <c:invertIfNegative val="0"/>
                <c:cat>
                  <c:strRef>
                    <c:extLst>
                      <c:ext uri="{02D57815-91ED-43cb-92C2-25804820EDAC}">
                        <c15:formulaRef>
                          <c15:sqref>'Lot C4a'!$D$34:$BA$34</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c:ext uri="{02D57815-91ED-43cb-92C2-25804820EDAC}">
                        <c15:formulaRef>
                          <c15:sqref>'Lot C4a'!$D$35:$BA$35</c15:sqref>
                        </c15:formulaRef>
                      </c:ext>
                    </c:extLst>
                    <c:numCache>
                      <c:formatCode>General</c:formatCode>
                      <c:ptCount val="50"/>
                    </c:numCache>
                  </c:numRef>
                </c:val>
                <c:extLst>
                  <c:ext xmlns:c16="http://schemas.microsoft.com/office/drawing/2014/chart" uri="{C3380CC4-5D6E-409C-BE32-E72D297353CC}">
                    <c16:uniqueId val="{00000000-088B-434A-A789-0DC28DB9231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C4a'!$B$36</c15:sqref>
                        </c15:formulaRef>
                      </c:ext>
                    </c:extLst>
                    <c:strCache>
                      <c:ptCount val="1"/>
                      <c:pt idx="0">
                        <c:v>Stage 1 fee without Planning Consultant applied Band 1 up to &amp; including 34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C4a'!$D$34:$BA$34</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C4a'!$D$36:$BA$36</c15:sqref>
                        </c15:formulaRef>
                      </c:ext>
                    </c:extLst>
                    <c:numCache>
                      <c:formatCode>General</c:formatCode>
                      <c:ptCount val="50"/>
                    </c:numCache>
                  </c:numRef>
                </c:val>
                <c:extLst xmlns:c15="http://schemas.microsoft.com/office/drawing/2012/chart">
                  <c:ext xmlns:c16="http://schemas.microsoft.com/office/drawing/2014/chart" uri="{C3380CC4-5D6E-409C-BE32-E72D297353CC}">
                    <c16:uniqueId val="{00000001-088B-434A-A789-0DC28DB9231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C4a'!$B$37</c15:sqref>
                        </c15:formulaRef>
                      </c:ext>
                    </c:extLst>
                    <c:strCache>
                      <c:ptCount val="1"/>
                      <c:pt idx="0">
                        <c:v>Stage 1 - % fee of works only value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C4a'!$D$34:$BA$34</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C4a'!$D$37:$BA$37</c15:sqref>
                        </c15:formulaRef>
                      </c:ext>
                    </c:extLst>
                    <c:numCache>
                      <c:formatCode>0.00%</c:formatCode>
                      <c:ptCount val="50"/>
                      <c:pt idx="0">
                        <c:v>8.9999999999999993E-3</c:v>
                      </c:pt>
                      <c:pt idx="1">
                        <c:v>7.7000000000000002E-3</c:v>
                      </c:pt>
                      <c:pt idx="2">
                        <c:v>5.8599999999999998E-3</c:v>
                      </c:pt>
                      <c:pt idx="3" formatCode="0.000%">
                        <c:v>5.9199999999999999E-3</c:v>
                      </c:pt>
                      <c:pt idx="4">
                        <c:v>9.1000000000000004E-3</c:v>
                      </c:pt>
                      <c:pt idx="5">
                        <c:v>7.1999999999999998E-3</c:v>
                      </c:pt>
                      <c:pt idx="6">
                        <c:v>5.8999999999999999E-3</c:v>
                      </c:pt>
                      <c:pt idx="7">
                        <c:v>6.4999999999999997E-3</c:v>
                      </c:pt>
                      <c:pt idx="8">
                        <c:v>8.0000000000000002E-3</c:v>
                      </c:pt>
                      <c:pt idx="9" formatCode="0.000%">
                        <c:v>7.2422222222222228E-3</c:v>
                      </c:pt>
                    </c:numCache>
                  </c:numRef>
                </c:val>
                <c:extLst xmlns:c15="http://schemas.microsoft.com/office/drawing/2012/chart">
                  <c:ext xmlns:c16="http://schemas.microsoft.com/office/drawing/2014/chart" uri="{C3380CC4-5D6E-409C-BE32-E72D297353CC}">
                    <c16:uniqueId val="{00000002-088B-434A-A789-0DC28DB9231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C4a'!$B$38</c15:sqref>
                        </c15:formulaRef>
                      </c:ext>
                    </c:extLst>
                    <c:strCache>
                      <c:ptCount val="1"/>
                      <c:pt idx="0">
                        <c:v>Stage 1 Minimum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C4a'!$D$34:$BA$34</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C4a'!$D$38:$BA$38</c15:sqref>
                        </c15:formulaRef>
                      </c:ext>
                    </c:extLst>
                    <c:numCache>
                      <c:formatCode>"£"#,##0.00</c:formatCode>
                      <c:ptCount val="50"/>
                      <c:pt idx="0">
                        <c:v>1500</c:v>
                      </c:pt>
                      <c:pt idx="1">
                        <c:v>4620</c:v>
                      </c:pt>
                      <c:pt idx="2">
                        <c:v>3500</c:v>
                      </c:pt>
                      <c:pt idx="3">
                        <c:v>985</c:v>
                      </c:pt>
                      <c:pt idx="4">
                        <c:v>5625</c:v>
                      </c:pt>
                      <c:pt idx="5">
                        <c:v>1550</c:v>
                      </c:pt>
                      <c:pt idx="6">
                        <c:v>9440</c:v>
                      </c:pt>
                      <c:pt idx="7">
                        <c:v>650</c:v>
                      </c:pt>
                      <c:pt idx="8">
                        <c:v>6900</c:v>
                      </c:pt>
                    </c:numCache>
                  </c:numRef>
                </c:val>
                <c:extLst xmlns:c15="http://schemas.microsoft.com/office/drawing/2012/chart">
                  <c:ext xmlns:c16="http://schemas.microsoft.com/office/drawing/2014/chart" uri="{C3380CC4-5D6E-409C-BE32-E72D297353CC}">
                    <c16:uniqueId val="{00000003-088B-434A-A789-0DC28DB9231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C4a'!$B$39</c15:sqref>
                        </c15:formulaRef>
                      </c:ext>
                    </c:extLst>
                    <c:strCache>
                      <c:ptCount val="1"/>
                      <c:pt idx="0">
                        <c:v>Stage 1 fee with Planning Consultant </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C4a'!$D$34:$BA$34</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C4a'!$D$39:$BA$39</c15:sqref>
                        </c15:formulaRef>
                      </c:ext>
                    </c:extLst>
                    <c:numCache>
                      <c:formatCode>General</c:formatCode>
                      <c:ptCount val="50"/>
                    </c:numCache>
                  </c:numRef>
                </c:val>
                <c:extLst xmlns:c15="http://schemas.microsoft.com/office/drawing/2012/chart">
                  <c:ext xmlns:c16="http://schemas.microsoft.com/office/drawing/2014/chart" uri="{C3380CC4-5D6E-409C-BE32-E72D297353CC}">
                    <c16:uniqueId val="{00000004-088B-434A-A789-0DC28DB9231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C4a'!$B$40</c15:sqref>
                        </c15:formulaRef>
                      </c:ext>
                    </c:extLst>
                    <c:strCache>
                      <c:ptCount val="1"/>
                      <c:pt idx="0">
                        <c:v>Stage 1 - % fee of works only value </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C4a'!$D$34:$BA$34</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C4a'!$D$40:$BA$40</c15:sqref>
                        </c15:formulaRef>
                      </c:ext>
                    </c:extLst>
                    <c:numCache>
                      <c:formatCode>0.00%</c:formatCode>
                      <c:ptCount val="50"/>
                      <c:pt idx="0">
                        <c:v>8.0000000000000002E-3</c:v>
                      </c:pt>
                      <c:pt idx="1">
                        <c:v>7.0000000000000001E-3</c:v>
                      </c:pt>
                      <c:pt idx="2">
                        <c:v>5.4999999999999997E-3</c:v>
                      </c:pt>
                      <c:pt idx="3" formatCode="0.000%">
                        <c:v>5.1599999999999997E-3</c:v>
                      </c:pt>
                      <c:pt idx="4">
                        <c:v>8.6E-3</c:v>
                      </c:pt>
                      <c:pt idx="5">
                        <c:v>6.3E-3</c:v>
                      </c:pt>
                      <c:pt idx="6">
                        <c:v>5.4000000000000003E-3</c:v>
                      </c:pt>
                      <c:pt idx="7">
                        <c:v>6.4000000000000003E-3</c:v>
                      </c:pt>
                      <c:pt idx="8">
                        <c:v>7.3000000000000001E-3</c:v>
                      </c:pt>
                      <c:pt idx="9" formatCode="0.000%">
                        <c:v>6.628888888888889E-3</c:v>
                      </c:pt>
                    </c:numCache>
                  </c:numRef>
                </c:val>
                <c:extLst xmlns:c15="http://schemas.microsoft.com/office/drawing/2012/chart">
                  <c:ext xmlns:c16="http://schemas.microsoft.com/office/drawing/2014/chart" uri="{C3380CC4-5D6E-409C-BE32-E72D297353CC}">
                    <c16:uniqueId val="{00000005-088B-434A-A789-0DC28DB9231D}"/>
                  </c:ext>
                </c:extLst>
              </c15:ser>
            </c15:filteredBarSeries>
          </c:ext>
        </c:extLst>
      </c:barChart>
      <c:catAx>
        <c:axId val="21099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8560048"/>
        <c:crosses val="autoZero"/>
        <c:auto val="1"/>
        <c:lblAlgn val="ctr"/>
        <c:lblOffset val="100"/>
        <c:noMultiLvlLbl val="0"/>
      </c:catAx>
      <c:valAx>
        <c:axId val="206856004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991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b="0" i="0" u="none" strike="noStrike" kern="1200" spc="0" baseline="0">
                <a:solidFill>
                  <a:sysClr val="windowText" lastClr="000000">
                    <a:lumMod val="65000"/>
                    <a:lumOff val="35000"/>
                  </a:sysClr>
                </a:solidFill>
              </a:rPr>
              <a:t>Fees for Architectural services (East) Stage 2 fee with or without Planning Consultant applied Band 1 up to &amp; including 34 homes </a:t>
            </a:r>
            <a:r>
              <a:rPr lang="en-US"/>
              <a:t>Stage 2 - % fee of works only value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8"/>
          <c:order val="8"/>
          <c:tx>
            <c:strRef>
              <c:f>'Lot C4a'!$B$43</c:f>
              <c:strCache>
                <c:ptCount val="1"/>
                <c:pt idx="0">
                  <c:v>Stage 2 - % fee of works only value </c:v>
                </c:pt>
              </c:strCache>
            </c:strRef>
          </c:tx>
          <c:spPr>
            <a:solidFill>
              <a:schemeClr val="accent3">
                <a:lumMod val="60000"/>
              </a:schemeClr>
            </a:solidFill>
            <a:ln>
              <a:noFill/>
            </a:ln>
            <a:effectLst/>
          </c:spPr>
          <c:invertIfNegative val="0"/>
          <c:cat>
            <c:strRef>
              <c:f>'Lot C4a'!$D$34:$BA$34</c:f>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f>'Lot C4a'!$D$43:$BA$43</c:f>
              <c:numCache>
                <c:formatCode>0.00%</c:formatCode>
                <c:ptCount val="50"/>
                <c:pt idx="0">
                  <c:v>7.4999999999999997E-3</c:v>
                </c:pt>
                <c:pt idx="1">
                  <c:v>1.4200000000000001E-2</c:v>
                </c:pt>
                <c:pt idx="2">
                  <c:v>1.061E-2</c:v>
                </c:pt>
                <c:pt idx="3" formatCode="0.000%">
                  <c:v>8.1799999999999998E-3</c:v>
                </c:pt>
                <c:pt idx="4">
                  <c:v>9.1000000000000004E-3</c:v>
                </c:pt>
                <c:pt idx="5">
                  <c:v>7.1999999999999998E-3</c:v>
                </c:pt>
                <c:pt idx="6">
                  <c:v>1.1299999999999999E-2</c:v>
                </c:pt>
                <c:pt idx="7">
                  <c:v>1.55E-2</c:v>
                </c:pt>
                <c:pt idx="8">
                  <c:v>1.4200000000000001E-2</c:v>
                </c:pt>
                <c:pt idx="9" formatCode="0.000%">
                  <c:v>1.0865555555555555E-2</c:v>
                </c:pt>
              </c:numCache>
            </c:numRef>
          </c:val>
          <c:extLst>
            <c:ext xmlns:c16="http://schemas.microsoft.com/office/drawing/2014/chart" uri="{C3380CC4-5D6E-409C-BE32-E72D297353CC}">
              <c16:uniqueId val="{00000008-4374-4303-A172-C4E85E60A599}"/>
            </c:ext>
          </c:extLst>
        </c:ser>
        <c:dLbls>
          <c:showLegendKey val="0"/>
          <c:showVal val="0"/>
          <c:showCatName val="0"/>
          <c:showSerName val="0"/>
          <c:showPercent val="0"/>
          <c:showBubbleSize val="0"/>
        </c:dLbls>
        <c:gapWidth val="219"/>
        <c:overlap val="-27"/>
        <c:axId val="219840672"/>
        <c:axId val="2068566496"/>
        <c:extLst>
          <c:ext xmlns:c15="http://schemas.microsoft.com/office/drawing/2012/chart" uri="{02D57815-91ED-43cb-92C2-25804820EDAC}">
            <c15:filteredBarSeries>
              <c15:ser>
                <c:idx val="0"/>
                <c:order val="0"/>
                <c:tx>
                  <c:strRef>
                    <c:extLst>
                      <c:ext uri="{02D57815-91ED-43cb-92C2-25804820EDAC}">
                        <c15:formulaRef>
                          <c15:sqref>'Lot C4a'!$B$35</c15:sqref>
                        </c15:formulaRef>
                      </c:ext>
                    </c:extLst>
                    <c:strCache>
                      <c:ptCount val="1"/>
                      <c:pt idx="0">
                        <c:v>ICN - Fees for Architectural services (East) </c:v>
                      </c:pt>
                    </c:strCache>
                  </c:strRef>
                </c:tx>
                <c:spPr>
                  <a:solidFill>
                    <a:schemeClr val="accent1"/>
                  </a:solidFill>
                  <a:ln>
                    <a:noFill/>
                  </a:ln>
                  <a:effectLst/>
                </c:spPr>
                <c:invertIfNegative val="0"/>
                <c:cat>
                  <c:strRef>
                    <c:extLst>
                      <c:ext uri="{02D57815-91ED-43cb-92C2-25804820EDAC}">
                        <c15:formulaRef>
                          <c15:sqref>'Lot C4a'!$D$34:$BA$34</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c:ext uri="{02D57815-91ED-43cb-92C2-25804820EDAC}">
                        <c15:formulaRef>
                          <c15:sqref>'Lot C4a'!$D$35:$BA$35</c15:sqref>
                        </c15:formulaRef>
                      </c:ext>
                    </c:extLst>
                    <c:numCache>
                      <c:formatCode>General</c:formatCode>
                      <c:ptCount val="50"/>
                    </c:numCache>
                  </c:numRef>
                </c:val>
                <c:extLst>
                  <c:ext xmlns:c16="http://schemas.microsoft.com/office/drawing/2014/chart" uri="{C3380CC4-5D6E-409C-BE32-E72D297353CC}">
                    <c16:uniqueId val="{00000000-4374-4303-A172-C4E85E60A59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C4a'!$B$36</c15:sqref>
                        </c15:formulaRef>
                      </c:ext>
                    </c:extLst>
                    <c:strCache>
                      <c:ptCount val="1"/>
                      <c:pt idx="0">
                        <c:v>Stage 1 fee without Planning Consultant applied Band 1 up to &amp; including 34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C4a'!$D$34:$BA$34</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C4a'!$D$36:$BA$36</c15:sqref>
                        </c15:formulaRef>
                      </c:ext>
                    </c:extLst>
                    <c:numCache>
                      <c:formatCode>General</c:formatCode>
                      <c:ptCount val="50"/>
                    </c:numCache>
                  </c:numRef>
                </c:val>
                <c:extLst xmlns:c15="http://schemas.microsoft.com/office/drawing/2012/chart">
                  <c:ext xmlns:c16="http://schemas.microsoft.com/office/drawing/2014/chart" uri="{C3380CC4-5D6E-409C-BE32-E72D297353CC}">
                    <c16:uniqueId val="{00000001-4374-4303-A172-C4E85E60A59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C4a'!$B$37</c15:sqref>
                        </c15:formulaRef>
                      </c:ext>
                    </c:extLst>
                    <c:strCache>
                      <c:ptCount val="1"/>
                      <c:pt idx="0">
                        <c:v>Stage 1 - % fee of works only value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C4a'!$D$34:$BA$34</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C4a'!$D$37:$BA$37</c15:sqref>
                        </c15:formulaRef>
                      </c:ext>
                    </c:extLst>
                    <c:numCache>
                      <c:formatCode>0.00%</c:formatCode>
                      <c:ptCount val="50"/>
                      <c:pt idx="0">
                        <c:v>8.9999999999999993E-3</c:v>
                      </c:pt>
                      <c:pt idx="1">
                        <c:v>7.7000000000000002E-3</c:v>
                      </c:pt>
                      <c:pt idx="2">
                        <c:v>5.8599999999999998E-3</c:v>
                      </c:pt>
                      <c:pt idx="3" formatCode="0.000%">
                        <c:v>5.9199999999999999E-3</c:v>
                      </c:pt>
                      <c:pt idx="4">
                        <c:v>9.1000000000000004E-3</c:v>
                      </c:pt>
                      <c:pt idx="5">
                        <c:v>7.1999999999999998E-3</c:v>
                      </c:pt>
                      <c:pt idx="6">
                        <c:v>5.8999999999999999E-3</c:v>
                      </c:pt>
                      <c:pt idx="7">
                        <c:v>6.4999999999999997E-3</c:v>
                      </c:pt>
                      <c:pt idx="8">
                        <c:v>8.0000000000000002E-3</c:v>
                      </c:pt>
                      <c:pt idx="9" formatCode="0.000%">
                        <c:v>7.2422222222222228E-3</c:v>
                      </c:pt>
                    </c:numCache>
                  </c:numRef>
                </c:val>
                <c:extLst xmlns:c15="http://schemas.microsoft.com/office/drawing/2012/chart">
                  <c:ext xmlns:c16="http://schemas.microsoft.com/office/drawing/2014/chart" uri="{C3380CC4-5D6E-409C-BE32-E72D297353CC}">
                    <c16:uniqueId val="{00000002-4374-4303-A172-C4E85E60A59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C4a'!$B$38</c15:sqref>
                        </c15:formulaRef>
                      </c:ext>
                    </c:extLst>
                    <c:strCache>
                      <c:ptCount val="1"/>
                      <c:pt idx="0">
                        <c:v>Stage 1 Minimum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C4a'!$D$34:$BA$34</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C4a'!$D$38:$BA$38</c15:sqref>
                        </c15:formulaRef>
                      </c:ext>
                    </c:extLst>
                    <c:numCache>
                      <c:formatCode>"£"#,##0.00</c:formatCode>
                      <c:ptCount val="50"/>
                      <c:pt idx="0">
                        <c:v>1500</c:v>
                      </c:pt>
                      <c:pt idx="1">
                        <c:v>4620</c:v>
                      </c:pt>
                      <c:pt idx="2">
                        <c:v>3500</c:v>
                      </c:pt>
                      <c:pt idx="3">
                        <c:v>985</c:v>
                      </c:pt>
                      <c:pt idx="4">
                        <c:v>5625</c:v>
                      </c:pt>
                      <c:pt idx="5">
                        <c:v>1550</c:v>
                      </c:pt>
                      <c:pt idx="6">
                        <c:v>9440</c:v>
                      </c:pt>
                      <c:pt idx="7">
                        <c:v>650</c:v>
                      </c:pt>
                      <c:pt idx="8">
                        <c:v>6900</c:v>
                      </c:pt>
                    </c:numCache>
                  </c:numRef>
                </c:val>
                <c:extLst xmlns:c15="http://schemas.microsoft.com/office/drawing/2012/chart">
                  <c:ext xmlns:c16="http://schemas.microsoft.com/office/drawing/2014/chart" uri="{C3380CC4-5D6E-409C-BE32-E72D297353CC}">
                    <c16:uniqueId val="{00000003-4374-4303-A172-C4E85E60A59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C4a'!$B$39</c15:sqref>
                        </c15:formulaRef>
                      </c:ext>
                    </c:extLst>
                    <c:strCache>
                      <c:ptCount val="1"/>
                      <c:pt idx="0">
                        <c:v>Stage 1 fee with Planning Consultant </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C4a'!$D$34:$BA$34</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C4a'!$D$39:$BA$39</c15:sqref>
                        </c15:formulaRef>
                      </c:ext>
                    </c:extLst>
                    <c:numCache>
                      <c:formatCode>General</c:formatCode>
                      <c:ptCount val="50"/>
                    </c:numCache>
                  </c:numRef>
                </c:val>
                <c:extLst xmlns:c15="http://schemas.microsoft.com/office/drawing/2012/chart">
                  <c:ext xmlns:c16="http://schemas.microsoft.com/office/drawing/2014/chart" uri="{C3380CC4-5D6E-409C-BE32-E72D297353CC}">
                    <c16:uniqueId val="{00000004-4374-4303-A172-C4E85E60A59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C4a'!$B$40</c15:sqref>
                        </c15:formulaRef>
                      </c:ext>
                    </c:extLst>
                    <c:strCache>
                      <c:ptCount val="1"/>
                      <c:pt idx="0">
                        <c:v>Stage 1 - % fee of works only value </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C4a'!$D$34:$BA$34</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C4a'!$D$40:$BA$40</c15:sqref>
                        </c15:formulaRef>
                      </c:ext>
                    </c:extLst>
                    <c:numCache>
                      <c:formatCode>0.00%</c:formatCode>
                      <c:ptCount val="50"/>
                      <c:pt idx="0">
                        <c:v>8.0000000000000002E-3</c:v>
                      </c:pt>
                      <c:pt idx="1">
                        <c:v>7.0000000000000001E-3</c:v>
                      </c:pt>
                      <c:pt idx="2">
                        <c:v>5.4999999999999997E-3</c:v>
                      </c:pt>
                      <c:pt idx="3" formatCode="0.000%">
                        <c:v>5.1599999999999997E-3</c:v>
                      </c:pt>
                      <c:pt idx="4">
                        <c:v>8.6E-3</c:v>
                      </c:pt>
                      <c:pt idx="5">
                        <c:v>6.3E-3</c:v>
                      </c:pt>
                      <c:pt idx="6">
                        <c:v>5.4000000000000003E-3</c:v>
                      </c:pt>
                      <c:pt idx="7">
                        <c:v>6.4000000000000003E-3</c:v>
                      </c:pt>
                      <c:pt idx="8">
                        <c:v>7.3000000000000001E-3</c:v>
                      </c:pt>
                      <c:pt idx="9" formatCode="0.000%">
                        <c:v>6.628888888888889E-3</c:v>
                      </c:pt>
                    </c:numCache>
                  </c:numRef>
                </c:val>
                <c:extLst xmlns:c15="http://schemas.microsoft.com/office/drawing/2012/chart">
                  <c:ext xmlns:c16="http://schemas.microsoft.com/office/drawing/2014/chart" uri="{C3380CC4-5D6E-409C-BE32-E72D297353CC}">
                    <c16:uniqueId val="{00000005-4374-4303-A172-C4E85E60A599}"/>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'Lot C4a'!$B$41</c15:sqref>
                        </c15:formulaRef>
                      </c:ext>
                    </c:extLst>
                    <c:strCache>
                      <c:ptCount val="1"/>
                      <c:pt idx="0">
                        <c:v>Stage 1 Minimum Fee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C4a'!$D$34:$BA$34</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C4a'!$D$41:$BA$41</c15:sqref>
                        </c15:formulaRef>
                      </c:ext>
                    </c:extLst>
                    <c:numCache>
                      <c:formatCode>"£"#,##0.00</c:formatCode>
                      <c:ptCount val="50"/>
                      <c:pt idx="0">
                        <c:v>1500</c:v>
                      </c:pt>
                      <c:pt idx="1">
                        <c:v>4200</c:v>
                      </c:pt>
                      <c:pt idx="2">
                        <c:v>3500</c:v>
                      </c:pt>
                      <c:pt idx="3">
                        <c:v>985</c:v>
                      </c:pt>
                      <c:pt idx="4">
                        <c:v>5000</c:v>
                      </c:pt>
                      <c:pt idx="5">
                        <c:v>1150</c:v>
                      </c:pt>
                      <c:pt idx="6">
                        <c:v>8640</c:v>
                      </c:pt>
                      <c:pt idx="7">
                        <c:v>650</c:v>
                      </c:pt>
                      <c:pt idx="8">
                        <c:v>6300</c:v>
                      </c:pt>
                    </c:numCache>
                  </c:numRef>
                </c:val>
                <c:extLst xmlns:c15="http://schemas.microsoft.com/office/drawing/2012/chart">
                  <c:ext xmlns:c16="http://schemas.microsoft.com/office/drawing/2014/chart" uri="{C3380CC4-5D6E-409C-BE32-E72D297353CC}">
                    <c16:uniqueId val="{00000006-4374-4303-A172-C4E85E60A59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'Lot C4a'!$B$42</c15:sqref>
                        </c15:formulaRef>
                      </c:ext>
                    </c:extLst>
                    <c:strCache>
                      <c:ptCount val="1"/>
                      <c:pt idx="0">
                        <c:v>Stage 2 fee with or without Planning Consultant </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C4a'!$D$34:$BA$34</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C4a'!$D$42:$BA$42</c15:sqref>
                        </c15:formulaRef>
                      </c:ext>
                    </c:extLst>
                    <c:numCache>
                      <c:formatCode>General</c:formatCode>
                      <c:ptCount val="50"/>
                    </c:numCache>
                  </c:numRef>
                </c:val>
                <c:extLst xmlns:c15="http://schemas.microsoft.com/office/drawing/2012/chart">
                  <c:ext xmlns:c16="http://schemas.microsoft.com/office/drawing/2014/chart" uri="{C3380CC4-5D6E-409C-BE32-E72D297353CC}">
                    <c16:uniqueId val="{00000007-4374-4303-A172-C4E85E60A599}"/>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'Lot C4a'!$B$44</c15:sqref>
                        </c15:formulaRef>
                      </c:ext>
                    </c:extLst>
                    <c:strCache>
                      <c:ptCount val="1"/>
                      <c:pt idx="0">
                        <c:v>Stage 2 Minimum Fee</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C4a'!$D$34:$BA$34</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C4a'!$D$44:$BA$44</c15:sqref>
                        </c15:formulaRef>
                      </c:ext>
                    </c:extLst>
                    <c:numCache>
                      <c:formatCode>"£"#,##0.00</c:formatCode>
                      <c:ptCount val="50"/>
                      <c:pt idx="0">
                        <c:v>1500</c:v>
                      </c:pt>
                      <c:pt idx="1">
                        <c:v>8520</c:v>
                      </c:pt>
                      <c:pt idx="2">
                        <c:v>6000</c:v>
                      </c:pt>
                      <c:pt idx="3">
                        <c:v>985</c:v>
                      </c:pt>
                      <c:pt idx="4">
                        <c:v>5625</c:v>
                      </c:pt>
                      <c:pt idx="5">
                        <c:v>1950</c:v>
                      </c:pt>
                      <c:pt idx="6">
                        <c:v>18080</c:v>
                      </c:pt>
                      <c:pt idx="7">
                        <c:v>1550</c:v>
                      </c:pt>
                      <c:pt idx="8">
                        <c:v>12250</c:v>
                      </c:pt>
                    </c:numCache>
                  </c:numRef>
                </c:val>
                <c:extLst xmlns:c15="http://schemas.microsoft.com/office/drawing/2012/chart">
                  <c:ext xmlns:c16="http://schemas.microsoft.com/office/drawing/2014/chart" uri="{C3380CC4-5D6E-409C-BE32-E72D297353CC}">
                    <c16:uniqueId val="{00000009-4374-4303-A172-C4E85E60A599}"/>
                  </c:ext>
                </c:extLst>
              </c15:ser>
            </c15:filteredBarSeries>
          </c:ext>
        </c:extLst>
      </c:barChart>
      <c:catAx>
        <c:axId val="219840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8566496"/>
        <c:crosses val="autoZero"/>
        <c:auto val="1"/>
        <c:lblAlgn val="ctr"/>
        <c:lblOffset val="100"/>
        <c:noMultiLvlLbl val="0"/>
      </c:catAx>
      <c:valAx>
        <c:axId val="20685664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84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b="0" i="0" u="none" strike="noStrike" kern="1200" spc="0" baseline="0">
                <a:solidFill>
                  <a:sysClr val="windowText" lastClr="000000">
                    <a:lumMod val="65000"/>
                    <a:lumOff val="35000"/>
                  </a:sysClr>
                </a:solidFill>
              </a:rPr>
              <a:t>Fees for Architectural services (East) Stage 2 fee with Planning Consultant applied Band 1 up to &amp; including 34 homes </a:t>
            </a:r>
            <a:r>
              <a:rPr lang="en-US" sz="1400" b="0" i="0" u="none" strike="noStrike" kern="1200" spc="0" baseline="0">
                <a:solidFill>
                  <a:sysClr val="windowText" lastClr="000000">
                    <a:lumMod val="65000"/>
                    <a:lumOff val="35000"/>
                  </a:sysClr>
                </a:solidFill>
              </a:rPr>
              <a:t>Stage 2  Min Fee</a:t>
            </a:r>
            <a:endParaRPr lang="en-GB"/>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9"/>
          <c:order val="9"/>
          <c:tx>
            <c:strRef>
              <c:f>'Lot C4a'!$B$28</c:f>
              <c:strCache>
                <c:ptCount val="1"/>
                <c:pt idx="0">
                  <c:v>Stage 2 Maximum Fee</c:v>
                </c:pt>
              </c:strCache>
            </c:strRef>
          </c:tx>
          <c:spPr>
            <a:solidFill>
              <a:schemeClr val="accent4">
                <a:lumMod val="60000"/>
              </a:schemeClr>
            </a:solidFill>
            <a:ln>
              <a:noFill/>
            </a:ln>
            <a:effectLst/>
          </c:spPr>
          <c:invertIfNegative val="0"/>
          <c:cat>
            <c:strRef>
              <c:f>'Lot C4a'!$C$18:$BF$18</c:f>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f>'Lot C4a'!$C$28:$BF$28</c:f>
              <c:numCache>
                <c:formatCode>"£"#,##0.00</c:formatCode>
                <c:ptCount val="56"/>
                <c:pt idx="0">
                  <c:v>175000</c:v>
                </c:pt>
                <c:pt idx="1">
                  <c:v>273000</c:v>
                </c:pt>
                <c:pt idx="2">
                  <c:v>145500</c:v>
                </c:pt>
                <c:pt idx="3">
                  <c:v>210000</c:v>
                </c:pt>
                <c:pt idx="4">
                  <c:v>94500</c:v>
                </c:pt>
                <c:pt idx="5">
                  <c:v>148000</c:v>
                </c:pt>
                <c:pt idx="6">
                  <c:v>99500</c:v>
                </c:pt>
                <c:pt idx="7">
                  <c:v>212500</c:v>
                </c:pt>
                <c:pt idx="8">
                  <c:v>198000</c:v>
                </c:pt>
                <c:pt idx="9">
                  <c:v>168750</c:v>
                </c:pt>
              </c:numCache>
            </c:numRef>
          </c:val>
          <c:extLst>
            <c:ext xmlns:c16="http://schemas.microsoft.com/office/drawing/2014/chart" uri="{C3380CC4-5D6E-409C-BE32-E72D297353CC}">
              <c16:uniqueId val="{00000009-B2A8-4936-9469-43303632830F}"/>
            </c:ext>
          </c:extLst>
        </c:ser>
        <c:dLbls>
          <c:showLegendKey val="0"/>
          <c:showVal val="0"/>
          <c:showCatName val="0"/>
          <c:showSerName val="0"/>
          <c:showPercent val="0"/>
          <c:showBubbleSize val="0"/>
        </c:dLbls>
        <c:gapWidth val="219"/>
        <c:overlap val="-27"/>
        <c:axId val="2064181296"/>
        <c:axId val="222933200"/>
        <c:extLst>
          <c:ext xmlns:c15="http://schemas.microsoft.com/office/drawing/2012/chart" uri="{02D57815-91ED-43cb-92C2-25804820EDAC}">
            <c15:filteredBarSeries>
              <c15:ser>
                <c:idx val="0"/>
                <c:order val="0"/>
                <c:tx>
                  <c:strRef>
                    <c:extLst>
                      <c:ext uri="{02D57815-91ED-43cb-92C2-25804820EDAC}">
                        <c15:formulaRef>
                          <c15:sqref>'Lot C4a'!$B$19</c15:sqref>
                        </c15:formulaRef>
                      </c:ext>
                    </c:extLst>
                    <c:strCache>
                      <c:ptCount val="1"/>
                      <c:pt idx="0">
                        <c:v>ICN - Fees for Architectural services (West) </c:v>
                      </c:pt>
                    </c:strCache>
                  </c:strRef>
                </c:tx>
                <c:spPr>
                  <a:solidFill>
                    <a:schemeClr val="accent1"/>
                  </a:solidFill>
                  <a:ln>
                    <a:noFill/>
                  </a:ln>
                  <a:effectLst/>
                </c:spPr>
                <c:invertIfNegative val="0"/>
                <c:cat>
                  <c:strRef>
                    <c:extLst>
                      <c:ex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c:ext uri="{02D57815-91ED-43cb-92C2-25804820EDAC}">
                        <c15:formulaRef>
                          <c15:sqref>'Lot C4a'!$C$19:$BF$19</c15:sqref>
                        </c15:formulaRef>
                      </c:ext>
                    </c:extLst>
                    <c:numCache>
                      <c:formatCode>General</c:formatCode>
                      <c:ptCount val="56"/>
                    </c:numCache>
                  </c:numRef>
                </c:val>
                <c:extLst>
                  <c:ext xmlns:c16="http://schemas.microsoft.com/office/drawing/2014/chart" uri="{C3380CC4-5D6E-409C-BE32-E72D297353CC}">
                    <c16:uniqueId val="{00000000-B2A8-4936-9469-4330363283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C4a'!$B$20</c15:sqref>
                        </c15:formulaRef>
                      </c:ext>
                    </c:extLst>
                    <c:strCache>
                      <c:ptCount val="1"/>
                      <c:pt idx="0">
                        <c:v>Stage 1 fee without Planning Consultant applied Band 2  35 +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C4a'!$C$20:$BF$20</c15:sqref>
                        </c15:formulaRef>
                      </c:ext>
                    </c:extLst>
                    <c:numCache>
                      <c:formatCode>General</c:formatCode>
                      <c:ptCount val="56"/>
                    </c:numCache>
                  </c:numRef>
                </c:val>
                <c:extLst xmlns:c15="http://schemas.microsoft.com/office/drawing/2012/chart">
                  <c:ext xmlns:c16="http://schemas.microsoft.com/office/drawing/2014/chart" uri="{C3380CC4-5D6E-409C-BE32-E72D297353CC}">
                    <c16:uniqueId val="{00000001-B2A8-4936-9469-43303632830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C4a'!$B$21</c15:sqref>
                        </c15:formulaRef>
                      </c:ext>
                    </c:extLst>
                    <c:strCache>
                      <c:ptCount val="1"/>
                      <c:pt idx="0">
                        <c:v>Stage 1 - % fee of works only value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C4a'!$C$21:$BF$21</c15:sqref>
                        </c15:formulaRef>
                      </c:ext>
                    </c:extLst>
                    <c:numCache>
                      <c:formatCode>0.00%</c:formatCode>
                      <c:ptCount val="56"/>
                      <c:pt idx="0">
                        <c:v>8.0000000000000002E-3</c:v>
                      </c:pt>
                      <c:pt idx="1">
                        <c:v>8.0000000000000002E-3</c:v>
                      </c:pt>
                      <c:pt idx="2">
                        <c:v>5.1999999999999998E-3</c:v>
                      </c:pt>
                      <c:pt idx="3" formatCode="0.000%">
                        <c:v>5.1200000000000004E-3</c:v>
                      </c:pt>
                      <c:pt idx="4" formatCode="0.000%">
                        <c:v>5.1500000000000001E-3</c:v>
                      </c:pt>
                      <c:pt idx="5">
                        <c:v>7.4999999999999997E-3</c:v>
                      </c:pt>
                      <c:pt idx="6">
                        <c:v>6.0000000000000001E-3</c:v>
                      </c:pt>
                      <c:pt idx="7">
                        <c:v>4.4999999999999997E-3</c:v>
                      </c:pt>
                      <c:pt idx="8">
                        <c:v>4.8999999999999998E-3</c:v>
                      </c:pt>
                      <c:pt idx="9">
                        <c:v>7.3000000000000001E-3</c:v>
                      </c:pt>
                      <c:pt idx="10" formatCode="0.000%">
                        <c:v>6.1669999999999997E-3</c:v>
                      </c:pt>
                    </c:numCache>
                  </c:numRef>
                </c:val>
                <c:extLst xmlns:c15="http://schemas.microsoft.com/office/drawing/2012/chart">
                  <c:ext xmlns:c16="http://schemas.microsoft.com/office/drawing/2014/chart" uri="{C3380CC4-5D6E-409C-BE32-E72D297353CC}">
                    <c16:uniqueId val="{00000002-B2A8-4936-9469-43303632830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C4a'!$B$22</c15:sqref>
                        </c15:formulaRef>
                      </c:ext>
                    </c:extLst>
                    <c:strCache>
                      <c:ptCount val="1"/>
                      <c:pt idx="0">
                        <c:v>Stage 1 Maximum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C4a'!$C$22:$BF$22</c15:sqref>
                        </c15:formulaRef>
                      </c:ext>
                    </c:extLst>
                    <c:numCache>
                      <c:formatCode>"£"#,##0.00</c:formatCode>
                      <c:ptCount val="56"/>
                      <c:pt idx="0">
                        <c:v>149000</c:v>
                      </c:pt>
                      <c:pt idx="1">
                        <c:v>273000</c:v>
                      </c:pt>
                      <c:pt idx="2">
                        <c:v>78000</c:v>
                      </c:pt>
                      <c:pt idx="3">
                        <c:v>105000</c:v>
                      </c:pt>
                      <c:pt idx="4">
                        <c:v>82500</c:v>
                      </c:pt>
                      <c:pt idx="5">
                        <c:v>150000</c:v>
                      </c:pt>
                      <c:pt idx="6">
                        <c:v>99000</c:v>
                      </c:pt>
                      <c:pt idx="7">
                        <c:v>112500</c:v>
                      </c:pt>
                      <c:pt idx="8">
                        <c:v>70000</c:v>
                      </c:pt>
                      <c:pt idx="9">
                        <c:v>98550</c:v>
                      </c:pt>
                    </c:numCache>
                  </c:numRef>
                </c:val>
                <c:extLst xmlns:c15="http://schemas.microsoft.com/office/drawing/2012/chart">
                  <c:ext xmlns:c16="http://schemas.microsoft.com/office/drawing/2014/chart" uri="{C3380CC4-5D6E-409C-BE32-E72D297353CC}">
                    <c16:uniqueId val="{00000003-B2A8-4936-9469-43303632830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C4a'!$B$23</c15:sqref>
                        </c15:formulaRef>
                      </c:ext>
                    </c:extLst>
                    <c:strCache>
                      <c:ptCount val="1"/>
                      <c:pt idx="0">
                        <c:v>Stage 1 fee with Planning Consultant Band 2</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C4a'!$C$23:$BF$23</c15:sqref>
                        </c15:formulaRef>
                      </c:ext>
                    </c:extLst>
                    <c:numCache>
                      <c:formatCode>General</c:formatCode>
                      <c:ptCount val="56"/>
                    </c:numCache>
                  </c:numRef>
                </c:val>
                <c:extLst xmlns:c15="http://schemas.microsoft.com/office/drawing/2012/chart">
                  <c:ext xmlns:c16="http://schemas.microsoft.com/office/drawing/2014/chart" uri="{C3380CC4-5D6E-409C-BE32-E72D297353CC}">
                    <c16:uniqueId val="{00000004-B2A8-4936-9469-43303632830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C4a'!$B$24</c15:sqref>
                        </c15:formulaRef>
                      </c:ext>
                    </c:extLst>
                    <c:strCache>
                      <c:ptCount val="1"/>
                      <c:pt idx="0">
                        <c:v>Stage 1 - % fee of works only value </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C4a'!$C$24:$BF$24</c15:sqref>
                        </c15:formulaRef>
                      </c:ext>
                    </c:extLst>
                    <c:numCache>
                      <c:formatCode>0.00%</c:formatCode>
                      <c:ptCount val="56"/>
                      <c:pt idx="0">
                        <c:v>7.7000000000000002E-3</c:v>
                      </c:pt>
                      <c:pt idx="1">
                        <c:v>7.0000000000000001E-3</c:v>
                      </c:pt>
                      <c:pt idx="2">
                        <c:v>4.8999999999999998E-3</c:v>
                      </c:pt>
                      <c:pt idx="3" formatCode="0.000%">
                        <c:v>4.8599999999999997E-3</c:v>
                      </c:pt>
                      <c:pt idx="4" formatCode="0.000%">
                        <c:v>4.5900000000000003E-3</c:v>
                      </c:pt>
                      <c:pt idx="5">
                        <c:v>7.0000000000000001E-3</c:v>
                      </c:pt>
                      <c:pt idx="6">
                        <c:v>5.1999999999999998E-3</c:v>
                      </c:pt>
                      <c:pt idx="7">
                        <c:v>4.0000000000000001E-3</c:v>
                      </c:pt>
                      <c:pt idx="8">
                        <c:v>4.7999999999999996E-3</c:v>
                      </c:pt>
                      <c:pt idx="9">
                        <c:v>6.6E-3</c:v>
                      </c:pt>
                      <c:pt idx="10" formatCode="0.000%">
                        <c:v>5.6649999999999999E-3</c:v>
                      </c:pt>
                    </c:numCache>
                  </c:numRef>
                </c:val>
                <c:extLst xmlns:c15="http://schemas.microsoft.com/office/drawing/2012/chart">
                  <c:ext xmlns:c16="http://schemas.microsoft.com/office/drawing/2014/chart" uri="{C3380CC4-5D6E-409C-BE32-E72D297353CC}">
                    <c16:uniqueId val="{00000005-B2A8-4936-9469-43303632830F}"/>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'Lot C4a'!$B$25</c15:sqref>
                        </c15:formulaRef>
                      </c:ext>
                    </c:extLst>
                    <c:strCache>
                      <c:ptCount val="1"/>
                      <c:pt idx="0">
                        <c:v>Stage 1  Band 2 Maximum Fee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C4a'!$C$25:$BF$25</c15:sqref>
                        </c15:formulaRef>
                      </c:ext>
                    </c:extLst>
                    <c:numCache>
                      <c:formatCode>"£"#,##0.00</c:formatCode>
                      <c:ptCount val="56"/>
                      <c:pt idx="0">
                        <c:v>139000</c:v>
                      </c:pt>
                      <c:pt idx="1">
                        <c:v>252000</c:v>
                      </c:pt>
                      <c:pt idx="2">
                        <c:v>73500</c:v>
                      </c:pt>
                      <c:pt idx="3">
                        <c:v>100000</c:v>
                      </c:pt>
                      <c:pt idx="4">
                        <c:v>82500</c:v>
                      </c:pt>
                      <c:pt idx="5">
                        <c:v>140000</c:v>
                      </c:pt>
                      <c:pt idx="6">
                        <c:v>77625</c:v>
                      </c:pt>
                      <c:pt idx="7">
                        <c:v>100000</c:v>
                      </c:pt>
                      <c:pt idx="8">
                        <c:v>65500</c:v>
                      </c:pt>
                      <c:pt idx="9">
                        <c:v>89100</c:v>
                      </c:pt>
                    </c:numCache>
                  </c:numRef>
                </c:val>
                <c:extLst xmlns:c15="http://schemas.microsoft.com/office/drawing/2012/chart">
                  <c:ext xmlns:c16="http://schemas.microsoft.com/office/drawing/2014/chart" uri="{C3380CC4-5D6E-409C-BE32-E72D297353CC}">
                    <c16:uniqueId val="{00000006-B2A8-4936-9469-43303632830F}"/>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'Lot C4a'!$B$26</c15:sqref>
                        </c15:formulaRef>
                      </c:ext>
                    </c:extLst>
                    <c:strCache>
                      <c:ptCount val="1"/>
                      <c:pt idx="0">
                        <c:v>Stage 2 fee with or without Planning Consultant </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C4a'!$C$26:$BF$26</c15:sqref>
                        </c15:formulaRef>
                      </c:ext>
                    </c:extLst>
                    <c:numCache>
                      <c:formatCode>General</c:formatCode>
                      <c:ptCount val="56"/>
                    </c:numCache>
                  </c:numRef>
                </c:val>
                <c:extLst xmlns:c15="http://schemas.microsoft.com/office/drawing/2012/chart">
                  <c:ext xmlns:c16="http://schemas.microsoft.com/office/drawing/2014/chart" uri="{C3380CC4-5D6E-409C-BE32-E72D297353CC}">
                    <c16:uniqueId val="{00000007-B2A8-4936-9469-43303632830F}"/>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'Lot C4a'!$B$27</c15:sqref>
                        </c15:formulaRef>
                      </c:ext>
                    </c:extLst>
                    <c:strCache>
                      <c:ptCount val="1"/>
                      <c:pt idx="0">
                        <c:v>Stage 2 - % fee of works only value </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C4a'!$C$18:$BF$18</c15:sqref>
                        </c15:formulaRef>
                      </c:ext>
                    </c:extLst>
                    <c:strCache>
                      <c:ptCount val="11"/>
                      <c:pt idx="0">
                        <c:v>AEW Architects &amp; Designers Ltd</c:v>
                      </c:pt>
                      <c:pt idx="1">
                        <c:v>Bernard Taylor Partnership Ltd</c:v>
                      </c:pt>
                      <c:pt idx="2">
                        <c:v>Bowker Sadler Partnership Ltd</c:v>
                      </c:pt>
                      <c:pt idx="3">
                        <c:v>DK Architects</c:v>
                      </c:pt>
                      <c:pt idx="4">
                        <c:v>Drome Architects</c:v>
                      </c:pt>
                      <c:pt idx="5">
                        <c:v>John McCall Architects</c:v>
                      </c:pt>
                      <c:pt idx="6">
                        <c:v>MPSL Planning and Design Limited</c:v>
                      </c:pt>
                      <c:pt idx="7">
                        <c:v>P+HS Architects</c:v>
                      </c:pt>
                      <c:pt idx="8">
                        <c:v>Paddock Johnson Partnership Ltd</c:v>
                      </c:pt>
                      <c:pt idx="9">
                        <c:v>Triangle Architects Ltd</c:v>
                      </c:pt>
                      <c:pt idx="10">
                        <c:v>AVERAGE</c:v>
                      </c:pt>
                    </c:strCache>
                  </c:strRef>
                </c:cat>
                <c:val>
                  <c:numRef>
                    <c:extLst xmlns:c15="http://schemas.microsoft.com/office/drawing/2012/chart">
                      <c:ext xmlns:c15="http://schemas.microsoft.com/office/drawing/2012/chart" uri="{02D57815-91ED-43cb-92C2-25804820EDAC}">
                        <c15:formulaRef>
                          <c15:sqref>'Lot C4a'!$C$27:$BF$27</c15:sqref>
                        </c15:formulaRef>
                      </c:ext>
                    </c:extLst>
                    <c:numCache>
                      <c:formatCode>0.00%</c:formatCode>
                      <c:ptCount val="56"/>
                      <c:pt idx="0">
                        <c:v>8.8000000000000005E-3</c:v>
                      </c:pt>
                      <c:pt idx="1">
                        <c:v>7.0000000000000001E-3</c:v>
                      </c:pt>
                      <c:pt idx="2">
                        <c:v>9.7000000000000003E-3</c:v>
                      </c:pt>
                      <c:pt idx="3" formatCode="0.000%">
                        <c:v>9.5099999999999994E-3</c:v>
                      </c:pt>
                      <c:pt idx="4" formatCode="0.000%">
                        <c:v>7.11E-3</c:v>
                      </c:pt>
                      <c:pt idx="5">
                        <c:v>7.4000000000000003E-3</c:v>
                      </c:pt>
                      <c:pt idx="6">
                        <c:v>6.0000000000000001E-3</c:v>
                      </c:pt>
                      <c:pt idx="7">
                        <c:v>8.5000000000000006E-3</c:v>
                      </c:pt>
                      <c:pt idx="8">
                        <c:v>1.32E-2</c:v>
                      </c:pt>
                      <c:pt idx="9">
                        <c:v>1.2500000000000001E-2</c:v>
                      </c:pt>
                      <c:pt idx="10" formatCode="0.000%">
                        <c:v>8.9719999999999991E-3</c:v>
                      </c:pt>
                    </c:numCache>
                  </c:numRef>
                </c:val>
                <c:extLst xmlns:c15="http://schemas.microsoft.com/office/drawing/2012/chart">
                  <c:ext xmlns:c16="http://schemas.microsoft.com/office/drawing/2014/chart" uri="{C3380CC4-5D6E-409C-BE32-E72D297353CC}">
                    <c16:uniqueId val="{00000008-B2A8-4936-9469-43303632830F}"/>
                  </c:ext>
                </c:extLst>
              </c15:ser>
            </c15:filteredBarSeries>
          </c:ext>
        </c:extLst>
      </c:barChart>
      <c:catAx>
        <c:axId val="206418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2933200"/>
        <c:crosses val="autoZero"/>
        <c:auto val="1"/>
        <c:lblAlgn val="ctr"/>
        <c:lblOffset val="100"/>
        <c:noMultiLvlLbl val="0"/>
      </c:catAx>
      <c:valAx>
        <c:axId val="22293320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4181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Fees for Architectural services (East) Stage 1 fee without Planning Consultant applied Band 2  35 +  homes %</a:t>
            </a:r>
            <a:r>
              <a:rPr lang="en-GB" baseline="0"/>
              <a:t> Fee works only value</a:t>
            </a:r>
            <a:r>
              <a:rPr lang="en-GB"/>
              <a:t> </a:t>
            </a:r>
          </a:p>
        </c:rich>
      </c:tx>
      <c:layout>
        <c:manualLayout>
          <c:xMode val="edge"/>
          <c:yMode val="edge"/>
          <c:x val="0.18144534837709606"/>
          <c:y val="2.040816326530612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'Lot C4a'!$B$49</c:f>
              <c:strCache>
                <c:ptCount val="1"/>
                <c:pt idx="0">
                  <c:v>ICN - Fees for Architectural services (East) </c:v>
                </c:pt>
              </c:strCache>
            </c:strRef>
          </c:tx>
          <c:spPr>
            <a:solidFill>
              <a:schemeClr val="accent1"/>
            </a:solidFill>
            <a:ln>
              <a:noFill/>
            </a:ln>
            <a:effectLst/>
          </c:spPr>
          <c:invertIfNegative val="0"/>
          <c:cat>
            <c:strRef>
              <c:f>'Lot C4a'!$D$48:$BA$48</c:f>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f>'Lot C4a'!$D$49:$BA$49</c:f>
              <c:numCache>
                <c:formatCode>General</c:formatCode>
                <c:ptCount val="50"/>
              </c:numCache>
            </c:numRef>
          </c:val>
          <c:extLst>
            <c:ext xmlns:c16="http://schemas.microsoft.com/office/drawing/2014/chart" uri="{C3380CC4-5D6E-409C-BE32-E72D297353CC}">
              <c16:uniqueId val="{00000000-F884-427D-AF0A-14700A65B726}"/>
            </c:ext>
          </c:extLst>
        </c:ser>
        <c:ser>
          <c:idx val="2"/>
          <c:order val="2"/>
          <c:tx>
            <c:strRef>
              <c:f>'Lot C4a'!$B$51</c:f>
              <c:strCache>
                <c:ptCount val="1"/>
                <c:pt idx="0">
                  <c:v>Stage 1 - % fee of works only value </c:v>
                </c:pt>
              </c:strCache>
            </c:strRef>
          </c:tx>
          <c:spPr>
            <a:solidFill>
              <a:schemeClr val="accent3"/>
            </a:solidFill>
            <a:ln>
              <a:noFill/>
            </a:ln>
            <a:effectLst/>
          </c:spPr>
          <c:invertIfNegative val="0"/>
          <c:cat>
            <c:strRef>
              <c:f>'Lot C4a'!$D$48:$BA$48</c:f>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f>'Lot C4a'!$D$51:$BA$51</c:f>
              <c:numCache>
                <c:formatCode>0.00%</c:formatCode>
                <c:ptCount val="50"/>
                <c:pt idx="0">
                  <c:v>8.0000000000000002E-3</c:v>
                </c:pt>
                <c:pt idx="1">
                  <c:v>5.7999999999999996E-3</c:v>
                </c:pt>
                <c:pt idx="2" formatCode="0.000%">
                  <c:v>5.1999999999999998E-3</c:v>
                </c:pt>
                <c:pt idx="3" formatCode="0.000%">
                  <c:v>5.1500000000000001E-3</c:v>
                </c:pt>
                <c:pt idx="4">
                  <c:v>7.6E-3</c:v>
                </c:pt>
                <c:pt idx="5">
                  <c:v>6.0000000000000001E-3</c:v>
                </c:pt>
                <c:pt idx="6">
                  <c:v>4.4000000000000003E-3</c:v>
                </c:pt>
                <c:pt idx="7">
                  <c:v>5.1999999999999998E-3</c:v>
                </c:pt>
                <c:pt idx="8">
                  <c:v>7.1000000000000004E-3</c:v>
                </c:pt>
                <c:pt idx="9" formatCode="0.000%">
                  <c:v>6.0500000000000007E-3</c:v>
                </c:pt>
              </c:numCache>
            </c:numRef>
          </c:val>
          <c:extLst>
            <c:ext xmlns:c16="http://schemas.microsoft.com/office/drawing/2014/chart" uri="{C3380CC4-5D6E-409C-BE32-E72D297353CC}">
              <c16:uniqueId val="{00000002-F884-427D-AF0A-14700A65B726}"/>
            </c:ext>
          </c:extLst>
        </c:ser>
        <c:dLbls>
          <c:showLegendKey val="0"/>
          <c:showVal val="0"/>
          <c:showCatName val="0"/>
          <c:showSerName val="0"/>
          <c:showPercent val="0"/>
          <c:showBubbleSize val="0"/>
        </c:dLbls>
        <c:gapWidth val="219"/>
        <c:overlap val="-27"/>
        <c:axId val="2014286912"/>
        <c:axId val="2094778928"/>
        <c:extLst>
          <c:ext xmlns:c15="http://schemas.microsoft.com/office/drawing/2012/chart" uri="{02D57815-91ED-43cb-92C2-25804820EDAC}">
            <c15:filteredBarSeries>
              <c15:ser>
                <c:idx val="1"/>
                <c:order val="1"/>
                <c:tx>
                  <c:strRef>
                    <c:extLst>
                      <c:ext uri="{02D57815-91ED-43cb-92C2-25804820EDAC}">
                        <c15:formulaRef>
                          <c15:sqref>'Lot C4a'!$B$50</c15:sqref>
                        </c15:formulaRef>
                      </c:ext>
                    </c:extLst>
                    <c:strCache>
                      <c:ptCount val="1"/>
                      <c:pt idx="0">
                        <c:v>Stage 1 fee without Planning Consultant applied Band 2  35 +  homes</c:v>
                      </c:pt>
                    </c:strCache>
                  </c:strRef>
                </c:tx>
                <c:spPr>
                  <a:solidFill>
                    <a:schemeClr val="accent2"/>
                  </a:solidFill>
                  <a:ln>
                    <a:noFill/>
                  </a:ln>
                  <a:effectLst/>
                </c:spPr>
                <c:invertIfNegative val="0"/>
                <c:cat>
                  <c:strRef>
                    <c:extLst>
                      <c:ex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c:ext uri="{02D57815-91ED-43cb-92C2-25804820EDAC}">
                        <c15:formulaRef>
                          <c15:sqref>'Lot C4a'!$D$50:$BA$50</c15:sqref>
                        </c15:formulaRef>
                      </c:ext>
                    </c:extLst>
                    <c:numCache>
                      <c:formatCode>General</c:formatCode>
                      <c:ptCount val="50"/>
                    </c:numCache>
                  </c:numRef>
                </c:val>
                <c:extLst>
                  <c:ext xmlns:c16="http://schemas.microsoft.com/office/drawing/2014/chart" uri="{C3380CC4-5D6E-409C-BE32-E72D297353CC}">
                    <c16:uniqueId val="{00000001-F884-427D-AF0A-14700A65B72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C4a'!$B$52</c15:sqref>
                        </c15:formulaRef>
                      </c:ext>
                    </c:extLst>
                    <c:strCache>
                      <c:ptCount val="1"/>
                      <c:pt idx="0">
                        <c:v>Stage 1 Maximum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C4a'!$D$52:$BA$52</c15:sqref>
                        </c15:formulaRef>
                      </c:ext>
                    </c:extLst>
                    <c:numCache>
                      <c:formatCode>"£"#,##0.00</c:formatCode>
                      <c:ptCount val="50"/>
                      <c:pt idx="0">
                        <c:v>273000</c:v>
                      </c:pt>
                      <c:pt idx="1">
                        <c:v>87000</c:v>
                      </c:pt>
                      <c:pt idx="2">
                        <c:v>105000</c:v>
                      </c:pt>
                      <c:pt idx="3">
                        <c:v>82500</c:v>
                      </c:pt>
                      <c:pt idx="4">
                        <c:v>152000</c:v>
                      </c:pt>
                      <c:pt idx="5">
                        <c:v>99000</c:v>
                      </c:pt>
                      <c:pt idx="6">
                        <c:v>110000</c:v>
                      </c:pt>
                      <c:pt idx="7">
                        <c:v>75000</c:v>
                      </c:pt>
                      <c:pt idx="8">
                        <c:v>95850</c:v>
                      </c:pt>
                    </c:numCache>
                  </c:numRef>
                </c:val>
                <c:extLst xmlns:c15="http://schemas.microsoft.com/office/drawing/2012/chart">
                  <c:ext xmlns:c16="http://schemas.microsoft.com/office/drawing/2014/chart" uri="{C3380CC4-5D6E-409C-BE32-E72D297353CC}">
                    <c16:uniqueId val="{00000003-F884-427D-AF0A-14700A65B72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C4a'!$B$53</c15:sqref>
                        </c15:formulaRef>
                      </c:ext>
                    </c:extLst>
                    <c:strCache>
                      <c:ptCount val="1"/>
                      <c:pt idx="0">
                        <c:v>Stage 1 fee with Planning Consultant </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C4a'!$D$53:$BA$53</c15:sqref>
                        </c15:formulaRef>
                      </c:ext>
                    </c:extLst>
                    <c:numCache>
                      <c:formatCode>General</c:formatCode>
                      <c:ptCount val="50"/>
                    </c:numCache>
                  </c:numRef>
                </c:val>
                <c:extLst xmlns:c15="http://schemas.microsoft.com/office/drawing/2012/chart">
                  <c:ext xmlns:c16="http://schemas.microsoft.com/office/drawing/2014/chart" uri="{C3380CC4-5D6E-409C-BE32-E72D297353CC}">
                    <c16:uniqueId val="{00000004-F884-427D-AF0A-14700A65B72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C4a'!$B$54</c15:sqref>
                        </c15:formulaRef>
                      </c:ext>
                    </c:extLst>
                    <c:strCache>
                      <c:ptCount val="1"/>
                      <c:pt idx="0">
                        <c:v>Stage 1 - % fee of works only value </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C4a'!$D$54:$BA$54</c15:sqref>
                        </c15:formulaRef>
                      </c:ext>
                    </c:extLst>
                    <c:numCache>
                      <c:formatCode>0.00%</c:formatCode>
                      <c:ptCount val="50"/>
                      <c:pt idx="0">
                        <c:v>7.0000000000000001E-3</c:v>
                      </c:pt>
                      <c:pt idx="1">
                        <c:v>5.4999999999999997E-3</c:v>
                      </c:pt>
                      <c:pt idx="2" formatCode="0.000%">
                        <c:v>4.9500000000000004E-3</c:v>
                      </c:pt>
                      <c:pt idx="3" formatCode="0.000%">
                        <c:v>4.5900000000000003E-3</c:v>
                      </c:pt>
                      <c:pt idx="4">
                        <c:v>7.1000000000000004E-3</c:v>
                      </c:pt>
                      <c:pt idx="5">
                        <c:v>5.1999999999999998E-3</c:v>
                      </c:pt>
                      <c:pt idx="6">
                        <c:v>3.8999999999999998E-3</c:v>
                      </c:pt>
                      <c:pt idx="7">
                        <c:v>5.1000000000000004E-3</c:v>
                      </c:pt>
                      <c:pt idx="8">
                        <c:v>6.4999999999999997E-3</c:v>
                      </c:pt>
                      <c:pt idx="9" formatCode="0.000%">
                        <c:v>5.5377777777777769E-3</c:v>
                      </c:pt>
                    </c:numCache>
                  </c:numRef>
                </c:val>
                <c:extLst xmlns:c15="http://schemas.microsoft.com/office/drawing/2012/chart">
                  <c:ext xmlns:c16="http://schemas.microsoft.com/office/drawing/2014/chart" uri="{C3380CC4-5D6E-409C-BE32-E72D297353CC}">
                    <c16:uniqueId val="{00000005-F884-427D-AF0A-14700A65B726}"/>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'Lot C4a'!$B$55</c15:sqref>
                        </c15:formulaRef>
                      </c:ext>
                    </c:extLst>
                    <c:strCache>
                      <c:ptCount val="1"/>
                      <c:pt idx="0">
                        <c:v>Stage 1 Maximum Fee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C4a'!$D$55:$BA$55</c15:sqref>
                        </c15:formulaRef>
                      </c:ext>
                    </c:extLst>
                    <c:numCache>
                      <c:formatCode>"£"#,##0.00</c:formatCode>
                      <c:ptCount val="50"/>
                      <c:pt idx="0">
                        <c:v>252000</c:v>
                      </c:pt>
                      <c:pt idx="1">
                        <c:v>82500</c:v>
                      </c:pt>
                      <c:pt idx="2">
                        <c:v>100000</c:v>
                      </c:pt>
                      <c:pt idx="3">
                        <c:v>82500</c:v>
                      </c:pt>
                      <c:pt idx="4">
                        <c:v>142000</c:v>
                      </c:pt>
                      <c:pt idx="5">
                        <c:v>77625</c:v>
                      </c:pt>
                      <c:pt idx="6">
                        <c:v>97500</c:v>
                      </c:pt>
                      <c:pt idx="7">
                        <c:v>70000</c:v>
                      </c:pt>
                      <c:pt idx="8">
                        <c:v>87750</c:v>
                      </c:pt>
                    </c:numCache>
                  </c:numRef>
                </c:val>
                <c:extLst xmlns:c15="http://schemas.microsoft.com/office/drawing/2012/chart">
                  <c:ext xmlns:c16="http://schemas.microsoft.com/office/drawing/2014/chart" uri="{C3380CC4-5D6E-409C-BE32-E72D297353CC}">
                    <c16:uniqueId val="{00000006-F884-427D-AF0A-14700A65B726}"/>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'Lot C4a'!$B$56</c15:sqref>
                        </c15:formulaRef>
                      </c:ext>
                    </c:extLst>
                    <c:strCache>
                      <c:ptCount val="1"/>
                      <c:pt idx="0">
                        <c:v>Stage 2 fee with or without Planning Consultant </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C4a'!$D$56:$BA$56</c15:sqref>
                        </c15:formulaRef>
                      </c:ext>
                    </c:extLst>
                    <c:numCache>
                      <c:formatCode>General</c:formatCode>
                      <c:ptCount val="50"/>
                    </c:numCache>
                  </c:numRef>
                </c:val>
                <c:extLst xmlns:c15="http://schemas.microsoft.com/office/drawing/2012/chart">
                  <c:ext xmlns:c16="http://schemas.microsoft.com/office/drawing/2014/chart" uri="{C3380CC4-5D6E-409C-BE32-E72D297353CC}">
                    <c16:uniqueId val="{00000007-F884-427D-AF0A-14700A65B726}"/>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'Lot C4a'!$B$57</c15:sqref>
                        </c15:formulaRef>
                      </c:ext>
                    </c:extLst>
                    <c:strCache>
                      <c:ptCount val="1"/>
                      <c:pt idx="0">
                        <c:v>Stage 2 - % fee of works only value </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C4a'!$D$57:$BA$57</c15:sqref>
                        </c15:formulaRef>
                      </c:ext>
                    </c:extLst>
                    <c:numCache>
                      <c:formatCode>0.00%</c:formatCode>
                      <c:ptCount val="50"/>
                      <c:pt idx="0">
                        <c:v>7.0000000000000001E-3</c:v>
                      </c:pt>
                      <c:pt idx="1">
                        <c:v>1.0800000000000001E-2</c:v>
                      </c:pt>
                      <c:pt idx="2" formatCode="0.000%">
                        <c:v>9.6100000000000005E-3</c:v>
                      </c:pt>
                      <c:pt idx="3" formatCode="0.000%">
                        <c:v>7.11E-3</c:v>
                      </c:pt>
                      <c:pt idx="4">
                        <c:v>7.4999999999999997E-3</c:v>
                      </c:pt>
                      <c:pt idx="5">
                        <c:v>6.0000000000000001E-3</c:v>
                      </c:pt>
                      <c:pt idx="6">
                        <c:v>8.3999999999999995E-3</c:v>
                      </c:pt>
                      <c:pt idx="7">
                        <c:v>1.4200000000000001E-2</c:v>
                      </c:pt>
                      <c:pt idx="8">
                        <c:v>1.2699999999999999E-2</c:v>
                      </c:pt>
                      <c:pt idx="9" formatCode="0.000%">
                        <c:v>9.257777777777778E-3</c:v>
                      </c:pt>
                    </c:numCache>
                  </c:numRef>
                </c:val>
                <c:extLst xmlns:c15="http://schemas.microsoft.com/office/drawing/2012/chart">
                  <c:ext xmlns:c16="http://schemas.microsoft.com/office/drawing/2014/chart" uri="{C3380CC4-5D6E-409C-BE32-E72D297353CC}">
                    <c16:uniqueId val="{00000008-F884-427D-AF0A-14700A65B726}"/>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'Lot C4a'!$B$58</c15:sqref>
                        </c15:formulaRef>
                      </c:ext>
                    </c:extLst>
                    <c:strCache>
                      <c:ptCount val="1"/>
                      <c:pt idx="0">
                        <c:v>Stage 2 Maximum Fee</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C4a'!$D$58:$BA$58</c15:sqref>
                        </c15:formulaRef>
                      </c:ext>
                    </c:extLst>
                    <c:numCache>
                      <c:formatCode>"£"#,##0.00</c:formatCode>
                      <c:ptCount val="50"/>
                      <c:pt idx="0">
                        <c:v>273000</c:v>
                      </c:pt>
                      <c:pt idx="1">
                        <c:v>162000</c:v>
                      </c:pt>
                      <c:pt idx="2">
                        <c:v>210000</c:v>
                      </c:pt>
                      <c:pt idx="3">
                        <c:v>94500</c:v>
                      </c:pt>
                      <c:pt idx="4">
                        <c:v>150000</c:v>
                      </c:pt>
                      <c:pt idx="5">
                        <c:v>99500</c:v>
                      </c:pt>
                      <c:pt idx="6">
                        <c:v>210000</c:v>
                      </c:pt>
                      <c:pt idx="7">
                        <c:v>213000</c:v>
                      </c:pt>
                      <c:pt idx="8">
                        <c:v>171450</c:v>
                      </c:pt>
                    </c:numCache>
                  </c:numRef>
                </c:val>
                <c:extLst xmlns:c15="http://schemas.microsoft.com/office/drawing/2012/chart">
                  <c:ext xmlns:c16="http://schemas.microsoft.com/office/drawing/2014/chart" uri="{C3380CC4-5D6E-409C-BE32-E72D297353CC}">
                    <c16:uniqueId val="{00000009-F884-427D-AF0A-14700A65B726}"/>
                  </c:ext>
                </c:extLst>
              </c15:ser>
            </c15:filteredBarSeries>
          </c:ext>
        </c:extLst>
      </c:barChart>
      <c:catAx>
        <c:axId val="2014286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4778928"/>
        <c:crosses val="autoZero"/>
        <c:auto val="1"/>
        <c:lblAlgn val="ctr"/>
        <c:lblOffset val="100"/>
        <c:noMultiLvlLbl val="0"/>
      </c:catAx>
      <c:valAx>
        <c:axId val="2094778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4286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Fees for Architectural services (East) Stage 1 fee without Planning Consultant applied Band 2  35 +  homes Stage 1 Max Fee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3"/>
          <c:tx>
            <c:strRef>
              <c:f>'Lot C4a'!$B$52</c:f>
              <c:strCache>
                <c:ptCount val="1"/>
                <c:pt idx="0">
                  <c:v>Stage 1 Maximum Fee</c:v>
                </c:pt>
              </c:strCache>
            </c:strRef>
          </c:tx>
          <c:spPr>
            <a:solidFill>
              <a:schemeClr val="accent4"/>
            </a:solidFill>
            <a:ln>
              <a:noFill/>
            </a:ln>
            <a:effectLst/>
          </c:spPr>
          <c:invertIfNegative val="0"/>
          <c:cat>
            <c:strRef>
              <c:f>'Lot C4a'!$D$48:$BA$48</c:f>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f>'Lot C4a'!$D$52:$BA$52</c:f>
              <c:numCache>
                <c:formatCode>"£"#,##0.00</c:formatCode>
                <c:ptCount val="50"/>
                <c:pt idx="0">
                  <c:v>273000</c:v>
                </c:pt>
                <c:pt idx="1">
                  <c:v>87000</c:v>
                </c:pt>
                <c:pt idx="2">
                  <c:v>105000</c:v>
                </c:pt>
                <c:pt idx="3">
                  <c:v>82500</c:v>
                </c:pt>
                <c:pt idx="4">
                  <c:v>152000</c:v>
                </c:pt>
                <c:pt idx="5">
                  <c:v>99000</c:v>
                </c:pt>
                <c:pt idx="6">
                  <c:v>110000</c:v>
                </c:pt>
                <c:pt idx="7">
                  <c:v>75000</c:v>
                </c:pt>
                <c:pt idx="8">
                  <c:v>95850</c:v>
                </c:pt>
              </c:numCache>
            </c:numRef>
          </c:val>
          <c:extLst>
            <c:ext xmlns:c16="http://schemas.microsoft.com/office/drawing/2014/chart" uri="{C3380CC4-5D6E-409C-BE32-E72D297353CC}">
              <c16:uniqueId val="{00000003-683B-4951-A1B6-489BF1CC73E6}"/>
            </c:ext>
          </c:extLst>
        </c:ser>
        <c:dLbls>
          <c:showLegendKey val="0"/>
          <c:showVal val="0"/>
          <c:showCatName val="0"/>
          <c:showSerName val="0"/>
          <c:showPercent val="0"/>
          <c:showBubbleSize val="0"/>
        </c:dLbls>
        <c:gapWidth val="219"/>
        <c:overlap val="-27"/>
        <c:axId val="2139370448"/>
        <c:axId val="747005264"/>
        <c:extLst>
          <c:ext xmlns:c15="http://schemas.microsoft.com/office/drawing/2012/chart" uri="{02D57815-91ED-43cb-92C2-25804820EDAC}">
            <c15:filteredBarSeries>
              <c15:ser>
                <c:idx val="0"/>
                <c:order val="0"/>
                <c:tx>
                  <c:strRef>
                    <c:extLst>
                      <c:ext uri="{02D57815-91ED-43cb-92C2-25804820EDAC}">
                        <c15:formulaRef>
                          <c15:sqref>'Lot C4a'!$B$49</c15:sqref>
                        </c15:formulaRef>
                      </c:ext>
                    </c:extLst>
                    <c:strCache>
                      <c:ptCount val="1"/>
                      <c:pt idx="0">
                        <c:v>ICN - Fees for Architectural services (East) </c:v>
                      </c:pt>
                    </c:strCache>
                  </c:strRef>
                </c:tx>
                <c:spPr>
                  <a:solidFill>
                    <a:schemeClr val="accent1"/>
                  </a:solidFill>
                  <a:ln>
                    <a:noFill/>
                  </a:ln>
                  <a:effectLst/>
                </c:spPr>
                <c:invertIfNegative val="0"/>
                <c:cat>
                  <c:strRef>
                    <c:extLst>
                      <c:ex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c:ext uri="{02D57815-91ED-43cb-92C2-25804820EDAC}">
                        <c15:formulaRef>
                          <c15:sqref>'Lot C4a'!$D$49:$BA$49</c15:sqref>
                        </c15:formulaRef>
                      </c:ext>
                    </c:extLst>
                    <c:numCache>
                      <c:formatCode>General</c:formatCode>
                      <c:ptCount val="50"/>
                    </c:numCache>
                  </c:numRef>
                </c:val>
                <c:extLst>
                  <c:ext xmlns:c16="http://schemas.microsoft.com/office/drawing/2014/chart" uri="{C3380CC4-5D6E-409C-BE32-E72D297353CC}">
                    <c16:uniqueId val="{00000000-683B-4951-A1B6-489BF1CC73E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C4a'!$B$50</c15:sqref>
                        </c15:formulaRef>
                      </c:ext>
                    </c:extLst>
                    <c:strCache>
                      <c:ptCount val="1"/>
                      <c:pt idx="0">
                        <c:v>Stage 1 fee without Planning Consultant applied Band 2  35 +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C4a'!$D$50:$BA$50</c15:sqref>
                        </c15:formulaRef>
                      </c:ext>
                    </c:extLst>
                    <c:numCache>
                      <c:formatCode>General</c:formatCode>
                      <c:ptCount val="50"/>
                    </c:numCache>
                  </c:numRef>
                </c:val>
                <c:extLst xmlns:c15="http://schemas.microsoft.com/office/drawing/2012/chart">
                  <c:ext xmlns:c16="http://schemas.microsoft.com/office/drawing/2014/chart" uri="{C3380CC4-5D6E-409C-BE32-E72D297353CC}">
                    <c16:uniqueId val="{00000001-683B-4951-A1B6-489BF1CC73E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C4a'!$B$51</c15:sqref>
                        </c15:formulaRef>
                      </c:ext>
                    </c:extLst>
                    <c:strCache>
                      <c:ptCount val="1"/>
                      <c:pt idx="0">
                        <c:v>Stage 1 - % fee of works only value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C4a'!$D$51:$BA$51</c15:sqref>
                        </c15:formulaRef>
                      </c:ext>
                    </c:extLst>
                    <c:numCache>
                      <c:formatCode>0.00%</c:formatCode>
                      <c:ptCount val="50"/>
                      <c:pt idx="0">
                        <c:v>8.0000000000000002E-3</c:v>
                      </c:pt>
                      <c:pt idx="1">
                        <c:v>5.7999999999999996E-3</c:v>
                      </c:pt>
                      <c:pt idx="2" formatCode="0.000%">
                        <c:v>5.1999999999999998E-3</c:v>
                      </c:pt>
                      <c:pt idx="3" formatCode="0.000%">
                        <c:v>5.1500000000000001E-3</c:v>
                      </c:pt>
                      <c:pt idx="4">
                        <c:v>7.6E-3</c:v>
                      </c:pt>
                      <c:pt idx="5">
                        <c:v>6.0000000000000001E-3</c:v>
                      </c:pt>
                      <c:pt idx="6">
                        <c:v>4.4000000000000003E-3</c:v>
                      </c:pt>
                      <c:pt idx="7">
                        <c:v>5.1999999999999998E-3</c:v>
                      </c:pt>
                      <c:pt idx="8">
                        <c:v>7.1000000000000004E-3</c:v>
                      </c:pt>
                      <c:pt idx="9" formatCode="0.000%">
                        <c:v>6.0500000000000007E-3</c:v>
                      </c:pt>
                    </c:numCache>
                  </c:numRef>
                </c:val>
                <c:extLst xmlns:c15="http://schemas.microsoft.com/office/drawing/2012/chart">
                  <c:ext xmlns:c16="http://schemas.microsoft.com/office/drawing/2014/chart" uri="{C3380CC4-5D6E-409C-BE32-E72D297353CC}">
                    <c16:uniqueId val="{00000002-683B-4951-A1B6-489BF1CC73E6}"/>
                  </c:ext>
                </c:extLst>
              </c15:ser>
            </c15:filteredBarSeries>
          </c:ext>
        </c:extLst>
      </c:barChart>
      <c:catAx>
        <c:axId val="213937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005264"/>
        <c:crosses val="autoZero"/>
        <c:auto val="1"/>
        <c:lblAlgn val="ctr"/>
        <c:lblOffset val="100"/>
        <c:noMultiLvlLbl val="0"/>
      </c:catAx>
      <c:valAx>
        <c:axId val="7470052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9370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b="0" i="0" u="none" strike="noStrike" kern="1200" spc="0" baseline="0">
                <a:solidFill>
                  <a:sysClr val="windowText" lastClr="000000">
                    <a:lumMod val="65000"/>
                    <a:lumOff val="35000"/>
                  </a:sysClr>
                </a:solidFill>
              </a:rPr>
              <a:t>Fees for Architectural services (East) Stage 1 fee with Planning Consultant applied Band 2  35 +  homes % Fee works only value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GB"/>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5"/>
          <c:order val="5"/>
          <c:tx>
            <c:strRef>
              <c:f>'Lot C4a'!$B$54</c:f>
              <c:strCache>
                <c:ptCount val="1"/>
                <c:pt idx="0">
                  <c:v>Stage 1 - % fee of works only value </c:v>
                </c:pt>
              </c:strCache>
            </c:strRef>
          </c:tx>
          <c:spPr>
            <a:solidFill>
              <a:schemeClr val="accent6"/>
            </a:solidFill>
            <a:ln>
              <a:noFill/>
            </a:ln>
            <a:effectLst/>
          </c:spPr>
          <c:invertIfNegative val="0"/>
          <c:cat>
            <c:strRef>
              <c:f>'Lot C4a'!$D$48:$BA$48</c:f>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f>'Lot C4a'!$D$54:$BA$54</c:f>
              <c:numCache>
                <c:formatCode>0.00%</c:formatCode>
                <c:ptCount val="50"/>
                <c:pt idx="0">
                  <c:v>7.0000000000000001E-3</c:v>
                </c:pt>
                <c:pt idx="1">
                  <c:v>5.4999999999999997E-3</c:v>
                </c:pt>
                <c:pt idx="2" formatCode="0.000%">
                  <c:v>4.9500000000000004E-3</c:v>
                </c:pt>
                <c:pt idx="3" formatCode="0.000%">
                  <c:v>4.5900000000000003E-3</c:v>
                </c:pt>
                <c:pt idx="4">
                  <c:v>7.1000000000000004E-3</c:v>
                </c:pt>
                <c:pt idx="5">
                  <c:v>5.1999999999999998E-3</c:v>
                </c:pt>
                <c:pt idx="6">
                  <c:v>3.8999999999999998E-3</c:v>
                </c:pt>
                <c:pt idx="7">
                  <c:v>5.1000000000000004E-3</c:v>
                </c:pt>
                <c:pt idx="8">
                  <c:v>6.4999999999999997E-3</c:v>
                </c:pt>
                <c:pt idx="9" formatCode="0.000%">
                  <c:v>5.5377777777777769E-3</c:v>
                </c:pt>
              </c:numCache>
            </c:numRef>
          </c:val>
          <c:extLst>
            <c:ext xmlns:c16="http://schemas.microsoft.com/office/drawing/2014/chart" uri="{C3380CC4-5D6E-409C-BE32-E72D297353CC}">
              <c16:uniqueId val="{00000005-BB76-4AE6-80B9-8DF819758A99}"/>
            </c:ext>
          </c:extLst>
        </c:ser>
        <c:dLbls>
          <c:showLegendKey val="0"/>
          <c:showVal val="0"/>
          <c:showCatName val="0"/>
          <c:showSerName val="0"/>
          <c:showPercent val="0"/>
          <c:showBubbleSize val="0"/>
        </c:dLbls>
        <c:gapWidth val="219"/>
        <c:overlap val="-27"/>
        <c:axId val="218561504"/>
        <c:axId val="500645376"/>
        <c:extLst>
          <c:ext xmlns:c15="http://schemas.microsoft.com/office/drawing/2012/chart" uri="{02D57815-91ED-43cb-92C2-25804820EDAC}">
            <c15:filteredBarSeries>
              <c15:ser>
                <c:idx val="0"/>
                <c:order val="0"/>
                <c:tx>
                  <c:strRef>
                    <c:extLst>
                      <c:ext uri="{02D57815-91ED-43cb-92C2-25804820EDAC}">
                        <c15:formulaRef>
                          <c15:sqref>'Lot C4a'!$B$49</c15:sqref>
                        </c15:formulaRef>
                      </c:ext>
                    </c:extLst>
                    <c:strCache>
                      <c:ptCount val="1"/>
                      <c:pt idx="0">
                        <c:v>ICN - Fees for Architectural services (East) </c:v>
                      </c:pt>
                    </c:strCache>
                  </c:strRef>
                </c:tx>
                <c:spPr>
                  <a:solidFill>
                    <a:schemeClr val="accent1"/>
                  </a:solidFill>
                  <a:ln>
                    <a:noFill/>
                  </a:ln>
                  <a:effectLst/>
                </c:spPr>
                <c:invertIfNegative val="0"/>
                <c:cat>
                  <c:strRef>
                    <c:extLst>
                      <c:ex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c:ext uri="{02D57815-91ED-43cb-92C2-25804820EDAC}">
                        <c15:formulaRef>
                          <c15:sqref>'Lot C4a'!$D$49:$BA$49</c15:sqref>
                        </c15:formulaRef>
                      </c:ext>
                    </c:extLst>
                    <c:numCache>
                      <c:formatCode>General</c:formatCode>
                      <c:ptCount val="50"/>
                    </c:numCache>
                  </c:numRef>
                </c:val>
                <c:extLst>
                  <c:ext xmlns:c16="http://schemas.microsoft.com/office/drawing/2014/chart" uri="{C3380CC4-5D6E-409C-BE32-E72D297353CC}">
                    <c16:uniqueId val="{00000000-BB76-4AE6-80B9-8DF819758A9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C4a'!$B$50</c15:sqref>
                        </c15:formulaRef>
                      </c:ext>
                    </c:extLst>
                    <c:strCache>
                      <c:ptCount val="1"/>
                      <c:pt idx="0">
                        <c:v>Stage 1 fee without Planning Consultant applied Band 2  35 +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C4a'!$D$50:$BA$50</c15:sqref>
                        </c15:formulaRef>
                      </c:ext>
                    </c:extLst>
                    <c:numCache>
                      <c:formatCode>General</c:formatCode>
                      <c:ptCount val="50"/>
                    </c:numCache>
                  </c:numRef>
                </c:val>
                <c:extLst xmlns:c15="http://schemas.microsoft.com/office/drawing/2012/chart">
                  <c:ext xmlns:c16="http://schemas.microsoft.com/office/drawing/2014/chart" uri="{C3380CC4-5D6E-409C-BE32-E72D297353CC}">
                    <c16:uniqueId val="{00000001-BB76-4AE6-80B9-8DF819758A9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C4a'!$B$51</c15:sqref>
                        </c15:formulaRef>
                      </c:ext>
                    </c:extLst>
                    <c:strCache>
                      <c:ptCount val="1"/>
                      <c:pt idx="0">
                        <c:v>Stage 1 - % fee of works only value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C4a'!$D$51:$BA$51</c15:sqref>
                        </c15:formulaRef>
                      </c:ext>
                    </c:extLst>
                    <c:numCache>
                      <c:formatCode>0.00%</c:formatCode>
                      <c:ptCount val="50"/>
                      <c:pt idx="0">
                        <c:v>8.0000000000000002E-3</c:v>
                      </c:pt>
                      <c:pt idx="1">
                        <c:v>5.7999999999999996E-3</c:v>
                      </c:pt>
                      <c:pt idx="2" formatCode="0.000%">
                        <c:v>5.1999999999999998E-3</c:v>
                      </c:pt>
                      <c:pt idx="3" formatCode="0.000%">
                        <c:v>5.1500000000000001E-3</c:v>
                      </c:pt>
                      <c:pt idx="4">
                        <c:v>7.6E-3</c:v>
                      </c:pt>
                      <c:pt idx="5">
                        <c:v>6.0000000000000001E-3</c:v>
                      </c:pt>
                      <c:pt idx="6">
                        <c:v>4.4000000000000003E-3</c:v>
                      </c:pt>
                      <c:pt idx="7">
                        <c:v>5.1999999999999998E-3</c:v>
                      </c:pt>
                      <c:pt idx="8">
                        <c:v>7.1000000000000004E-3</c:v>
                      </c:pt>
                      <c:pt idx="9" formatCode="0.000%">
                        <c:v>6.0500000000000007E-3</c:v>
                      </c:pt>
                    </c:numCache>
                  </c:numRef>
                </c:val>
                <c:extLst xmlns:c15="http://schemas.microsoft.com/office/drawing/2012/chart">
                  <c:ext xmlns:c16="http://schemas.microsoft.com/office/drawing/2014/chart" uri="{C3380CC4-5D6E-409C-BE32-E72D297353CC}">
                    <c16:uniqueId val="{00000002-BB76-4AE6-80B9-8DF819758A9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C4a'!$B$52</c15:sqref>
                        </c15:formulaRef>
                      </c:ext>
                    </c:extLst>
                    <c:strCache>
                      <c:ptCount val="1"/>
                      <c:pt idx="0">
                        <c:v>Stage 1 Maximum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C4a'!$D$52:$BA$52</c15:sqref>
                        </c15:formulaRef>
                      </c:ext>
                    </c:extLst>
                    <c:numCache>
                      <c:formatCode>"£"#,##0.00</c:formatCode>
                      <c:ptCount val="50"/>
                      <c:pt idx="0">
                        <c:v>273000</c:v>
                      </c:pt>
                      <c:pt idx="1">
                        <c:v>87000</c:v>
                      </c:pt>
                      <c:pt idx="2">
                        <c:v>105000</c:v>
                      </c:pt>
                      <c:pt idx="3">
                        <c:v>82500</c:v>
                      </c:pt>
                      <c:pt idx="4">
                        <c:v>152000</c:v>
                      </c:pt>
                      <c:pt idx="5">
                        <c:v>99000</c:v>
                      </c:pt>
                      <c:pt idx="6">
                        <c:v>110000</c:v>
                      </c:pt>
                      <c:pt idx="7">
                        <c:v>75000</c:v>
                      </c:pt>
                      <c:pt idx="8">
                        <c:v>95850</c:v>
                      </c:pt>
                    </c:numCache>
                  </c:numRef>
                </c:val>
                <c:extLst xmlns:c15="http://schemas.microsoft.com/office/drawing/2012/chart">
                  <c:ext xmlns:c16="http://schemas.microsoft.com/office/drawing/2014/chart" uri="{C3380CC4-5D6E-409C-BE32-E72D297353CC}">
                    <c16:uniqueId val="{00000003-BB76-4AE6-80B9-8DF819758A9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C4a'!$B$53</c15:sqref>
                        </c15:formulaRef>
                      </c:ext>
                    </c:extLst>
                    <c:strCache>
                      <c:ptCount val="1"/>
                      <c:pt idx="0">
                        <c:v>Stage 1 fee with Planning Consultant </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C4a'!$D$53:$BA$53</c15:sqref>
                        </c15:formulaRef>
                      </c:ext>
                    </c:extLst>
                    <c:numCache>
                      <c:formatCode>General</c:formatCode>
                      <c:ptCount val="50"/>
                    </c:numCache>
                  </c:numRef>
                </c:val>
                <c:extLst xmlns:c15="http://schemas.microsoft.com/office/drawing/2012/chart">
                  <c:ext xmlns:c16="http://schemas.microsoft.com/office/drawing/2014/chart" uri="{C3380CC4-5D6E-409C-BE32-E72D297353CC}">
                    <c16:uniqueId val="{00000004-BB76-4AE6-80B9-8DF819758A99}"/>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'Lot C4a'!$B$55</c15:sqref>
                        </c15:formulaRef>
                      </c:ext>
                    </c:extLst>
                    <c:strCache>
                      <c:ptCount val="1"/>
                      <c:pt idx="0">
                        <c:v>Stage 1 Maximum Fee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C4a'!$D$55:$BA$55</c15:sqref>
                        </c15:formulaRef>
                      </c:ext>
                    </c:extLst>
                    <c:numCache>
                      <c:formatCode>"£"#,##0.00</c:formatCode>
                      <c:ptCount val="50"/>
                      <c:pt idx="0">
                        <c:v>252000</c:v>
                      </c:pt>
                      <c:pt idx="1">
                        <c:v>82500</c:v>
                      </c:pt>
                      <c:pt idx="2">
                        <c:v>100000</c:v>
                      </c:pt>
                      <c:pt idx="3">
                        <c:v>82500</c:v>
                      </c:pt>
                      <c:pt idx="4">
                        <c:v>142000</c:v>
                      </c:pt>
                      <c:pt idx="5">
                        <c:v>77625</c:v>
                      </c:pt>
                      <c:pt idx="6">
                        <c:v>97500</c:v>
                      </c:pt>
                      <c:pt idx="7">
                        <c:v>70000</c:v>
                      </c:pt>
                      <c:pt idx="8">
                        <c:v>87750</c:v>
                      </c:pt>
                    </c:numCache>
                  </c:numRef>
                </c:val>
                <c:extLst xmlns:c15="http://schemas.microsoft.com/office/drawing/2012/chart">
                  <c:ext xmlns:c16="http://schemas.microsoft.com/office/drawing/2014/chart" uri="{C3380CC4-5D6E-409C-BE32-E72D297353CC}">
                    <c16:uniqueId val="{00000006-BB76-4AE6-80B9-8DF819758A99}"/>
                  </c:ext>
                </c:extLst>
              </c15:ser>
            </c15:filteredBarSeries>
          </c:ext>
        </c:extLst>
      </c:barChart>
      <c:catAx>
        <c:axId val="218561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645376"/>
        <c:crosses val="autoZero"/>
        <c:auto val="1"/>
        <c:lblAlgn val="ctr"/>
        <c:lblOffset val="100"/>
        <c:noMultiLvlLbl val="0"/>
      </c:catAx>
      <c:valAx>
        <c:axId val="5006453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561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b="0" i="0" u="none" strike="noStrike" kern="1200" spc="0" baseline="0">
                <a:solidFill>
                  <a:sysClr val="windowText" lastClr="000000">
                    <a:lumMod val="65000"/>
                    <a:lumOff val="35000"/>
                  </a:sysClr>
                </a:solidFill>
              </a:rPr>
              <a:t>Fees for Architectural services (East) Stage 1 fee with Planning Consultant applied Band 2  35 +  homes Stage 1 Max Fee</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GB"/>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6"/>
          <c:order val="6"/>
          <c:tx>
            <c:strRef>
              <c:f>'Lot C4a'!$B$55</c:f>
              <c:strCache>
                <c:ptCount val="1"/>
                <c:pt idx="0">
                  <c:v>Stage 1 Maximum Fee</c:v>
                </c:pt>
              </c:strCache>
            </c:strRef>
          </c:tx>
          <c:spPr>
            <a:solidFill>
              <a:schemeClr val="accent1">
                <a:lumMod val="60000"/>
              </a:schemeClr>
            </a:solidFill>
            <a:ln>
              <a:noFill/>
            </a:ln>
            <a:effectLst/>
          </c:spPr>
          <c:invertIfNegative val="0"/>
          <c:cat>
            <c:strRef>
              <c:f>'Lot C4a'!$D$48:$BA$48</c:f>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f>'Lot C4a'!$D$55:$BA$55</c:f>
              <c:numCache>
                <c:formatCode>"£"#,##0.00</c:formatCode>
                <c:ptCount val="50"/>
                <c:pt idx="0">
                  <c:v>252000</c:v>
                </c:pt>
                <c:pt idx="1">
                  <c:v>82500</c:v>
                </c:pt>
                <c:pt idx="2">
                  <c:v>100000</c:v>
                </c:pt>
                <c:pt idx="3">
                  <c:v>82500</c:v>
                </c:pt>
                <c:pt idx="4">
                  <c:v>142000</c:v>
                </c:pt>
                <c:pt idx="5">
                  <c:v>77625</c:v>
                </c:pt>
                <c:pt idx="6">
                  <c:v>97500</c:v>
                </c:pt>
                <c:pt idx="7">
                  <c:v>70000</c:v>
                </c:pt>
                <c:pt idx="8">
                  <c:v>87750</c:v>
                </c:pt>
              </c:numCache>
            </c:numRef>
          </c:val>
          <c:extLst>
            <c:ext xmlns:c16="http://schemas.microsoft.com/office/drawing/2014/chart" uri="{C3380CC4-5D6E-409C-BE32-E72D297353CC}">
              <c16:uniqueId val="{00000006-5B02-4F2A-B634-C288E17E6043}"/>
            </c:ext>
          </c:extLst>
        </c:ser>
        <c:dLbls>
          <c:showLegendKey val="0"/>
          <c:showVal val="0"/>
          <c:showCatName val="0"/>
          <c:showSerName val="0"/>
          <c:showPercent val="0"/>
          <c:showBubbleSize val="0"/>
        </c:dLbls>
        <c:gapWidth val="219"/>
        <c:overlap val="-27"/>
        <c:axId val="2139366128"/>
        <c:axId val="747004272"/>
        <c:extLst>
          <c:ext xmlns:c15="http://schemas.microsoft.com/office/drawing/2012/chart" uri="{02D57815-91ED-43cb-92C2-25804820EDAC}">
            <c15:filteredBarSeries>
              <c15:ser>
                <c:idx val="0"/>
                <c:order val="0"/>
                <c:tx>
                  <c:strRef>
                    <c:extLst>
                      <c:ext uri="{02D57815-91ED-43cb-92C2-25804820EDAC}">
                        <c15:formulaRef>
                          <c15:sqref>'Lot C4a'!$B$49</c15:sqref>
                        </c15:formulaRef>
                      </c:ext>
                    </c:extLst>
                    <c:strCache>
                      <c:ptCount val="1"/>
                      <c:pt idx="0">
                        <c:v>ICN - Fees for Architectural services (East) </c:v>
                      </c:pt>
                    </c:strCache>
                  </c:strRef>
                </c:tx>
                <c:spPr>
                  <a:solidFill>
                    <a:schemeClr val="accent1"/>
                  </a:solidFill>
                  <a:ln>
                    <a:noFill/>
                  </a:ln>
                  <a:effectLst/>
                </c:spPr>
                <c:invertIfNegative val="0"/>
                <c:cat>
                  <c:strRef>
                    <c:extLst>
                      <c:ex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c:ext uri="{02D57815-91ED-43cb-92C2-25804820EDAC}">
                        <c15:formulaRef>
                          <c15:sqref>'Lot C4a'!$D$49:$BA$49</c15:sqref>
                        </c15:formulaRef>
                      </c:ext>
                    </c:extLst>
                    <c:numCache>
                      <c:formatCode>General</c:formatCode>
                      <c:ptCount val="50"/>
                    </c:numCache>
                  </c:numRef>
                </c:val>
                <c:extLst>
                  <c:ext xmlns:c16="http://schemas.microsoft.com/office/drawing/2014/chart" uri="{C3380CC4-5D6E-409C-BE32-E72D297353CC}">
                    <c16:uniqueId val="{00000000-5B02-4F2A-B634-C288E17E604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C4a'!$B$50</c15:sqref>
                        </c15:formulaRef>
                      </c:ext>
                    </c:extLst>
                    <c:strCache>
                      <c:ptCount val="1"/>
                      <c:pt idx="0">
                        <c:v>Stage 1 fee without Planning Consultant applied Band 2  35 +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C4a'!$D$50:$BA$50</c15:sqref>
                        </c15:formulaRef>
                      </c:ext>
                    </c:extLst>
                    <c:numCache>
                      <c:formatCode>General</c:formatCode>
                      <c:ptCount val="50"/>
                    </c:numCache>
                  </c:numRef>
                </c:val>
                <c:extLst xmlns:c15="http://schemas.microsoft.com/office/drawing/2012/chart">
                  <c:ext xmlns:c16="http://schemas.microsoft.com/office/drawing/2014/chart" uri="{C3380CC4-5D6E-409C-BE32-E72D297353CC}">
                    <c16:uniqueId val="{00000001-5B02-4F2A-B634-C288E17E604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C4a'!$B$51</c15:sqref>
                        </c15:formulaRef>
                      </c:ext>
                    </c:extLst>
                    <c:strCache>
                      <c:ptCount val="1"/>
                      <c:pt idx="0">
                        <c:v>Stage 1 - % fee of works only value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C4a'!$D$51:$BA$51</c15:sqref>
                        </c15:formulaRef>
                      </c:ext>
                    </c:extLst>
                    <c:numCache>
                      <c:formatCode>0.00%</c:formatCode>
                      <c:ptCount val="50"/>
                      <c:pt idx="0">
                        <c:v>8.0000000000000002E-3</c:v>
                      </c:pt>
                      <c:pt idx="1">
                        <c:v>5.7999999999999996E-3</c:v>
                      </c:pt>
                      <c:pt idx="2" formatCode="0.000%">
                        <c:v>5.1999999999999998E-3</c:v>
                      </c:pt>
                      <c:pt idx="3" formatCode="0.000%">
                        <c:v>5.1500000000000001E-3</c:v>
                      </c:pt>
                      <c:pt idx="4">
                        <c:v>7.6E-3</c:v>
                      </c:pt>
                      <c:pt idx="5">
                        <c:v>6.0000000000000001E-3</c:v>
                      </c:pt>
                      <c:pt idx="6">
                        <c:v>4.4000000000000003E-3</c:v>
                      </c:pt>
                      <c:pt idx="7">
                        <c:v>5.1999999999999998E-3</c:v>
                      </c:pt>
                      <c:pt idx="8">
                        <c:v>7.1000000000000004E-3</c:v>
                      </c:pt>
                      <c:pt idx="9" formatCode="0.000%">
                        <c:v>6.0500000000000007E-3</c:v>
                      </c:pt>
                    </c:numCache>
                  </c:numRef>
                </c:val>
                <c:extLst xmlns:c15="http://schemas.microsoft.com/office/drawing/2012/chart">
                  <c:ext xmlns:c16="http://schemas.microsoft.com/office/drawing/2014/chart" uri="{C3380CC4-5D6E-409C-BE32-E72D297353CC}">
                    <c16:uniqueId val="{00000002-5B02-4F2A-B634-C288E17E604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C4a'!$B$52</c15:sqref>
                        </c15:formulaRef>
                      </c:ext>
                    </c:extLst>
                    <c:strCache>
                      <c:ptCount val="1"/>
                      <c:pt idx="0">
                        <c:v>Stage 1 Maximum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C4a'!$D$52:$BA$52</c15:sqref>
                        </c15:formulaRef>
                      </c:ext>
                    </c:extLst>
                    <c:numCache>
                      <c:formatCode>"£"#,##0.00</c:formatCode>
                      <c:ptCount val="50"/>
                      <c:pt idx="0">
                        <c:v>273000</c:v>
                      </c:pt>
                      <c:pt idx="1">
                        <c:v>87000</c:v>
                      </c:pt>
                      <c:pt idx="2">
                        <c:v>105000</c:v>
                      </c:pt>
                      <c:pt idx="3">
                        <c:v>82500</c:v>
                      </c:pt>
                      <c:pt idx="4">
                        <c:v>152000</c:v>
                      </c:pt>
                      <c:pt idx="5">
                        <c:v>99000</c:v>
                      </c:pt>
                      <c:pt idx="6">
                        <c:v>110000</c:v>
                      </c:pt>
                      <c:pt idx="7">
                        <c:v>75000</c:v>
                      </c:pt>
                      <c:pt idx="8">
                        <c:v>95850</c:v>
                      </c:pt>
                    </c:numCache>
                  </c:numRef>
                </c:val>
                <c:extLst xmlns:c15="http://schemas.microsoft.com/office/drawing/2012/chart">
                  <c:ext xmlns:c16="http://schemas.microsoft.com/office/drawing/2014/chart" uri="{C3380CC4-5D6E-409C-BE32-E72D297353CC}">
                    <c16:uniqueId val="{00000003-5B02-4F2A-B634-C288E17E604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C4a'!$B$53</c15:sqref>
                        </c15:formulaRef>
                      </c:ext>
                    </c:extLst>
                    <c:strCache>
                      <c:ptCount val="1"/>
                      <c:pt idx="0">
                        <c:v>Stage 1 fee with Planning Consultant </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C4a'!$D$53:$BA$53</c15:sqref>
                        </c15:formulaRef>
                      </c:ext>
                    </c:extLst>
                    <c:numCache>
                      <c:formatCode>General</c:formatCode>
                      <c:ptCount val="50"/>
                    </c:numCache>
                  </c:numRef>
                </c:val>
                <c:extLst xmlns:c15="http://schemas.microsoft.com/office/drawing/2012/chart">
                  <c:ext xmlns:c16="http://schemas.microsoft.com/office/drawing/2014/chart" uri="{C3380CC4-5D6E-409C-BE32-E72D297353CC}">
                    <c16:uniqueId val="{00000004-5B02-4F2A-B634-C288E17E604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C4a'!$B$54</c15:sqref>
                        </c15:formulaRef>
                      </c:ext>
                    </c:extLst>
                    <c:strCache>
                      <c:ptCount val="1"/>
                      <c:pt idx="0">
                        <c:v>Stage 1 - % fee of works only value </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C4a'!$D$54:$BA$54</c15:sqref>
                        </c15:formulaRef>
                      </c:ext>
                    </c:extLst>
                    <c:numCache>
                      <c:formatCode>0.00%</c:formatCode>
                      <c:ptCount val="50"/>
                      <c:pt idx="0">
                        <c:v>7.0000000000000001E-3</c:v>
                      </c:pt>
                      <c:pt idx="1">
                        <c:v>5.4999999999999997E-3</c:v>
                      </c:pt>
                      <c:pt idx="2" formatCode="0.000%">
                        <c:v>4.9500000000000004E-3</c:v>
                      </c:pt>
                      <c:pt idx="3" formatCode="0.000%">
                        <c:v>4.5900000000000003E-3</c:v>
                      </c:pt>
                      <c:pt idx="4">
                        <c:v>7.1000000000000004E-3</c:v>
                      </c:pt>
                      <c:pt idx="5">
                        <c:v>5.1999999999999998E-3</c:v>
                      </c:pt>
                      <c:pt idx="6">
                        <c:v>3.8999999999999998E-3</c:v>
                      </c:pt>
                      <c:pt idx="7">
                        <c:v>5.1000000000000004E-3</c:v>
                      </c:pt>
                      <c:pt idx="8">
                        <c:v>6.4999999999999997E-3</c:v>
                      </c:pt>
                      <c:pt idx="9" formatCode="0.000%">
                        <c:v>5.5377777777777769E-3</c:v>
                      </c:pt>
                    </c:numCache>
                  </c:numRef>
                </c:val>
                <c:extLst xmlns:c15="http://schemas.microsoft.com/office/drawing/2012/chart">
                  <c:ext xmlns:c16="http://schemas.microsoft.com/office/drawing/2014/chart" uri="{C3380CC4-5D6E-409C-BE32-E72D297353CC}">
                    <c16:uniqueId val="{00000005-5B02-4F2A-B634-C288E17E6043}"/>
                  </c:ext>
                </c:extLst>
              </c15:ser>
            </c15:filteredBarSeries>
          </c:ext>
        </c:extLst>
      </c:barChart>
      <c:catAx>
        <c:axId val="2139366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004272"/>
        <c:crosses val="autoZero"/>
        <c:auto val="1"/>
        <c:lblAlgn val="ctr"/>
        <c:lblOffset val="100"/>
        <c:noMultiLvlLbl val="0"/>
      </c:catAx>
      <c:valAx>
        <c:axId val="74700427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9366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b="0" i="0" u="none" strike="noStrike" kern="1200" spc="0" baseline="0">
                <a:solidFill>
                  <a:sysClr val="windowText" lastClr="000000">
                    <a:lumMod val="65000"/>
                    <a:lumOff val="35000"/>
                  </a:sysClr>
                </a:solidFill>
              </a:rPr>
              <a:t>Lot C4a Fees for Architectural services (East) Stage 2 fee with or without Planning Consultant applied Band 2  35 +  homes Stage 2 - % fee of works only value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GB"/>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8"/>
          <c:order val="8"/>
          <c:tx>
            <c:strRef>
              <c:f>'Lot C4a'!$B$57</c:f>
              <c:strCache>
                <c:ptCount val="1"/>
                <c:pt idx="0">
                  <c:v>Stage 2 - % fee of works only value </c:v>
                </c:pt>
              </c:strCache>
            </c:strRef>
          </c:tx>
          <c:spPr>
            <a:solidFill>
              <a:schemeClr val="accent3">
                <a:lumMod val="60000"/>
              </a:schemeClr>
            </a:solidFill>
            <a:ln>
              <a:noFill/>
            </a:ln>
            <a:effectLst/>
          </c:spPr>
          <c:invertIfNegative val="0"/>
          <c:cat>
            <c:strRef>
              <c:f>'Lot C4a'!$D$48:$BA$48</c:f>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f>'Lot C4a'!$D$57:$BA$57</c:f>
              <c:numCache>
                <c:formatCode>0.00%</c:formatCode>
                <c:ptCount val="50"/>
                <c:pt idx="0">
                  <c:v>7.0000000000000001E-3</c:v>
                </c:pt>
                <c:pt idx="1">
                  <c:v>1.0800000000000001E-2</c:v>
                </c:pt>
                <c:pt idx="2" formatCode="0.000%">
                  <c:v>9.6100000000000005E-3</c:v>
                </c:pt>
                <c:pt idx="3" formatCode="0.000%">
                  <c:v>7.11E-3</c:v>
                </c:pt>
                <c:pt idx="4">
                  <c:v>7.4999999999999997E-3</c:v>
                </c:pt>
                <c:pt idx="5">
                  <c:v>6.0000000000000001E-3</c:v>
                </c:pt>
                <c:pt idx="6">
                  <c:v>8.3999999999999995E-3</c:v>
                </c:pt>
                <c:pt idx="7">
                  <c:v>1.4200000000000001E-2</c:v>
                </c:pt>
                <c:pt idx="8">
                  <c:v>1.2699999999999999E-2</c:v>
                </c:pt>
                <c:pt idx="9" formatCode="0.000%">
                  <c:v>9.257777777777778E-3</c:v>
                </c:pt>
              </c:numCache>
            </c:numRef>
          </c:val>
          <c:extLst>
            <c:ext xmlns:c16="http://schemas.microsoft.com/office/drawing/2014/chart" uri="{C3380CC4-5D6E-409C-BE32-E72D297353CC}">
              <c16:uniqueId val="{00000008-EFBE-443C-9CF4-1D33D05E8627}"/>
            </c:ext>
          </c:extLst>
        </c:ser>
        <c:dLbls>
          <c:showLegendKey val="0"/>
          <c:showVal val="0"/>
          <c:showCatName val="0"/>
          <c:showSerName val="0"/>
          <c:showPercent val="0"/>
          <c:showBubbleSize val="0"/>
        </c:dLbls>
        <c:gapWidth val="219"/>
        <c:overlap val="-27"/>
        <c:axId val="504605408"/>
        <c:axId val="623690432"/>
        <c:extLst>
          <c:ext xmlns:c15="http://schemas.microsoft.com/office/drawing/2012/chart" uri="{02D57815-91ED-43cb-92C2-25804820EDAC}">
            <c15:filteredBarSeries>
              <c15:ser>
                <c:idx val="0"/>
                <c:order val="0"/>
                <c:tx>
                  <c:strRef>
                    <c:extLst>
                      <c:ext uri="{02D57815-91ED-43cb-92C2-25804820EDAC}">
                        <c15:formulaRef>
                          <c15:sqref>'Lot C4a'!$B$49</c15:sqref>
                        </c15:formulaRef>
                      </c:ext>
                    </c:extLst>
                    <c:strCache>
                      <c:ptCount val="1"/>
                      <c:pt idx="0">
                        <c:v>ICN - Fees for Architectural services (East) </c:v>
                      </c:pt>
                    </c:strCache>
                  </c:strRef>
                </c:tx>
                <c:spPr>
                  <a:solidFill>
                    <a:schemeClr val="accent1"/>
                  </a:solidFill>
                  <a:ln>
                    <a:noFill/>
                  </a:ln>
                  <a:effectLst/>
                </c:spPr>
                <c:invertIfNegative val="0"/>
                <c:cat>
                  <c:strRef>
                    <c:extLst>
                      <c:ex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c:ext uri="{02D57815-91ED-43cb-92C2-25804820EDAC}">
                        <c15:formulaRef>
                          <c15:sqref>'Lot C4a'!$D$49:$BA$49</c15:sqref>
                        </c15:formulaRef>
                      </c:ext>
                    </c:extLst>
                    <c:numCache>
                      <c:formatCode>General</c:formatCode>
                      <c:ptCount val="50"/>
                    </c:numCache>
                  </c:numRef>
                </c:val>
                <c:extLst>
                  <c:ext xmlns:c16="http://schemas.microsoft.com/office/drawing/2014/chart" uri="{C3380CC4-5D6E-409C-BE32-E72D297353CC}">
                    <c16:uniqueId val="{00000000-EFBE-443C-9CF4-1D33D05E862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C4a'!$B$50</c15:sqref>
                        </c15:formulaRef>
                      </c:ext>
                    </c:extLst>
                    <c:strCache>
                      <c:ptCount val="1"/>
                      <c:pt idx="0">
                        <c:v>Stage 1 fee without Planning Consultant applied Band 2  35 +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C4a'!$D$50:$BA$50</c15:sqref>
                        </c15:formulaRef>
                      </c:ext>
                    </c:extLst>
                    <c:numCache>
                      <c:formatCode>General</c:formatCode>
                      <c:ptCount val="50"/>
                    </c:numCache>
                  </c:numRef>
                </c:val>
                <c:extLst xmlns:c15="http://schemas.microsoft.com/office/drawing/2012/chart">
                  <c:ext xmlns:c16="http://schemas.microsoft.com/office/drawing/2014/chart" uri="{C3380CC4-5D6E-409C-BE32-E72D297353CC}">
                    <c16:uniqueId val="{00000001-EFBE-443C-9CF4-1D33D05E862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C4a'!$B$51</c15:sqref>
                        </c15:formulaRef>
                      </c:ext>
                    </c:extLst>
                    <c:strCache>
                      <c:ptCount val="1"/>
                      <c:pt idx="0">
                        <c:v>Stage 1 - % fee of works only value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C4a'!$D$51:$BA$51</c15:sqref>
                        </c15:formulaRef>
                      </c:ext>
                    </c:extLst>
                    <c:numCache>
                      <c:formatCode>0.00%</c:formatCode>
                      <c:ptCount val="50"/>
                      <c:pt idx="0">
                        <c:v>8.0000000000000002E-3</c:v>
                      </c:pt>
                      <c:pt idx="1">
                        <c:v>5.7999999999999996E-3</c:v>
                      </c:pt>
                      <c:pt idx="2" formatCode="0.000%">
                        <c:v>5.1999999999999998E-3</c:v>
                      </c:pt>
                      <c:pt idx="3" formatCode="0.000%">
                        <c:v>5.1500000000000001E-3</c:v>
                      </c:pt>
                      <c:pt idx="4">
                        <c:v>7.6E-3</c:v>
                      </c:pt>
                      <c:pt idx="5">
                        <c:v>6.0000000000000001E-3</c:v>
                      </c:pt>
                      <c:pt idx="6">
                        <c:v>4.4000000000000003E-3</c:v>
                      </c:pt>
                      <c:pt idx="7">
                        <c:v>5.1999999999999998E-3</c:v>
                      </c:pt>
                      <c:pt idx="8">
                        <c:v>7.1000000000000004E-3</c:v>
                      </c:pt>
                      <c:pt idx="9" formatCode="0.000%">
                        <c:v>6.0500000000000007E-3</c:v>
                      </c:pt>
                    </c:numCache>
                  </c:numRef>
                </c:val>
                <c:extLst xmlns:c15="http://schemas.microsoft.com/office/drawing/2012/chart">
                  <c:ext xmlns:c16="http://schemas.microsoft.com/office/drawing/2014/chart" uri="{C3380CC4-5D6E-409C-BE32-E72D297353CC}">
                    <c16:uniqueId val="{00000002-EFBE-443C-9CF4-1D33D05E862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C4a'!$B$52</c15:sqref>
                        </c15:formulaRef>
                      </c:ext>
                    </c:extLst>
                    <c:strCache>
                      <c:ptCount val="1"/>
                      <c:pt idx="0">
                        <c:v>Stage 1 Maximum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C4a'!$D$52:$BA$52</c15:sqref>
                        </c15:formulaRef>
                      </c:ext>
                    </c:extLst>
                    <c:numCache>
                      <c:formatCode>"£"#,##0.00</c:formatCode>
                      <c:ptCount val="50"/>
                      <c:pt idx="0">
                        <c:v>273000</c:v>
                      </c:pt>
                      <c:pt idx="1">
                        <c:v>87000</c:v>
                      </c:pt>
                      <c:pt idx="2">
                        <c:v>105000</c:v>
                      </c:pt>
                      <c:pt idx="3">
                        <c:v>82500</c:v>
                      </c:pt>
                      <c:pt idx="4">
                        <c:v>152000</c:v>
                      </c:pt>
                      <c:pt idx="5">
                        <c:v>99000</c:v>
                      </c:pt>
                      <c:pt idx="6">
                        <c:v>110000</c:v>
                      </c:pt>
                      <c:pt idx="7">
                        <c:v>75000</c:v>
                      </c:pt>
                      <c:pt idx="8">
                        <c:v>95850</c:v>
                      </c:pt>
                    </c:numCache>
                  </c:numRef>
                </c:val>
                <c:extLst xmlns:c15="http://schemas.microsoft.com/office/drawing/2012/chart">
                  <c:ext xmlns:c16="http://schemas.microsoft.com/office/drawing/2014/chart" uri="{C3380CC4-5D6E-409C-BE32-E72D297353CC}">
                    <c16:uniqueId val="{00000003-EFBE-443C-9CF4-1D33D05E862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C4a'!$B$53</c15:sqref>
                        </c15:formulaRef>
                      </c:ext>
                    </c:extLst>
                    <c:strCache>
                      <c:ptCount val="1"/>
                      <c:pt idx="0">
                        <c:v>Stage 1 fee with Planning Consultant </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C4a'!$D$53:$BA$53</c15:sqref>
                        </c15:formulaRef>
                      </c:ext>
                    </c:extLst>
                    <c:numCache>
                      <c:formatCode>General</c:formatCode>
                      <c:ptCount val="50"/>
                    </c:numCache>
                  </c:numRef>
                </c:val>
                <c:extLst xmlns:c15="http://schemas.microsoft.com/office/drawing/2012/chart">
                  <c:ext xmlns:c16="http://schemas.microsoft.com/office/drawing/2014/chart" uri="{C3380CC4-5D6E-409C-BE32-E72D297353CC}">
                    <c16:uniqueId val="{00000004-EFBE-443C-9CF4-1D33D05E862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C4a'!$B$54</c15:sqref>
                        </c15:formulaRef>
                      </c:ext>
                    </c:extLst>
                    <c:strCache>
                      <c:ptCount val="1"/>
                      <c:pt idx="0">
                        <c:v>Stage 1 - % fee of works only value </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C4a'!$D$54:$BA$54</c15:sqref>
                        </c15:formulaRef>
                      </c:ext>
                    </c:extLst>
                    <c:numCache>
                      <c:formatCode>0.00%</c:formatCode>
                      <c:ptCount val="50"/>
                      <c:pt idx="0">
                        <c:v>7.0000000000000001E-3</c:v>
                      </c:pt>
                      <c:pt idx="1">
                        <c:v>5.4999999999999997E-3</c:v>
                      </c:pt>
                      <c:pt idx="2" formatCode="0.000%">
                        <c:v>4.9500000000000004E-3</c:v>
                      </c:pt>
                      <c:pt idx="3" formatCode="0.000%">
                        <c:v>4.5900000000000003E-3</c:v>
                      </c:pt>
                      <c:pt idx="4">
                        <c:v>7.1000000000000004E-3</c:v>
                      </c:pt>
                      <c:pt idx="5">
                        <c:v>5.1999999999999998E-3</c:v>
                      </c:pt>
                      <c:pt idx="6">
                        <c:v>3.8999999999999998E-3</c:v>
                      </c:pt>
                      <c:pt idx="7">
                        <c:v>5.1000000000000004E-3</c:v>
                      </c:pt>
                      <c:pt idx="8">
                        <c:v>6.4999999999999997E-3</c:v>
                      </c:pt>
                      <c:pt idx="9" formatCode="0.000%">
                        <c:v>5.5377777777777769E-3</c:v>
                      </c:pt>
                    </c:numCache>
                  </c:numRef>
                </c:val>
                <c:extLst xmlns:c15="http://schemas.microsoft.com/office/drawing/2012/chart">
                  <c:ext xmlns:c16="http://schemas.microsoft.com/office/drawing/2014/chart" uri="{C3380CC4-5D6E-409C-BE32-E72D297353CC}">
                    <c16:uniqueId val="{00000005-EFBE-443C-9CF4-1D33D05E862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'Lot C4a'!$B$55</c15:sqref>
                        </c15:formulaRef>
                      </c:ext>
                    </c:extLst>
                    <c:strCache>
                      <c:ptCount val="1"/>
                      <c:pt idx="0">
                        <c:v>Stage 1 Maximum Fee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C4a'!$D$55:$BA$55</c15:sqref>
                        </c15:formulaRef>
                      </c:ext>
                    </c:extLst>
                    <c:numCache>
                      <c:formatCode>"£"#,##0.00</c:formatCode>
                      <c:ptCount val="50"/>
                      <c:pt idx="0">
                        <c:v>252000</c:v>
                      </c:pt>
                      <c:pt idx="1">
                        <c:v>82500</c:v>
                      </c:pt>
                      <c:pt idx="2">
                        <c:v>100000</c:v>
                      </c:pt>
                      <c:pt idx="3">
                        <c:v>82500</c:v>
                      </c:pt>
                      <c:pt idx="4">
                        <c:v>142000</c:v>
                      </c:pt>
                      <c:pt idx="5">
                        <c:v>77625</c:v>
                      </c:pt>
                      <c:pt idx="6">
                        <c:v>97500</c:v>
                      </c:pt>
                      <c:pt idx="7">
                        <c:v>70000</c:v>
                      </c:pt>
                      <c:pt idx="8">
                        <c:v>87750</c:v>
                      </c:pt>
                    </c:numCache>
                  </c:numRef>
                </c:val>
                <c:extLst xmlns:c15="http://schemas.microsoft.com/office/drawing/2012/chart">
                  <c:ext xmlns:c16="http://schemas.microsoft.com/office/drawing/2014/chart" uri="{C3380CC4-5D6E-409C-BE32-E72D297353CC}">
                    <c16:uniqueId val="{00000006-EFBE-443C-9CF4-1D33D05E8627}"/>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'Lot C4a'!$B$56</c15:sqref>
                        </c15:formulaRef>
                      </c:ext>
                    </c:extLst>
                    <c:strCache>
                      <c:ptCount val="1"/>
                      <c:pt idx="0">
                        <c:v>Stage 2 fee with or without Planning Consultant </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C4a'!$D$56:$BA$56</c15:sqref>
                        </c15:formulaRef>
                      </c:ext>
                    </c:extLst>
                    <c:numCache>
                      <c:formatCode>General</c:formatCode>
                      <c:ptCount val="50"/>
                    </c:numCache>
                  </c:numRef>
                </c:val>
                <c:extLst xmlns:c15="http://schemas.microsoft.com/office/drawing/2012/chart">
                  <c:ext xmlns:c16="http://schemas.microsoft.com/office/drawing/2014/chart" uri="{C3380CC4-5D6E-409C-BE32-E72D297353CC}">
                    <c16:uniqueId val="{00000007-EFBE-443C-9CF4-1D33D05E8627}"/>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'Lot C4a'!$B$58</c15:sqref>
                        </c15:formulaRef>
                      </c:ext>
                    </c:extLst>
                    <c:strCache>
                      <c:ptCount val="1"/>
                      <c:pt idx="0">
                        <c:v>Stage 2 Maximum Fee</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C4a'!$D$58:$BA$58</c15:sqref>
                        </c15:formulaRef>
                      </c:ext>
                    </c:extLst>
                    <c:numCache>
                      <c:formatCode>"£"#,##0.00</c:formatCode>
                      <c:ptCount val="50"/>
                      <c:pt idx="0">
                        <c:v>273000</c:v>
                      </c:pt>
                      <c:pt idx="1">
                        <c:v>162000</c:v>
                      </c:pt>
                      <c:pt idx="2">
                        <c:v>210000</c:v>
                      </c:pt>
                      <c:pt idx="3">
                        <c:v>94500</c:v>
                      </c:pt>
                      <c:pt idx="4">
                        <c:v>150000</c:v>
                      </c:pt>
                      <c:pt idx="5">
                        <c:v>99500</c:v>
                      </c:pt>
                      <c:pt idx="6">
                        <c:v>210000</c:v>
                      </c:pt>
                      <c:pt idx="7">
                        <c:v>213000</c:v>
                      </c:pt>
                      <c:pt idx="8">
                        <c:v>171450</c:v>
                      </c:pt>
                    </c:numCache>
                  </c:numRef>
                </c:val>
                <c:extLst xmlns:c15="http://schemas.microsoft.com/office/drawing/2012/chart">
                  <c:ext xmlns:c16="http://schemas.microsoft.com/office/drawing/2014/chart" uri="{C3380CC4-5D6E-409C-BE32-E72D297353CC}">
                    <c16:uniqueId val="{00000009-EFBE-443C-9CF4-1D33D05E8627}"/>
                  </c:ext>
                </c:extLst>
              </c15:ser>
            </c15:filteredBarSeries>
          </c:ext>
        </c:extLst>
      </c:barChart>
      <c:catAx>
        <c:axId val="504605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3690432"/>
        <c:crosses val="autoZero"/>
        <c:auto val="1"/>
        <c:lblAlgn val="ctr"/>
        <c:lblOffset val="100"/>
        <c:noMultiLvlLbl val="0"/>
      </c:catAx>
      <c:valAx>
        <c:axId val="62369043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4605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b="0" i="0" u="none" strike="noStrike" kern="1200" spc="0" baseline="0">
                <a:solidFill>
                  <a:sysClr val="windowText" lastClr="000000">
                    <a:lumMod val="65000"/>
                    <a:lumOff val="35000"/>
                  </a:sysClr>
                </a:solidFill>
              </a:rPr>
              <a:t>Lot C4a Fees for Architectural services (East) Stage 2 fee with or without Planning Consultant applied Band 2  35 +  homes Stage 2 Maximum Fee</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GB"/>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9"/>
          <c:order val="9"/>
          <c:tx>
            <c:strRef>
              <c:f>'Lot C4a'!$B$58</c:f>
              <c:strCache>
                <c:ptCount val="1"/>
                <c:pt idx="0">
                  <c:v>Stage 2 Maximum Fee</c:v>
                </c:pt>
              </c:strCache>
            </c:strRef>
          </c:tx>
          <c:spPr>
            <a:solidFill>
              <a:schemeClr val="accent4">
                <a:lumMod val="60000"/>
              </a:schemeClr>
            </a:solidFill>
            <a:ln>
              <a:noFill/>
            </a:ln>
            <a:effectLst/>
          </c:spPr>
          <c:invertIfNegative val="0"/>
          <c:cat>
            <c:strRef>
              <c:f>'Lot C4a'!$D$48:$BA$48</c:f>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f>'Lot C4a'!$D$58:$BA$58</c:f>
              <c:numCache>
                <c:formatCode>"£"#,##0.00</c:formatCode>
                <c:ptCount val="50"/>
                <c:pt idx="0">
                  <c:v>273000</c:v>
                </c:pt>
                <c:pt idx="1">
                  <c:v>162000</c:v>
                </c:pt>
                <c:pt idx="2">
                  <c:v>210000</c:v>
                </c:pt>
                <c:pt idx="3">
                  <c:v>94500</c:v>
                </c:pt>
                <c:pt idx="4">
                  <c:v>150000</c:v>
                </c:pt>
                <c:pt idx="5">
                  <c:v>99500</c:v>
                </c:pt>
                <c:pt idx="6">
                  <c:v>210000</c:v>
                </c:pt>
                <c:pt idx="7">
                  <c:v>213000</c:v>
                </c:pt>
                <c:pt idx="8">
                  <c:v>171450</c:v>
                </c:pt>
              </c:numCache>
            </c:numRef>
          </c:val>
          <c:extLst>
            <c:ext xmlns:c16="http://schemas.microsoft.com/office/drawing/2014/chart" uri="{C3380CC4-5D6E-409C-BE32-E72D297353CC}">
              <c16:uniqueId val="{00000009-C40C-4D0C-9DCA-6D15488EA5F2}"/>
            </c:ext>
          </c:extLst>
        </c:ser>
        <c:dLbls>
          <c:showLegendKey val="0"/>
          <c:showVal val="0"/>
          <c:showCatName val="0"/>
          <c:showSerName val="0"/>
          <c:showPercent val="0"/>
          <c:showBubbleSize val="0"/>
        </c:dLbls>
        <c:gapWidth val="219"/>
        <c:overlap val="-27"/>
        <c:axId val="494955232"/>
        <c:axId val="969646128"/>
        <c:extLst>
          <c:ext xmlns:c15="http://schemas.microsoft.com/office/drawing/2012/chart" uri="{02D57815-91ED-43cb-92C2-25804820EDAC}">
            <c15:filteredBarSeries>
              <c15:ser>
                <c:idx val="0"/>
                <c:order val="0"/>
                <c:tx>
                  <c:strRef>
                    <c:extLst>
                      <c:ext uri="{02D57815-91ED-43cb-92C2-25804820EDAC}">
                        <c15:formulaRef>
                          <c15:sqref>'Lot C4a'!$B$49</c15:sqref>
                        </c15:formulaRef>
                      </c:ext>
                    </c:extLst>
                    <c:strCache>
                      <c:ptCount val="1"/>
                      <c:pt idx="0">
                        <c:v>ICN - Fees for Architectural services (East) </c:v>
                      </c:pt>
                    </c:strCache>
                  </c:strRef>
                </c:tx>
                <c:spPr>
                  <a:solidFill>
                    <a:schemeClr val="accent1"/>
                  </a:solidFill>
                  <a:ln>
                    <a:noFill/>
                  </a:ln>
                  <a:effectLst/>
                </c:spPr>
                <c:invertIfNegative val="0"/>
                <c:cat>
                  <c:strRef>
                    <c:extLst>
                      <c:ex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c:ext uri="{02D57815-91ED-43cb-92C2-25804820EDAC}">
                        <c15:formulaRef>
                          <c15:sqref>'Lot C4a'!$D$49:$BA$49</c15:sqref>
                        </c15:formulaRef>
                      </c:ext>
                    </c:extLst>
                    <c:numCache>
                      <c:formatCode>General</c:formatCode>
                      <c:ptCount val="50"/>
                    </c:numCache>
                  </c:numRef>
                </c:val>
                <c:extLst>
                  <c:ext xmlns:c16="http://schemas.microsoft.com/office/drawing/2014/chart" uri="{C3380CC4-5D6E-409C-BE32-E72D297353CC}">
                    <c16:uniqueId val="{00000000-C40C-4D0C-9DCA-6D15488EA5F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C4a'!$B$50</c15:sqref>
                        </c15:formulaRef>
                      </c:ext>
                    </c:extLst>
                    <c:strCache>
                      <c:ptCount val="1"/>
                      <c:pt idx="0">
                        <c:v>Stage 1 fee without Planning Consultant applied Band 2  35 +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C4a'!$D$50:$BA$50</c15:sqref>
                        </c15:formulaRef>
                      </c:ext>
                    </c:extLst>
                    <c:numCache>
                      <c:formatCode>General</c:formatCode>
                      <c:ptCount val="50"/>
                    </c:numCache>
                  </c:numRef>
                </c:val>
                <c:extLst xmlns:c15="http://schemas.microsoft.com/office/drawing/2012/chart">
                  <c:ext xmlns:c16="http://schemas.microsoft.com/office/drawing/2014/chart" uri="{C3380CC4-5D6E-409C-BE32-E72D297353CC}">
                    <c16:uniqueId val="{00000001-C40C-4D0C-9DCA-6D15488EA5F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C4a'!$B$51</c15:sqref>
                        </c15:formulaRef>
                      </c:ext>
                    </c:extLst>
                    <c:strCache>
                      <c:ptCount val="1"/>
                      <c:pt idx="0">
                        <c:v>Stage 1 - % fee of works only value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C4a'!$D$51:$BA$51</c15:sqref>
                        </c15:formulaRef>
                      </c:ext>
                    </c:extLst>
                    <c:numCache>
                      <c:formatCode>0.00%</c:formatCode>
                      <c:ptCount val="50"/>
                      <c:pt idx="0">
                        <c:v>8.0000000000000002E-3</c:v>
                      </c:pt>
                      <c:pt idx="1">
                        <c:v>5.7999999999999996E-3</c:v>
                      </c:pt>
                      <c:pt idx="2" formatCode="0.000%">
                        <c:v>5.1999999999999998E-3</c:v>
                      </c:pt>
                      <c:pt idx="3" formatCode="0.000%">
                        <c:v>5.1500000000000001E-3</c:v>
                      </c:pt>
                      <c:pt idx="4">
                        <c:v>7.6E-3</c:v>
                      </c:pt>
                      <c:pt idx="5">
                        <c:v>6.0000000000000001E-3</c:v>
                      </c:pt>
                      <c:pt idx="6">
                        <c:v>4.4000000000000003E-3</c:v>
                      </c:pt>
                      <c:pt idx="7">
                        <c:v>5.1999999999999998E-3</c:v>
                      </c:pt>
                      <c:pt idx="8">
                        <c:v>7.1000000000000004E-3</c:v>
                      </c:pt>
                      <c:pt idx="9" formatCode="0.000%">
                        <c:v>6.0500000000000007E-3</c:v>
                      </c:pt>
                    </c:numCache>
                  </c:numRef>
                </c:val>
                <c:extLst xmlns:c15="http://schemas.microsoft.com/office/drawing/2012/chart">
                  <c:ext xmlns:c16="http://schemas.microsoft.com/office/drawing/2014/chart" uri="{C3380CC4-5D6E-409C-BE32-E72D297353CC}">
                    <c16:uniqueId val="{00000002-C40C-4D0C-9DCA-6D15488EA5F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C4a'!$B$52</c15:sqref>
                        </c15:formulaRef>
                      </c:ext>
                    </c:extLst>
                    <c:strCache>
                      <c:ptCount val="1"/>
                      <c:pt idx="0">
                        <c:v>Stage 1 Maximum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C4a'!$D$52:$BA$52</c15:sqref>
                        </c15:formulaRef>
                      </c:ext>
                    </c:extLst>
                    <c:numCache>
                      <c:formatCode>"£"#,##0.00</c:formatCode>
                      <c:ptCount val="50"/>
                      <c:pt idx="0">
                        <c:v>273000</c:v>
                      </c:pt>
                      <c:pt idx="1">
                        <c:v>87000</c:v>
                      </c:pt>
                      <c:pt idx="2">
                        <c:v>105000</c:v>
                      </c:pt>
                      <c:pt idx="3">
                        <c:v>82500</c:v>
                      </c:pt>
                      <c:pt idx="4">
                        <c:v>152000</c:v>
                      </c:pt>
                      <c:pt idx="5">
                        <c:v>99000</c:v>
                      </c:pt>
                      <c:pt idx="6">
                        <c:v>110000</c:v>
                      </c:pt>
                      <c:pt idx="7">
                        <c:v>75000</c:v>
                      </c:pt>
                      <c:pt idx="8">
                        <c:v>95850</c:v>
                      </c:pt>
                    </c:numCache>
                  </c:numRef>
                </c:val>
                <c:extLst xmlns:c15="http://schemas.microsoft.com/office/drawing/2012/chart">
                  <c:ext xmlns:c16="http://schemas.microsoft.com/office/drawing/2014/chart" uri="{C3380CC4-5D6E-409C-BE32-E72D297353CC}">
                    <c16:uniqueId val="{00000003-C40C-4D0C-9DCA-6D15488EA5F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C4a'!$B$53</c15:sqref>
                        </c15:formulaRef>
                      </c:ext>
                    </c:extLst>
                    <c:strCache>
                      <c:ptCount val="1"/>
                      <c:pt idx="0">
                        <c:v>Stage 1 fee with Planning Consultant </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C4a'!$D$53:$BA$53</c15:sqref>
                        </c15:formulaRef>
                      </c:ext>
                    </c:extLst>
                    <c:numCache>
                      <c:formatCode>General</c:formatCode>
                      <c:ptCount val="50"/>
                    </c:numCache>
                  </c:numRef>
                </c:val>
                <c:extLst xmlns:c15="http://schemas.microsoft.com/office/drawing/2012/chart">
                  <c:ext xmlns:c16="http://schemas.microsoft.com/office/drawing/2014/chart" uri="{C3380CC4-5D6E-409C-BE32-E72D297353CC}">
                    <c16:uniqueId val="{00000004-C40C-4D0C-9DCA-6D15488EA5F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C4a'!$B$54</c15:sqref>
                        </c15:formulaRef>
                      </c:ext>
                    </c:extLst>
                    <c:strCache>
                      <c:ptCount val="1"/>
                      <c:pt idx="0">
                        <c:v>Stage 1 - % fee of works only value </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C4a'!$D$54:$BA$54</c15:sqref>
                        </c15:formulaRef>
                      </c:ext>
                    </c:extLst>
                    <c:numCache>
                      <c:formatCode>0.00%</c:formatCode>
                      <c:ptCount val="50"/>
                      <c:pt idx="0">
                        <c:v>7.0000000000000001E-3</c:v>
                      </c:pt>
                      <c:pt idx="1">
                        <c:v>5.4999999999999997E-3</c:v>
                      </c:pt>
                      <c:pt idx="2" formatCode="0.000%">
                        <c:v>4.9500000000000004E-3</c:v>
                      </c:pt>
                      <c:pt idx="3" formatCode="0.000%">
                        <c:v>4.5900000000000003E-3</c:v>
                      </c:pt>
                      <c:pt idx="4">
                        <c:v>7.1000000000000004E-3</c:v>
                      </c:pt>
                      <c:pt idx="5">
                        <c:v>5.1999999999999998E-3</c:v>
                      </c:pt>
                      <c:pt idx="6">
                        <c:v>3.8999999999999998E-3</c:v>
                      </c:pt>
                      <c:pt idx="7">
                        <c:v>5.1000000000000004E-3</c:v>
                      </c:pt>
                      <c:pt idx="8">
                        <c:v>6.4999999999999997E-3</c:v>
                      </c:pt>
                      <c:pt idx="9" formatCode="0.000%">
                        <c:v>5.5377777777777769E-3</c:v>
                      </c:pt>
                    </c:numCache>
                  </c:numRef>
                </c:val>
                <c:extLst xmlns:c15="http://schemas.microsoft.com/office/drawing/2012/chart">
                  <c:ext xmlns:c16="http://schemas.microsoft.com/office/drawing/2014/chart" uri="{C3380CC4-5D6E-409C-BE32-E72D297353CC}">
                    <c16:uniqueId val="{00000005-C40C-4D0C-9DCA-6D15488EA5F2}"/>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'Lot C4a'!$B$55</c15:sqref>
                        </c15:formulaRef>
                      </c:ext>
                    </c:extLst>
                    <c:strCache>
                      <c:ptCount val="1"/>
                      <c:pt idx="0">
                        <c:v>Stage 1 Maximum Fee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C4a'!$D$55:$BA$55</c15:sqref>
                        </c15:formulaRef>
                      </c:ext>
                    </c:extLst>
                    <c:numCache>
                      <c:formatCode>"£"#,##0.00</c:formatCode>
                      <c:ptCount val="50"/>
                      <c:pt idx="0">
                        <c:v>252000</c:v>
                      </c:pt>
                      <c:pt idx="1">
                        <c:v>82500</c:v>
                      </c:pt>
                      <c:pt idx="2">
                        <c:v>100000</c:v>
                      </c:pt>
                      <c:pt idx="3">
                        <c:v>82500</c:v>
                      </c:pt>
                      <c:pt idx="4">
                        <c:v>142000</c:v>
                      </c:pt>
                      <c:pt idx="5">
                        <c:v>77625</c:v>
                      </c:pt>
                      <c:pt idx="6">
                        <c:v>97500</c:v>
                      </c:pt>
                      <c:pt idx="7">
                        <c:v>70000</c:v>
                      </c:pt>
                      <c:pt idx="8">
                        <c:v>87750</c:v>
                      </c:pt>
                    </c:numCache>
                  </c:numRef>
                </c:val>
                <c:extLst xmlns:c15="http://schemas.microsoft.com/office/drawing/2012/chart">
                  <c:ext xmlns:c16="http://schemas.microsoft.com/office/drawing/2014/chart" uri="{C3380CC4-5D6E-409C-BE32-E72D297353CC}">
                    <c16:uniqueId val="{00000006-C40C-4D0C-9DCA-6D15488EA5F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'Lot C4a'!$B$56</c15:sqref>
                        </c15:formulaRef>
                      </c:ext>
                    </c:extLst>
                    <c:strCache>
                      <c:ptCount val="1"/>
                      <c:pt idx="0">
                        <c:v>Stage 2 fee with or without Planning Consultant </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C4a'!$D$56:$BA$56</c15:sqref>
                        </c15:formulaRef>
                      </c:ext>
                    </c:extLst>
                    <c:numCache>
                      <c:formatCode>General</c:formatCode>
                      <c:ptCount val="50"/>
                    </c:numCache>
                  </c:numRef>
                </c:val>
                <c:extLst xmlns:c15="http://schemas.microsoft.com/office/drawing/2012/chart">
                  <c:ext xmlns:c16="http://schemas.microsoft.com/office/drawing/2014/chart" uri="{C3380CC4-5D6E-409C-BE32-E72D297353CC}">
                    <c16:uniqueId val="{00000007-C40C-4D0C-9DCA-6D15488EA5F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'Lot C4a'!$B$57</c15:sqref>
                        </c15:formulaRef>
                      </c:ext>
                    </c:extLst>
                    <c:strCache>
                      <c:ptCount val="1"/>
                      <c:pt idx="0">
                        <c:v>Stage 2 - % fee of works only value </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C4a'!$D$48:$BA$48</c15:sqref>
                        </c15:formulaRef>
                      </c:ext>
                    </c:extLst>
                    <c:strCache>
                      <c:ptCount val="10"/>
                      <c:pt idx="0">
                        <c:v>Bernard Taylor Partnership Ltd</c:v>
                      </c:pt>
                      <c:pt idx="1">
                        <c:v>Bowker Sadler Partnership Ltd</c:v>
                      </c:pt>
                      <c:pt idx="2">
                        <c:v>DK Architects</c:v>
                      </c:pt>
                      <c:pt idx="3">
                        <c:v>Drome Architects</c:v>
                      </c:pt>
                      <c:pt idx="4">
                        <c:v>John McCall Architects</c:v>
                      </c:pt>
                      <c:pt idx="5">
                        <c:v>MPSL Planning and Design Limited</c:v>
                      </c:pt>
                      <c:pt idx="6">
                        <c:v>P+HS Architects</c:v>
                      </c:pt>
                      <c:pt idx="7">
                        <c:v>Paddock Johnson Partnership Ltd</c:v>
                      </c:pt>
                      <c:pt idx="8">
                        <c:v>Triangle Architects Ltd</c:v>
                      </c:pt>
                      <c:pt idx="9">
                        <c:v>AVERAGE</c:v>
                      </c:pt>
                    </c:strCache>
                  </c:strRef>
                </c:cat>
                <c:val>
                  <c:numRef>
                    <c:extLst xmlns:c15="http://schemas.microsoft.com/office/drawing/2012/chart">
                      <c:ext xmlns:c15="http://schemas.microsoft.com/office/drawing/2012/chart" uri="{02D57815-91ED-43cb-92C2-25804820EDAC}">
                        <c15:formulaRef>
                          <c15:sqref>'Lot C4a'!$D$57:$BA$57</c15:sqref>
                        </c15:formulaRef>
                      </c:ext>
                    </c:extLst>
                    <c:numCache>
                      <c:formatCode>0.00%</c:formatCode>
                      <c:ptCount val="50"/>
                      <c:pt idx="0">
                        <c:v>7.0000000000000001E-3</c:v>
                      </c:pt>
                      <c:pt idx="1">
                        <c:v>1.0800000000000001E-2</c:v>
                      </c:pt>
                      <c:pt idx="2" formatCode="0.000%">
                        <c:v>9.6100000000000005E-3</c:v>
                      </c:pt>
                      <c:pt idx="3" formatCode="0.000%">
                        <c:v>7.11E-3</c:v>
                      </c:pt>
                      <c:pt idx="4">
                        <c:v>7.4999999999999997E-3</c:v>
                      </c:pt>
                      <c:pt idx="5">
                        <c:v>6.0000000000000001E-3</c:v>
                      </c:pt>
                      <c:pt idx="6">
                        <c:v>8.3999999999999995E-3</c:v>
                      </c:pt>
                      <c:pt idx="7">
                        <c:v>1.4200000000000001E-2</c:v>
                      </c:pt>
                      <c:pt idx="8">
                        <c:v>1.2699999999999999E-2</c:v>
                      </c:pt>
                      <c:pt idx="9" formatCode="0.000%">
                        <c:v>9.257777777777778E-3</c:v>
                      </c:pt>
                    </c:numCache>
                  </c:numRef>
                </c:val>
                <c:extLst xmlns:c15="http://schemas.microsoft.com/office/drawing/2012/chart">
                  <c:ext xmlns:c16="http://schemas.microsoft.com/office/drawing/2014/chart" uri="{C3380CC4-5D6E-409C-BE32-E72D297353CC}">
                    <c16:uniqueId val="{00000008-C40C-4D0C-9DCA-6D15488EA5F2}"/>
                  </c:ext>
                </c:extLst>
              </c15:ser>
            </c15:filteredBarSeries>
          </c:ext>
        </c:extLst>
      </c:barChart>
      <c:catAx>
        <c:axId val="494955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9646128"/>
        <c:crosses val="autoZero"/>
        <c:auto val="1"/>
        <c:lblAlgn val="ctr"/>
        <c:lblOffset val="100"/>
        <c:noMultiLvlLbl val="0"/>
      </c:catAx>
      <c:valAx>
        <c:axId val="96964612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4955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b="0" i="0" u="none" strike="noStrike" kern="1200" spc="0" baseline="0">
                <a:solidFill>
                  <a:sysClr val="windowText" lastClr="000000">
                    <a:lumMod val="65000"/>
                    <a:lumOff val="35000"/>
                  </a:sysClr>
                </a:solidFill>
              </a:rPr>
              <a:t>Lot C4b Fees for Combined Architectural Services and Principal Designer (West) Stage 1 fee with Planning Consultant applied Band 1 up to &amp; including 34 homes  Stage 1 Min Fee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6"/>
          <c:order val="6"/>
          <c:tx>
            <c:strRef>
              <c:f>'Lot C4b'!$B$11</c:f>
              <c:strCache>
                <c:ptCount val="1"/>
                <c:pt idx="0">
                  <c:v>Stage 1 Minimum Fee</c:v>
                </c:pt>
              </c:strCache>
            </c:strRef>
          </c:tx>
          <c:spPr>
            <a:solidFill>
              <a:schemeClr val="accent1">
                <a:lumMod val="60000"/>
              </a:schemeClr>
            </a:solidFill>
            <a:ln>
              <a:noFill/>
            </a:ln>
            <a:effectLst/>
          </c:spPr>
          <c:invertIfNegative val="0"/>
          <c:cat>
            <c:strRef>
              <c:f>'Lot C4b'!$C$4:$Y$4</c:f>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f>'Lot C4b'!$C$11:$Y$11</c:f>
              <c:numCache>
                <c:formatCode>"£"#,##0.00</c:formatCode>
                <c:ptCount val="23"/>
                <c:pt idx="0">
                  <c:v>2900</c:v>
                </c:pt>
                <c:pt idx="1">
                  <c:v>1500</c:v>
                </c:pt>
                <c:pt idx="2">
                  <c:v>4800</c:v>
                </c:pt>
                <c:pt idx="3">
                  <c:v>10000</c:v>
                </c:pt>
                <c:pt idx="4">
                  <c:v>11935.45</c:v>
                </c:pt>
                <c:pt idx="5">
                  <c:v>10500</c:v>
                </c:pt>
                <c:pt idx="6">
                  <c:v>9440</c:v>
                </c:pt>
                <c:pt idx="7">
                  <c:v>610</c:v>
                </c:pt>
                <c:pt idx="8">
                  <c:v>14100</c:v>
                </c:pt>
                <c:pt idx="9">
                  <c:v>24130</c:v>
                </c:pt>
              </c:numCache>
            </c:numRef>
          </c:val>
          <c:extLst>
            <c:ext xmlns:c16="http://schemas.microsoft.com/office/drawing/2014/chart" uri="{C3380CC4-5D6E-409C-BE32-E72D297353CC}">
              <c16:uniqueId val="{00000006-C1BA-4BCB-B1A5-0D17D4F81B0C}"/>
            </c:ext>
          </c:extLst>
        </c:ser>
        <c:dLbls>
          <c:showLegendKey val="0"/>
          <c:showVal val="0"/>
          <c:showCatName val="0"/>
          <c:showSerName val="0"/>
          <c:showPercent val="0"/>
          <c:showBubbleSize val="0"/>
        </c:dLbls>
        <c:gapWidth val="219"/>
        <c:overlap val="-27"/>
        <c:axId val="158563887"/>
        <c:axId val="746984432"/>
        <c:extLst>
          <c:ext xmlns:c15="http://schemas.microsoft.com/office/drawing/2012/chart" uri="{02D57815-91ED-43cb-92C2-25804820EDAC}">
            <c15:filteredBarSeries>
              <c15:ser>
                <c:idx val="0"/>
                <c:order val="0"/>
                <c:tx>
                  <c:strRef>
                    <c:extLst>
                      <c:ext uri="{02D57815-91ED-43cb-92C2-25804820EDAC}">
                        <c15:formulaRef>
                          <c15:sqref>'Lot C4b'!$B$5</c15:sqref>
                        </c15:formulaRef>
                      </c:ext>
                    </c:extLst>
                    <c:strCache>
                      <c:ptCount val="1"/>
                      <c:pt idx="0">
                        <c:v>ICN - Fees for Combined Architectural Services and Principal Designer (West) </c:v>
                      </c:pt>
                    </c:strCache>
                  </c:strRef>
                </c:tx>
                <c:spPr>
                  <a:solidFill>
                    <a:schemeClr val="accent1"/>
                  </a:solidFill>
                  <a:ln>
                    <a:noFill/>
                  </a:ln>
                  <a:effectLst/>
                </c:spPr>
                <c:invertIfNegative val="0"/>
                <c:cat>
                  <c:strRef>
                    <c:extLst>
                      <c:ext uri="{02D57815-91ED-43cb-92C2-25804820EDAC}">
                        <c15:formulaRef>
                          <c15:sqref>'Lot C4b'!$C$4:$Y$4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c:ext uri="{02D57815-91ED-43cb-92C2-25804820EDAC}">
                        <c15:formulaRef>
                          <c15:sqref>'Lot C4b'!$C$5:$Y$5</c15:sqref>
                        </c15:formulaRef>
                      </c:ext>
                    </c:extLst>
                    <c:numCache>
                      <c:formatCode>General</c:formatCode>
                      <c:ptCount val="23"/>
                    </c:numCache>
                  </c:numRef>
                </c:val>
                <c:extLst>
                  <c:ext xmlns:c16="http://schemas.microsoft.com/office/drawing/2014/chart" uri="{C3380CC4-5D6E-409C-BE32-E72D297353CC}">
                    <c16:uniqueId val="{00000000-C1BA-4BCB-B1A5-0D17D4F81B0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C4b'!$B$6</c15:sqref>
                        </c15:formulaRef>
                      </c:ext>
                    </c:extLst>
                    <c:strCache>
                      <c:ptCount val="1"/>
                      <c:pt idx="0">
                        <c:v>Stage 1 fee without Planning Consultant applied Band 1 up to &amp; including 34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C4b'!$C$4:$Y$4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C4b'!$C$6:$Y$6</c15:sqref>
                        </c15:formulaRef>
                      </c:ext>
                    </c:extLst>
                    <c:numCache>
                      <c:formatCode>General</c:formatCode>
                      <c:ptCount val="23"/>
                    </c:numCache>
                  </c:numRef>
                </c:val>
                <c:extLst xmlns:c15="http://schemas.microsoft.com/office/drawing/2012/chart">
                  <c:ext xmlns:c16="http://schemas.microsoft.com/office/drawing/2014/chart" uri="{C3380CC4-5D6E-409C-BE32-E72D297353CC}">
                    <c16:uniqueId val="{00000001-C1BA-4BCB-B1A5-0D17D4F81B0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C4b'!$B$7</c15:sqref>
                        </c15:formulaRef>
                      </c:ext>
                    </c:extLst>
                    <c:strCache>
                      <c:ptCount val="1"/>
                      <c:pt idx="0">
                        <c:v>Stage 1 - % fee of works only value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C4b'!$C$4:$Y$4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C4b'!$C$7:$Y$7</c15:sqref>
                        </c15:formulaRef>
                      </c:ext>
                    </c:extLst>
                    <c:numCache>
                      <c:formatCode>0.00%</c:formatCode>
                      <c:ptCount val="23"/>
                      <c:pt idx="0">
                        <c:v>9.5999999999999992E-3</c:v>
                      </c:pt>
                      <c:pt idx="1">
                        <c:v>1.2E-2</c:v>
                      </c:pt>
                      <c:pt idx="2">
                        <c:v>6.6E-3</c:v>
                      </c:pt>
                      <c:pt idx="3">
                        <c:v>1.0999999999999999E-2</c:v>
                      </c:pt>
                      <c:pt idx="4" formatCode="0.000%">
                        <c:v>1.21E-2</c:v>
                      </c:pt>
                      <c:pt idx="5">
                        <c:v>1.2E-2</c:v>
                      </c:pt>
                      <c:pt idx="6">
                        <c:v>6.4000000000000003E-3</c:v>
                      </c:pt>
                      <c:pt idx="7">
                        <c:v>5.7999999999999996E-3</c:v>
                      </c:pt>
                      <c:pt idx="8">
                        <c:v>8.6800000000000002E-3</c:v>
                      </c:pt>
                      <c:pt idx="9">
                        <c:v>1.38E-2</c:v>
                      </c:pt>
                      <c:pt idx="10" formatCode="0.000%">
                        <c:v>9.7980000000000012E-3</c:v>
                      </c:pt>
                    </c:numCache>
                  </c:numRef>
                </c:val>
                <c:extLst xmlns:c15="http://schemas.microsoft.com/office/drawing/2012/chart">
                  <c:ext xmlns:c16="http://schemas.microsoft.com/office/drawing/2014/chart" uri="{C3380CC4-5D6E-409C-BE32-E72D297353CC}">
                    <c16:uniqueId val="{00000002-C1BA-4BCB-B1A5-0D17D4F81B0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C4b'!$B$8</c15:sqref>
                        </c15:formulaRef>
                      </c:ext>
                    </c:extLst>
                    <c:strCache>
                      <c:ptCount val="1"/>
                      <c:pt idx="0">
                        <c:v>Stage 1 Minimum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C4b'!$C$4:$Y$4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C4b'!$C$8:$Y$8</c15:sqref>
                        </c15:formulaRef>
                      </c:ext>
                    </c:extLst>
                    <c:numCache>
                      <c:formatCode>"£"#,##0.00</c:formatCode>
                      <c:ptCount val="23"/>
                      <c:pt idx="0">
                        <c:v>2900</c:v>
                      </c:pt>
                      <c:pt idx="1">
                        <c:v>4500</c:v>
                      </c:pt>
                      <c:pt idx="2">
                        <c:v>5220</c:v>
                      </c:pt>
                      <c:pt idx="3">
                        <c:v>10000</c:v>
                      </c:pt>
                      <c:pt idx="4">
                        <c:v>12735.45</c:v>
                      </c:pt>
                      <c:pt idx="5">
                        <c:v>10500</c:v>
                      </c:pt>
                      <c:pt idx="6">
                        <c:v>10240</c:v>
                      </c:pt>
                      <c:pt idx="7">
                        <c:v>580</c:v>
                      </c:pt>
                      <c:pt idx="8">
                        <c:v>14100</c:v>
                      </c:pt>
                      <c:pt idx="9">
                        <c:v>25650</c:v>
                      </c:pt>
                    </c:numCache>
                  </c:numRef>
                </c:val>
                <c:extLst xmlns:c15="http://schemas.microsoft.com/office/drawing/2012/chart">
                  <c:ext xmlns:c16="http://schemas.microsoft.com/office/drawing/2014/chart" uri="{C3380CC4-5D6E-409C-BE32-E72D297353CC}">
                    <c16:uniqueId val="{00000003-C1BA-4BCB-B1A5-0D17D4F81B0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C4b'!$B$9</c15:sqref>
                        </c15:formulaRef>
                      </c:ext>
                    </c:extLst>
                    <c:strCache>
                      <c:ptCount val="1"/>
                      <c:pt idx="0">
                        <c:v>Stage 1 fee with Planning Consultant </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C4b'!$C$4:$Y$4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C4b'!$C$9:$Y$9</c15:sqref>
                        </c15:formulaRef>
                      </c:ext>
                    </c:extLst>
                    <c:numCache>
                      <c:formatCode>General</c:formatCode>
                      <c:ptCount val="23"/>
                    </c:numCache>
                  </c:numRef>
                </c:val>
                <c:extLst xmlns:c15="http://schemas.microsoft.com/office/drawing/2012/chart">
                  <c:ext xmlns:c16="http://schemas.microsoft.com/office/drawing/2014/chart" uri="{C3380CC4-5D6E-409C-BE32-E72D297353CC}">
                    <c16:uniqueId val="{00000004-C1BA-4BCB-B1A5-0D17D4F81B0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C4b'!$B$10</c15:sqref>
                        </c15:formulaRef>
                      </c:ext>
                    </c:extLst>
                    <c:strCache>
                      <c:ptCount val="1"/>
                      <c:pt idx="0">
                        <c:v>Stage 1 - % fee of works only value </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C4b'!$C$4:$Y$4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C4b'!$C$10:$Y$10</c15:sqref>
                        </c15:formulaRef>
                      </c:ext>
                    </c:extLst>
                    <c:numCache>
                      <c:formatCode>0.00%</c:formatCode>
                      <c:ptCount val="23"/>
                      <c:pt idx="0">
                        <c:v>9.1000000000000004E-3</c:v>
                      </c:pt>
                      <c:pt idx="1">
                        <c:v>1.15E-2</c:v>
                      </c:pt>
                      <c:pt idx="2">
                        <c:v>5.8999999999999999E-3</c:v>
                      </c:pt>
                      <c:pt idx="3">
                        <c:v>0.01</c:v>
                      </c:pt>
                      <c:pt idx="4" formatCode="0.000%">
                        <c:v>1.1299999999999999E-2</c:v>
                      </c:pt>
                      <c:pt idx="5">
                        <c:v>1.2E-2</c:v>
                      </c:pt>
                      <c:pt idx="6">
                        <c:v>5.8999999999999999E-3</c:v>
                      </c:pt>
                      <c:pt idx="7">
                        <c:v>5.7000000000000002E-3</c:v>
                      </c:pt>
                      <c:pt idx="8">
                        <c:v>7.5799999999999999E-3</c:v>
                      </c:pt>
                      <c:pt idx="9">
                        <c:v>1.2800000000000001E-2</c:v>
                      </c:pt>
                      <c:pt idx="10" formatCode="0.000%">
                        <c:v>9.1780000000000004E-3</c:v>
                      </c:pt>
                    </c:numCache>
                  </c:numRef>
                </c:val>
                <c:extLst xmlns:c15="http://schemas.microsoft.com/office/drawing/2012/chart">
                  <c:ext xmlns:c16="http://schemas.microsoft.com/office/drawing/2014/chart" uri="{C3380CC4-5D6E-409C-BE32-E72D297353CC}">
                    <c16:uniqueId val="{00000005-C1BA-4BCB-B1A5-0D17D4F81B0C}"/>
                  </c:ext>
                </c:extLst>
              </c15:ser>
            </c15:filteredBarSeries>
          </c:ext>
        </c:extLst>
      </c:barChart>
      <c:catAx>
        <c:axId val="158563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6984432"/>
        <c:crosses val="autoZero"/>
        <c:auto val="1"/>
        <c:lblAlgn val="ctr"/>
        <c:lblOffset val="100"/>
        <c:noMultiLvlLbl val="0"/>
      </c:catAx>
      <c:valAx>
        <c:axId val="7469844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5638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b="0" i="0" u="none" strike="noStrike" kern="1200" spc="0" baseline="0">
                <a:solidFill>
                  <a:sysClr val="windowText" lastClr="000000">
                    <a:lumMod val="65000"/>
                    <a:lumOff val="35000"/>
                  </a:sysClr>
                </a:solidFill>
              </a:rPr>
              <a:t>Lot C4b Fees for Combined Architectural Services and Principal Designer (West) Stage 2 fee with or  without Planning Consultant applied Band 1 up to &amp; including 34 homes  Stage 2 % fee works only value</a:t>
            </a:r>
            <a:endParaRPr lang="en-GB"/>
          </a:p>
        </c:rich>
      </c:tx>
      <c:layout>
        <c:manualLayout>
          <c:xMode val="edge"/>
          <c:yMode val="edge"/>
          <c:x val="0.1110006991484143"/>
          <c:y val="2.79441117764471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8"/>
          <c:order val="8"/>
          <c:tx>
            <c:strRef>
              <c:f>'Lot C4b'!$B$13</c:f>
              <c:strCache>
                <c:ptCount val="1"/>
                <c:pt idx="0">
                  <c:v>Stage 2 - % fee of works only value </c:v>
                </c:pt>
              </c:strCache>
            </c:strRef>
          </c:tx>
          <c:spPr>
            <a:solidFill>
              <a:schemeClr val="accent3">
                <a:lumMod val="60000"/>
              </a:schemeClr>
            </a:solidFill>
            <a:ln>
              <a:noFill/>
            </a:ln>
            <a:effectLst/>
          </c:spPr>
          <c:invertIfNegative val="0"/>
          <c:cat>
            <c:strRef>
              <c:f>'Lot C4b'!$C$4:$Y$4</c:f>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f>'Lot C4b'!$C$13:$Y$13</c:f>
              <c:numCache>
                <c:formatCode>0.00%</c:formatCode>
                <c:ptCount val="23"/>
                <c:pt idx="0">
                  <c:v>9.7999999999999997E-3</c:v>
                </c:pt>
                <c:pt idx="1">
                  <c:v>1.0999999999999999E-2</c:v>
                </c:pt>
                <c:pt idx="2">
                  <c:v>1.23E-2</c:v>
                </c:pt>
                <c:pt idx="3">
                  <c:v>0.01</c:v>
                </c:pt>
                <c:pt idx="4" formatCode="0.000%">
                  <c:v>1.09E-2</c:v>
                </c:pt>
                <c:pt idx="5">
                  <c:v>5.1000000000000004E-3</c:v>
                </c:pt>
                <c:pt idx="6">
                  <c:v>1.18E-2</c:v>
                </c:pt>
                <c:pt idx="7">
                  <c:v>1.55E-2</c:v>
                </c:pt>
                <c:pt idx="8">
                  <c:v>9.2200000000000008E-3</c:v>
                </c:pt>
                <c:pt idx="9">
                  <c:v>7.4999999999999997E-3</c:v>
                </c:pt>
                <c:pt idx="10" formatCode="0.000%">
                  <c:v>1.0312000000000002E-2</c:v>
                </c:pt>
              </c:numCache>
            </c:numRef>
          </c:val>
          <c:extLst>
            <c:ext xmlns:c16="http://schemas.microsoft.com/office/drawing/2014/chart" uri="{C3380CC4-5D6E-409C-BE32-E72D297353CC}">
              <c16:uniqueId val="{00000008-1C7E-4D13-B6B2-50707B0028EB}"/>
            </c:ext>
          </c:extLst>
        </c:ser>
        <c:dLbls>
          <c:showLegendKey val="0"/>
          <c:showVal val="0"/>
          <c:showCatName val="0"/>
          <c:showSerName val="0"/>
          <c:showPercent val="0"/>
          <c:showBubbleSize val="0"/>
        </c:dLbls>
        <c:gapWidth val="219"/>
        <c:overlap val="-27"/>
        <c:axId val="2090436224"/>
        <c:axId val="2068567488"/>
        <c:extLst>
          <c:ext xmlns:c15="http://schemas.microsoft.com/office/drawing/2012/chart" uri="{02D57815-91ED-43cb-92C2-25804820EDAC}">
            <c15:filteredBarSeries>
              <c15:ser>
                <c:idx val="0"/>
                <c:order val="0"/>
                <c:tx>
                  <c:strRef>
                    <c:extLst>
                      <c:ext uri="{02D57815-91ED-43cb-92C2-25804820EDAC}">
                        <c15:formulaRef>
                          <c15:sqref>'Lot C4b'!$B$5</c15:sqref>
                        </c15:formulaRef>
                      </c:ext>
                    </c:extLst>
                    <c:strCache>
                      <c:ptCount val="1"/>
                      <c:pt idx="0">
                        <c:v>ICN - Fees for Combined Architectural Services and Principal Designer (West) </c:v>
                      </c:pt>
                    </c:strCache>
                  </c:strRef>
                </c:tx>
                <c:spPr>
                  <a:solidFill>
                    <a:schemeClr val="accent1"/>
                  </a:solidFill>
                  <a:ln>
                    <a:noFill/>
                  </a:ln>
                  <a:effectLst/>
                </c:spPr>
                <c:invertIfNegative val="0"/>
                <c:cat>
                  <c:strRef>
                    <c:extLst>
                      <c:ext uri="{02D57815-91ED-43cb-92C2-25804820EDAC}">
                        <c15:formulaRef>
                          <c15:sqref>'Lot C4b'!$C$4:$Y$4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c:ext uri="{02D57815-91ED-43cb-92C2-25804820EDAC}">
                        <c15:formulaRef>
                          <c15:sqref>'Lot C4b'!$C$5:$Y$5</c15:sqref>
                        </c15:formulaRef>
                      </c:ext>
                    </c:extLst>
                    <c:numCache>
                      <c:formatCode>General</c:formatCode>
                      <c:ptCount val="23"/>
                    </c:numCache>
                  </c:numRef>
                </c:val>
                <c:extLst>
                  <c:ext xmlns:c16="http://schemas.microsoft.com/office/drawing/2014/chart" uri="{C3380CC4-5D6E-409C-BE32-E72D297353CC}">
                    <c16:uniqueId val="{00000000-1C7E-4D13-B6B2-50707B0028E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C4b'!$B$6</c15:sqref>
                        </c15:formulaRef>
                      </c:ext>
                    </c:extLst>
                    <c:strCache>
                      <c:ptCount val="1"/>
                      <c:pt idx="0">
                        <c:v>Stage 1 fee without Planning Consultant applied Band 1 up to &amp; including 34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C4b'!$C$4:$Y$4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C4b'!$C$6:$Y$6</c15:sqref>
                        </c15:formulaRef>
                      </c:ext>
                    </c:extLst>
                    <c:numCache>
                      <c:formatCode>General</c:formatCode>
                      <c:ptCount val="23"/>
                    </c:numCache>
                  </c:numRef>
                </c:val>
                <c:extLst xmlns:c15="http://schemas.microsoft.com/office/drawing/2012/chart">
                  <c:ext xmlns:c16="http://schemas.microsoft.com/office/drawing/2014/chart" uri="{C3380CC4-5D6E-409C-BE32-E72D297353CC}">
                    <c16:uniqueId val="{00000001-1C7E-4D13-B6B2-50707B0028E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C4b'!$B$7</c15:sqref>
                        </c15:formulaRef>
                      </c:ext>
                    </c:extLst>
                    <c:strCache>
                      <c:ptCount val="1"/>
                      <c:pt idx="0">
                        <c:v>Stage 1 - % fee of works only value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C4b'!$C$4:$Y$4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C4b'!$C$7:$Y$7</c15:sqref>
                        </c15:formulaRef>
                      </c:ext>
                    </c:extLst>
                    <c:numCache>
                      <c:formatCode>0.00%</c:formatCode>
                      <c:ptCount val="23"/>
                      <c:pt idx="0">
                        <c:v>9.5999999999999992E-3</c:v>
                      </c:pt>
                      <c:pt idx="1">
                        <c:v>1.2E-2</c:v>
                      </c:pt>
                      <c:pt idx="2">
                        <c:v>6.6E-3</c:v>
                      </c:pt>
                      <c:pt idx="3">
                        <c:v>1.0999999999999999E-2</c:v>
                      </c:pt>
                      <c:pt idx="4" formatCode="0.000%">
                        <c:v>1.21E-2</c:v>
                      </c:pt>
                      <c:pt idx="5">
                        <c:v>1.2E-2</c:v>
                      </c:pt>
                      <c:pt idx="6">
                        <c:v>6.4000000000000003E-3</c:v>
                      </c:pt>
                      <c:pt idx="7">
                        <c:v>5.7999999999999996E-3</c:v>
                      </c:pt>
                      <c:pt idx="8">
                        <c:v>8.6800000000000002E-3</c:v>
                      </c:pt>
                      <c:pt idx="9">
                        <c:v>1.38E-2</c:v>
                      </c:pt>
                      <c:pt idx="10" formatCode="0.000%">
                        <c:v>9.7980000000000012E-3</c:v>
                      </c:pt>
                    </c:numCache>
                  </c:numRef>
                </c:val>
                <c:extLst xmlns:c15="http://schemas.microsoft.com/office/drawing/2012/chart">
                  <c:ext xmlns:c16="http://schemas.microsoft.com/office/drawing/2014/chart" uri="{C3380CC4-5D6E-409C-BE32-E72D297353CC}">
                    <c16:uniqueId val="{00000002-1C7E-4D13-B6B2-50707B0028E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C4b'!$B$8</c15:sqref>
                        </c15:formulaRef>
                      </c:ext>
                    </c:extLst>
                    <c:strCache>
                      <c:ptCount val="1"/>
                      <c:pt idx="0">
                        <c:v>Stage 1 Minimum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C4b'!$C$4:$Y$4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C4b'!$C$8:$Y$8</c15:sqref>
                        </c15:formulaRef>
                      </c:ext>
                    </c:extLst>
                    <c:numCache>
                      <c:formatCode>"£"#,##0.00</c:formatCode>
                      <c:ptCount val="23"/>
                      <c:pt idx="0">
                        <c:v>2900</c:v>
                      </c:pt>
                      <c:pt idx="1">
                        <c:v>4500</c:v>
                      </c:pt>
                      <c:pt idx="2">
                        <c:v>5220</c:v>
                      </c:pt>
                      <c:pt idx="3">
                        <c:v>10000</c:v>
                      </c:pt>
                      <c:pt idx="4">
                        <c:v>12735.45</c:v>
                      </c:pt>
                      <c:pt idx="5">
                        <c:v>10500</c:v>
                      </c:pt>
                      <c:pt idx="6">
                        <c:v>10240</c:v>
                      </c:pt>
                      <c:pt idx="7">
                        <c:v>580</c:v>
                      </c:pt>
                      <c:pt idx="8">
                        <c:v>14100</c:v>
                      </c:pt>
                      <c:pt idx="9">
                        <c:v>25650</c:v>
                      </c:pt>
                    </c:numCache>
                  </c:numRef>
                </c:val>
                <c:extLst xmlns:c15="http://schemas.microsoft.com/office/drawing/2012/chart">
                  <c:ext xmlns:c16="http://schemas.microsoft.com/office/drawing/2014/chart" uri="{C3380CC4-5D6E-409C-BE32-E72D297353CC}">
                    <c16:uniqueId val="{00000003-1C7E-4D13-B6B2-50707B0028E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C4b'!$B$9</c15:sqref>
                        </c15:formulaRef>
                      </c:ext>
                    </c:extLst>
                    <c:strCache>
                      <c:ptCount val="1"/>
                      <c:pt idx="0">
                        <c:v>Stage 1 fee with Planning Consultant </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C4b'!$C$4:$Y$4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C4b'!$C$9:$Y$9</c15:sqref>
                        </c15:formulaRef>
                      </c:ext>
                    </c:extLst>
                    <c:numCache>
                      <c:formatCode>General</c:formatCode>
                      <c:ptCount val="23"/>
                    </c:numCache>
                  </c:numRef>
                </c:val>
                <c:extLst xmlns:c15="http://schemas.microsoft.com/office/drawing/2012/chart">
                  <c:ext xmlns:c16="http://schemas.microsoft.com/office/drawing/2014/chart" uri="{C3380CC4-5D6E-409C-BE32-E72D297353CC}">
                    <c16:uniqueId val="{00000004-1C7E-4D13-B6B2-50707B0028E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C4b'!$B$10</c15:sqref>
                        </c15:formulaRef>
                      </c:ext>
                    </c:extLst>
                    <c:strCache>
                      <c:ptCount val="1"/>
                      <c:pt idx="0">
                        <c:v>Stage 1 - % fee of works only value </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C4b'!$C$4:$Y$4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C4b'!$C$10:$Y$10</c15:sqref>
                        </c15:formulaRef>
                      </c:ext>
                    </c:extLst>
                    <c:numCache>
                      <c:formatCode>0.00%</c:formatCode>
                      <c:ptCount val="23"/>
                      <c:pt idx="0">
                        <c:v>9.1000000000000004E-3</c:v>
                      </c:pt>
                      <c:pt idx="1">
                        <c:v>1.15E-2</c:v>
                      </c:pt>
                      <c:pt idx="2">
                        <c:v>5.8999999999999999E-3</c:v>
                      </c:pt>
                      <c:pt idx="3">
                        <c:v>0.01</c:v>
                      </c:pt>
                      <c:pt idx="4" formatCode="0.000%">
                        <c:v>1.1299999999999999E-2</c:v>
                      </c:pt>
                      <c:pt idx="5">
                        <c:v>1.2E-2</c:v>
                      </c:pt>
                      <c:pt idx="6">
                        <c:v>5.8999999999999999E-3</c:v>
                      </c:pt>
                      <c:pt idx="7">
                        <c:v>5.7000000000000002E-3</c:v>
                      </c:pt>
                      <c:pt idx="8">
                        <c:v>7.5799999999999999E-3</c:v>
                      </c:pt>
                      <c:pt idx="9">
                        <c:v>1.2800000000000001E-2</c:v>
                      </c:pt>
                      <c:pt idx="10" formatCode="0.000%">
                        <c:v>9.1780000000000004E-3</c:v>
                      </c:pt>
                    </c:numCache>
                  </c:numRef>
                </c:val>
                <c:extLst xmlns:c15="http://schemas.microsoft.com/office/drawing/2012/chart">
                  <c:ext xmlns:c16="http://schemas.microsoft.com/office/drawing/2014/chart" uri="{C3380CC4-5D6E-409C-BE32-E72D297353CC}">
                    <c16:uniqueId val="{00000005-1C7E-4D13-B6B2-50707B0028EB}"/>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'Lot C4b'!$B$11</c15:sqref>
                        </c15:formulaRef>
                      </c:ext>
                    </c:extLst>
                    <c:strCache>
                      <c:ptCount val="1"/>
                      <c:pt idx="0">
                        <c:v>Stage 1 Minimum Fee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C4b'!$C$4:$Y$4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C4b'!$C$11:$Y$11</c15:sqref>
                        </c15:formulaRef>
                      </c:ext>
                    </c:extLst>
                    <c:numCache>
                      <c:formatCode>"£"#,##0.00</c:formatCode>
                      <c:ptCount val="23"/>
                      <c:pt idx="0">
                        <c:v>2900</c:v>
                      </c:pt>
                      <c:pt idx="1">
                        <c:v>1500</c:v>
                      </c:pt>
                      <c:pt idx="2">
                        <c:v>4800</c:v>
                      </c:pt>
                      <c:pt idx="3">
                        <c:v>10000</c:v>
                      </c:pt>
                      <c:pt idx="4">
                        <c:v>11935.45</c:v>
                      </c:pt>
                      <c:pt idx="5">
                        <c:v>10500</c:v>
                      </c:pt>
                      <c:pt idx="6">
                        <c:v>9440</c:v>
                      </c:pt>
                      <c:pt idx="7">
                        <c:v>610</c:v>
                      </c:pt>
                      <c:pt idx="8">
                        <c:v>14100</c:v>
                      </c:pt>
                      <c:pt idx="9">
                        <c:v>24130</c:v>
                      </c:pt>
                    </c:numCache>
                  </c:numRef>
                </c:val>
                <c:extLst xmlns:c15="http://schemas.microsoft.com/office/drawing/2012/chart">
                  <c:ext xmlns:c16="http://schemas.microsoft.com/office/drawing/2014/chart" uri="{C3380CC4-5D6E-409C-BE32-E72D297353CC}">
                    <c16:uniqueId val="{00000006-1C7E-4D13-B6B2-50707B0028EB}"/>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'Lot C4b'!$B$12</c15:sqref>
                        </c15:formulaRef>
                      </c:ext>
                    </c:extLst>
                    <c:strCache>
                      <c:ptCount val="1"/>
                      <c:pt idx="0">
                        <c:v>Stage 2 fee with or without Planning Consultant </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C4b'!$C$4:$Y$4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C4b'!$C$12:$Y$12</c15:sqref>
                        </c15:formulaRef>
                      </c:ext>
                    </c:extLst>
                    <c:numCache>
                      <c:formatCode>General</c:formatCode>
                      <c:ptCount val="23"/>
                    </c:numCache>
                  </c:numRef>
                </c:val>
                <c:extLst xmlns:c15="http://schemas.microsoft.com/office/drawing/2012/chart">
                  <c:ext xmlns:c16="http://schemas.microsoft.com/office/drawing/2014/chart" uri="{C3380CC4-5D6E-409C-BE32-E72D297353CC}">
                    <c16:uniqueId val="{00000007-1C7E-4D13-B6B2-50707B0028EB}"/>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'Lot C4b'!$B$14</c15:sqref>
                        </c15:formulaRef>
                      </c:ext>
                    </c:extLst>
                    <c:strCache>
                      <c:ptCount val="1"/>
                      <c:pt idx="0">
                        <c:v>Stage 2 Minimum Fee</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C4b'!$C$4:$Y$4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C4b'!$C$14:$Y$14</c15:sqref>
                        </c15:formulaRef>
                      </c:ext>
                    </c:extLst>
                    <c:numCache>
                      <c:formatCode>"£"#,##0.00</c:formatCode>
                      <c:ptCount val="23"/>
                      <c:pt idx="0">
                        <c:v>2900</c:v>
                      </c:pt>
                      <c:pt idx="1">
                        <c:v>4500</c:v>
                      </c:pt>
                      <c:pt idx="2">
                        <c:v>9400</c:v>
                      </c:pt>
                      <c:pt idx="3">
                        <c:v>10000</c:v>
                      </c:pt>
                      <c:pt idx="4">
                        <c:v>11290.3</c:v>
                      </c:pt>
                      <c:pt idx="5">
                        <c:v>9500</c:v>
                      </c:pt>
                      <c:pt idx="6">
                        <c:v>18880</c:v>
                      </c:pt>
                      <c:pt idx="7">
                        <c:v>1790</c:v>
                      </c:pt>
                      <c:pt idx="8">
                        <c:v>14400</c:v>
                      </c:pt>
                      <c:pt idx="9">
                        <c:v>19500</c:v>
                      </c:pt>
                    </c:numCache>
                  </c:numRef>
                </c:val>
                <c:extLst xmlns:c15="http://schemas.microsoft.com/office/drawing/2012/chart">
                  <c:ext xmlns:c16="http://schemas.microsoft.com/office/drawing/2014/chart" uri="{C3380CC4-5D6E-409C-BE32-E72D297353CC}">
                    <c16:uniqueId val="{00000009-1C7E-4D13-B6B2-50707B0028EB}"/>
                  </c:ext>
                </c:extLst>
              </c15:ser>
            </c15:filteredBarSeries>
          </c:ext>
        </c:extLst>
      </c:barChart>
      <c:catAx>
        <c:axId val="2090436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8567488"/>
        <c:crosses val="autoZero"/>
        <c:auto val="1"/>
        <c:lblAlgn val="ctr"/>
        <c:lblOffset val="100"/>
        <c:noMultiLvlLbl val="0"/>
      </c:catAx>
      <c:valAx>
        <c:axId val="20685674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0436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b="0" i="0" u="none" strike="noStrike" kern="1200" spc="0" baseline="0">
                <a:solidFill>
                  <a:sysClr val="windowText" lastClr="000000">
                    <a:lumMod val="65000"/>
                    <a:lumOff val="35000"/>
                  </a:sysClr>
                </a:solidFill>
              </a:rPr>
              <a:t>Fees for Combined Architectural Services and Principal Designer (West) Stage 2 fee with or  without Planning Consultant applied Band 1 up to &amp; including 34 homes  Stage 2 Min Fee</a:t>
            </a:r>
            <a:endParaRPr lang="en-GB" sz="1800" b="0" i="0" u="none" strike="noStrike" kern="1200" spc="0" baseline="0">
              <a:solidFill>
                <a:sysClr val="windowText" lastClr="000000">
                  <a:lumMod val="65000"/>
                  <a:lumOff val="35000"/>
                </a:sysClr>
              </a:solidFill>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GB"/>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9"/>
          <c:order val="9"/>
          <c:tx>
            <c:strRef>
              <c:f>'Lot C4b'!$B$14</c:f>
              <c:strCache>
                <c:ptCount val="1"/>
                <c:pt idx="0">
                  <c:v>Stage 2 Minimum Fee</c:v>
                </c:pt>
              </c:strCache>
            </c:strRef>
          </c:tx>
          <c:spPr>
            <a:solidFill>
              <a:schemeClr val="accent4">
                <a:lumMod val="60000"/>
              </a:schemeClr>
            </a:solidFill>
            <a:ln>
              <a:noFill/>
            </a:ln>
            <a:effectLst/>
          </c:spPr>
          <c:invertIfNegative val="0"/>
          <c:cat>
            <c:strRef>
              <c:f>'Lot C4b'!$C$4:$Y$4</c:f>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f>'Lot C4b'!$C$14:$Y$14</c:f>
              <c:numCache>
                <c:formatCode>"£"#,##0.00</c:formatCode>
                <c:ptCount val="23"/>
                <c:pt idx="0">
                  <c:v>2900</c:v>
                </c:pt>
                <c:pt idx="1">
                  <c:v>4500</c:v>
                </c:pt>
                <c:pt idx="2">
                  <c:v>9400</c:v>
                </c:pt>
                <c:pt idx="3">
                  <c:v>10000</c:v>
                </c:pt>
                <c:pt idx="4">
                  <c:v>11290.3</c:v>
                </c:pt>
                <c:pt idx="5">
                  <c:v>9500</c:v>
                </c:pt>
                <c:pt idx="6">
                  <c:v>18880</c:v>
                </c:pt>
                <c:pt idx="7">
                  <c:v>1790</c:v>
                </c:pt>
                <c:pt idx="8">
                  <c:v>14400</c:v>
                </c:pt>
                <c:pt idx="9">
                  <c:v>19500</c:v>
                </c:pt>
              </c:numCache>
            </c:numRef>
          </c:val>
          <c:extLst>
            <c:ext xmlns:c16="http://schemas.microsoft.com/office/drawing/2014/chart" uri="{C3380CC4-5D6E-409C-BE32-E72D297353CC}">
              <c16:uniqueId val="{00000009-CAD0-4EC0-AEC3-CD404A752FAB}"/>
            </c:ext>
          </c:extLst>
        </c:ser>
        <c:dLbls>
          <c:showLegendKey val="0"/>
          <c:showVal val="0"/>
          <c:showCatName val="0"/>
          <c:showSerName val="0"/>
          <c:showPercent val="0"/>
          <c:showBubbleSize val="0"/>
        </c:dLbls>
        <c:gapWidth val="219"/>
        <c:overlap val="-27"/>
        <c:axId val="1414207216"/>
        <c:axId val="2093416400"/>
        <c:extLst>
          <c:ext xmlns:c15="http://schemas.microsoft.com/office/drawing/2012/chart" uri="{02D57815-91ED-43cb-92C2-25804820EDAC}">
            <c15:filteredBarSeries>
              <c15:ser>
                <c:idx val="0"/>
                <c:order val="0"/>
                <c:tx>
                  <c:strRef>
                    <c:extLst>
                      <c:ext uri="{02D57815-91ED-43cb-92C2-25804820EDAC}">
                        <c15:formulaRef>
                          <c15:sqref>'Lot C4b'!$B$5</c15:sqref>
                        </c15:formulaRef>
                      </c:ext>
                    </c:extLst>
                    <c:strCache>
                      <c:ptCount val="1"/>
                      <c:pt idx="0">
                        <c:v>ICN - Fees for Combined Architectural Services and Principal Designer (West) </c:v>
                      </c:pt>
                    </c:strCache>
                  </c:strRef>
                </c:tx>
                <c:spPr>
                  <a:solidFill>
                    <a:schemeClr val="accent1"/>
                  </a:solidFill>
                  <a:ln>
                    <a:noFill/>
                  </a:ln>
                  <a:effectLst/>
                </c:spPr>
                <c:invertIfNegative val="0"/>
                <c:cat>
                  <c:strRef>
                    <c:extLst>
                      <c:ext uri="{02D57815-91ED-43cb-92C2-25804820EDAC}">
                        <c15:formulaRef>
                          <c15:sqref>'Lot C4b'!$C$4:$Y$4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c:ext uri="{02D57815-91ED-43cb-92C2-25804820EDAC}">
                        <c15:formulaRef>
                          <c15:sqref>'Lot C4b'!$C$5:$Y$5</c15:sqref>
                        </c15:formulaRef>
                      </c:ext>
                    </c:extLst>
                    <c:numCache>
                      <c:formatCode>General</c:formatCode>
                      <c:ptCount val="23"/>
                    </c:numCache>
                  </c:numRef>
                </c:val>
                <c:extLst>
                  <c:ext xmlns:c16="http://schemas.microsoft.com/office/drawing/2014/chart" uri="{C3380CC4-5D6E-409C-BE32-E72D297353CC}">
                    <c16:uniqueId val="{00000000-CAD0-4EC0-AEC3-CD404A752FA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C4b'!$B$6</c15:sqref>
                        </c15:formulaRef>
                      </c:ext>
                    </c:extLst>
                    <c:strCache>
                      <c:ptCount val="1"/>
                      <c:pt idx="0">
                        <c:v>Stage 1 fee without Planning Consultant applied Band 1 up to &amp; including 34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C4b'!$C$4:$Y$4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C4b'!$C$6:$Y$6</c15:sqref>
                        </c15:formulaRef>
                      </c:ext>
                    </c:extLst>
                    <c:numCache>
                      <c:formatCode>General</c:formatCode>
                      <c:ptCount val="23"/>
                    </c:numCache>
                  </c:numRef>
                </c:val>
                <c:extLst xmlns:c15="http://schemas.microsoft.com/office/drawing/2012/chart">
                  <c:ext xmlns:c16="http://schemas.microsoft.com/office/drawing/2014/chart" uri="{C3380CC4-5D6E-409C-BE32-E72D297353CC}">
                    <c16:uniqueId val="{00000001-CAD0-4EC0-AEC3-CD404A752FA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C4b'!$B$7</c15:sqref>
                        </c15:formulaRef>
                      </c:ext>
                    </c:extLst>
                    <c:strCache>
                      <c:ptCount val="1"/>
                      <c:pt idx="0">
                        <c:v>Stage 1 - % fee of works only value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C4b'!$C$4:$Y$4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C4b'!$C$7:$Y$7</c15:sqref>
                        </c15:formulaRef>
                      </c:ext>
                    </c:extLst>
                    <c:numCache>
                      <c:formatCode>0.00%</c:formatCode>
                      <c:ptCount val="23"/>
                      <c:pt idx="0">
                        <c:v>9.5999999999999992E-3</c:v>
                      </c:pt>
                      <c:pt idx="1">
                        <c:v>1.2E-2</c:v>
                      </c:pt>
                      <c:pt idx="2">
                        <c:v>6.6E-3</c:v>
                      </c:pt>
                      <c:pt idx="3">
                        <c:v>1.0999999999999999E-2</c:v>
                      </c:pt>
                      <c:pt idx="4" formatCode="0.000%">
                        <c:v>1.21E-2</c:v>
                      </c:pt>
                      <c:pt idx="5">
                        <c:v>1.2E-2</c:v>
                      </c:pt>
                      <c:pt idx="6">
                        <c:v>6.4000000000000003E-3</c:v>
                      </c:pt>
                      <c:pt idx="7">
                        <c:v>5.7999999999999996E-3</c:v>
                      </c:pt>
                      <c:pt idx="8">
                        <c:v>8.6800000000000002E-3</c:v>
                      </c:pt>
                      <c:pt idx="9">
                        <c:v>1.38E-2</c:v>
                      </c:pt>
                      <c:pt idx="10" formatCode="0.000%">
                        <c:v>9.7980000000000012E-3</c:v>
                      </c:pt>
                    </c:numCache>
                  </c:numRef>
                </c:val>
                <c:extLst xmlns:c15="http://schemas.microsoft.com/office/drawing/2012/chart">
                  <c:ext xmlns:c16="http://schemas.microsoft.com/office/drawing/2014/chart" uri="{C3380CC4-5D6E-409C-BE32-E72D297353CC}">
                    <c16:uniqueId val="{00000002-CAD0-4EC0-AEC3-CD404A752FA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C4b'!$B$8</c15:sqref>
                        </c15:formulaRef>
                      </c:ext>
                    </c:extLst>
                    <c:strCache>
                      <c:ptCount val="1"/>
                      <c:pt idx="0">
                        <c:v>Stage 1 Minimum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C4b'!$C$4:$Y$4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C4b'!$C$8:$Y$8</c15:sqref>
                        </c15:formulaRef>
                      </c:ext>
                    </c:extLst>
                    <c:numCache>
                      <c:formatCode>"£"#,##0.00</c:formatCode>
                      <c:ptCount val="23"/>
                      <c:pt idx="0">
                        <c:v>2900</c:v>
                      </c:pt>
                      <c:pt idx="1">
                        <c:v>4500</c:v>
                      </c:pt>
                      <c:pt idx="2">
                        <c:v>5220</c:v>
                      </c:pt>
                      <c:pt idx="3">
                        <c:v>10000</c:v>
                      </c:pt>
                      <c:pt idx="4">
                        <c:v>12735.45</c:v>
                      </c:pt>
                      <c:pt idx="5">
                        <c:v>10500</c:v>
                      </c:pt>
                      <c:pt idx="6">
                        <c:v>10240</c:v>
                      </c:pt>
                      <c:pt idx="7">
                        <c:v>580</c:v>
                      </c:pt>
                      <c:pt idx="8">
                        <c:v>14100</c:v>
                      </c:pt>
                      <c:pt idx="9">
                        <c:v>25650</c:v>
                      </c:pt>
                    </c:numCache>
                  </c:numRef>
                </c:val>
                <c:extLst xmlns:c15="http://schemas.microsoft.com/office/drawing/2012/chart">
                  <c:ext xmlns:c16="http://schemas.microsoft.com/office/drawing/2014/chart" uri="{C3380CC4-5D6E-409C-BE32-E72D297353CC}">
                    <c16:uniqueId val="{00000003-CAD0-4EC0-AEC3-CD404A752FA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C4b'!$B$9</c15:sqref>
                        </c15:formulaRef>
                      </c:ext>
                    </c:extLst>
                    <c:strCache>
                      <c:ptCount val="1"/>
                      <c:pt idx="0">
                        <c:v>Stage 1 fee with Planning Consultant </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C4b'!$C$4:$Y$4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C4b'!$C$9:$Y$9</c15:sqref>
                        </c15:formulaRef>
                      </c:ext>
                    </c:extLst>
                    <c:numCache>
                      <c:formatCode>General</c:formatCode>
                      <c:ptCount val="23"/>
                    </c:numCache>
                  </c:numRef>
                </c:val>
                <c:extLst xmlns:c15="http://schemas.microsoft.com/office/drawing/2012/chart">
                  <c:ext xmlns:c16="http://schemas.microsoft.com/office/drawing/2014/chart" uri="{C3380CC4-5D6E-409C-BE32-E72D297353CC}">
                    <c16:uniqueId val="{00000004-CAD0-4EC0-AEC3-CD404A752FA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C4b'!$B$10</c15:sqref>
                        </c15:formulaRef>
                      </c:ext>
                    </c:extLst>
                    <c:strCache>
                      <c:ptCount val="1"/>
                      <c:pt idx="0">
                        <c:v>Stage 1 - % fee of works only value </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C4b'!$C$4:$Y$4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C4b'!$C$10:$Y$10</c15:sqref>
                        </c15:formulaRef>
                      </c:ext>
                    </c:extLst>
                    <c:numCache>
                      <c:formatCode>0.00%</c:formatCode>
                      <c:ptCount val="23"/>
                      <c:pt idx="0">
                        <c:v>9.1000000000000004E-3</c:v>
                      </c:pt>
                      <c:pt idx="1">
                        <c:v>1.15E-2</c:v>
                      </c:pt>
                      <c:pt idx="2">
                        <c:v>5.8999999999999999E-3</c:v>
                      </c:pt>
                      <c:pt idx="3">
                        <c:v>0.01</c:v>
                      </c:pt>
                      <c:pt idx="4" formatCode="0.000%">
                        <c:v>1.1299999999999999E-2</c:v>
                      </c:pt>
                      <c:pt idx="5">
                        <c:v>1.2E-2</c:v>
                      </c:pt>
                      <c:pt idx="6">
                        <c:v>5.8999999999999999E-3</c:v>
                      </c:pt>
                      <c:pt idx="7">
                        <c:v>5.7000000000000002E-3</c:v>
                      </c:pt>
                      <c:pt idx="8">
                        <c:v>7.5799999999999999E-3</c:v>
                      </c:pt>
                      <c:pt idx="9">
                        <c:v>1.2800000000000001E-2</c:v>
                      </c:pt>
                      <c:pt idx="10" formatCode="0.000%">
                        <c:v>9.1780000000000004E-3</c:v>
                      </c:pt>
                    </c:numCache>
                  </c:numRef>
                </c:val>
                <c:extLst xmlns:c15="http://schemas.microsoft.com/office/drawing/2012/chart">
                  <c:ext xmlns:c16="http://schemas.microsoft.com/office/drawing/2014/chart" uri="{C3380CC4-5D6E-409C-BE32-E72D297353CC}">
                    <c16:uniqueId val="{00000005-CAD0-4EC0-AEC3-CD404A752FAB}"/>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'Lot C4b'!$B$11</c15:sqref>
                        </c15:formulaRef>
                      </c:ext>
                    </c:extLst>
                    <c:strCache>
                      <c:ptCount val="1"/>
                      <c:pt idx="0">
                        <c:v>Stage 1 Minimum Fee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C4b'!$C$4:$Y$4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C4b'!$C$11:$Y$11</c15:sqref>
                        </c15:formulaRef>
                      </c:ext>
                    </c:extLst>
                    <c:numCache>
                      <c:formatCode>"£"#,##0.00</c:formatCode>
                      <c:ptCount val="23"/>
                      <c:pt idx="0">
                        <c:v>2900</c:v>
                      </c:pt>
                      <c:pt idx="1">
                        <c:v>1500</c:v>
                      </c:pt>
                      <c:pt idx="2">
                        <c:v>4800</c:v>
                      </c:pt>
                      <c:pt idx="3">
                        <c:v>10000</c:v>
                      </c:pt>
                      <c:pt idx="4">
                        <c:v>11935.45</c:v>
                      </c:pt>
                      <c:pt idx="5">
                        <c:v>10500</c:v>
                      </c:pt>
                      <c:pt idx="6">
                        <c:v>9440</c:v>
                      </c:pt>
                      <c:pt idx="7">
                        <c:v>610</c:v>
                      </c:pt>
                      <c:pt idx="8">
                        <c:v>14100</c:v>
                      </c:pt>
                      <c:pt idx="9">
                        <c:v>24130</c:v>
                      </c:pt>
                    </c:numCache>
                  </c:numRef>
                </c:val>
                <c:extLst xmlns:c15="http://schemas.microsoft.com/office/drawing/2012/chart">
                  <c:ext xmlns:c16="http://schemas.microsoft.com/office/drawing/2014/chart" uri="{C3380CC4-5D6E-409C-BE32-E72D297353CC}">
                    <c16:uniqueId val="{00000006-CAD0-4EC0-AEC3-CD404A752FAB}"/>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'Lot C4b'!$B$12</c15:sqref>
                        </c15:formulaRef>
                      </c:ext>
                    </c:extLst>
                    <c:strCache>
                      <c:ptCount val="1"/>
                      <c:pt idx="0">
                        <c:v>Stage 2 fee with or without Planning Consultant </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C4b'!$C$4:$Y$4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C4b'!$C$12:$Y$12</c15:sqref>
                        </c15:formulaRef>
                      </c:ext>
                    </c:extLst>
                    <c:numCache>
                      <c:formatCode>General</c:formatCode>
                      <c:ptCount val="23"/>
                    </c:numCache>
                  </c:numRef>
                </c:val>
                <c:extLst xmlns:c15="http://schemas.microsoft.com/office/drawing/2012/chart">
                  <c:ext xmlns:c16="http://schemas.microsoft.com/office/drawing/2014/chart" uri="{C3380CC4-5D6E-409C-BE32-E72D297353CC}">
                    <c16:uniqueId val="{00000007-CAD0-4EC0-AEC3-CD404A752FAB}"/>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'Lot C4b'!$B$13</c15:sqref>
                        </c15:formulaRef>
                      </c:ext>
                    </c:extLst>
                    <c:strCache>
                      <c:ptCount val="1"/>
                      <c:pt idx="0">
                        <c:v>Stage 2 - % fee of works only value </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C4b'!$C$4:$Y$4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C4b'!$C$13:$Y$13</c15:sqref>
                        </c15:formulaRef>
                      </c:ext>
                    </c:extLst>
                    <c:numCache>
                      <c:formatCode>0.00%</c:formatCode>
                      <c:ptCount val="23"/>
                      <c:pt idx="0">
                        <c:v>9.7999999999999997E-3</c:v>
                      </c:pt>
                      <c:pt idx="1">
                        <c:v>1.0999999999999999E-2</c:v>
                      </c:pt>
                      <c:pt idx="2">
                        <c:v>1.23E-2</c:v>
                      </c:pt>
                      <c:pt idx="3">
                        <c:v>0.01</c:v>
                      </c:pt>
                      <c:pt idx="4" formatCode="0.000%">
                        <c:v>1.09E-2</c:v>
                      </c:pt>
                      <c:pt idx="5">
                        <c:v>5.1000000000000004E-3</c:v>
                      </c:pt>
                      <c:pt idx="6">
                        <c:v>1.18E-2</c:v>
                      </c:pt>
                      <c:pt idx="7">
                        <c:v>1.55E-2</c:v>
                      </c:pt>
                      <c:pt idx="8">
                        <c:v>9.2200000000000008E-3</c:v>
                      </c:pt>
                      <c:pt idx="9">
                        <c:v>7.4999999999999997E-3</c:v>
                      </c:pt>
                      <c:pt idx="10" formatCode="0.000%">
                        <c:v>1.0312000000000002E-2</c:v>
                      </c:pt>
                    </c:numCache>
                  </c:numRef>
                </c:val>
                <c:extLst xmlns:c15="http://schemas.microsoft.com/office/drawing/2012/chart">
                  <c:ext xmlns:c16="http://schemas.microsoft.com/office/drawing/2014/chart" uri="{C3380CC4-5D6E-409C-BE32-E72D297353CC}">
                    <c16:uniqueId val="{00000008-CAD0-4EC0-AEC3-CD404A752FAB}"/>
                  </c:ext>
                </c:extLst>
              </c15:ser>
            </c15:filteredBarSeries>
          </c:ext>
        </c:extLst>
      </c:barChart>
      <c:catAx>
        <c:axId val="1414207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3416400"/>
        <c:crosses val="autoZero"/>
        <c:auto val="1"/>
        <c:lblAlgn val="ctr"/>
        <c:lblOffset val="100"/>
        <c:noMultiLvlLbl val="0"/>
      </c:catAx>
      <c:valAx>
        <c:axId val="209341640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4207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b="0" i="0" u="none" strike="noStrike" kern="1200" spc="0" baseline="0">
                <a:solidFill>
                  <a:sysClr val="windowText" lastClr="000000">
                    <a:lumMod val="65000"/>
                    <a:lumOff val="35000"/>
                  </a:sysClr>
                </a:solidFill>
              </a:rPr>
              <a:t>Lot C4b Fees for Combined Architectural Services and Principal Designer (West) Stage 2 fee with or without Planning Consultant applied Band 2 35+  homes  Stage 2 Max Fee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GB"/>
          </a:p>
        </c:rich>
      </c:tx>
      <c:layout>
        <c:manualLayout>
          <c:xMode val="edge"/>
          <c:yMode val="edge"/>
          <c:x val="0.1106610307915786"/>
          <c:y val="2.032520325203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9"/>
          <c:order val="9"/>
          <c:tx>
            <c:strRef>
              <c:f>'Lot C4b'!$B$28</c:f>
              <c:strCache>
                <c:ptCount val="1"/>
                <c:pt idx="0">
                  <c:v>Stage 2 Maximum Fee</c:v>
                </c:pt>
              </c:strCache>
            </c:strRef>
          </c:tx>
          <c:spPr>
            <a:solidFill>
              <a:schemeClr val="accent4">
                <a:lumMod val="60000"/>
              </a:schemeClr>
            </a:solidFill>
            <a:ln>
              <a:noFill/>
            </a:ln>
            <a:effectLst/>
          </c:spPr>
          <c:invertIfNegative val="0"/>
          <c:cat>
            <c:strRef>
              <c:f>'Lot C4b'!$C$18:$Y$18</c:f>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f>'Lot C4b'!$C$28:$Y$28</c:f>
              <c:numCache>
                <c:formatCode>"£"#,##0.00</c:formatCode>
                <c:ptCount val="23"/>
                <c:pt idx="0">
                  <c:v>178000</c:v>
                </c:pt>
                <c:pt idx="1">
                  <c:v>336000</c:v>
                </c:pt>
                <c:pt idx="2">
                  <c:v>148500</c:v>
                </c:pt>
                <c:pt idx="3">
                  <c:v>150000</c:v>
                </c:pt>
                <c:pt idx="4">
                  <c:v>49207.14</c:v>
                </c:pt>
                <c:pt idx="5">
                  <c:v>94000</c:v>
                </c:pt>
                <c:pt idx="6">
                  <c:v>222500</c:v>
                </c:pt>
                <c:pt idx="7">
                  <c:v>210000</c:v>
                </c:pt>
                <c:pt idx="8">
                  <c:v>95000</c:v>
                </c:pt>
                <c:pt idx="9">
                  <c:v>68425</c:v>
                </c:pt>
              </c:numCache>
            </c:numRef>
          </c:val>
          <c:extLst>
            <c:ext xmlns:c16="http://schemas.microsoft.com/office/drawing/2014/chart" uri="{C3380CC4-5D6E-409C-BE32-E72D297353CC}">
              <c16:uniqueId val="{00000009-6140-4FA6-AA08-9042DE6D0026}"/>
            </c:ext>
          </c:extLst>
        </c:ser>
        <c:dLbls>
          <c:showLegendKey val="0"/>
          <c:showVal val="0"/>
          <c:showCatName val="0"/>
          <c:showSerName val="0"/>
          <c:showPercent val="0"/>
          <c:showBubbleSize val="0"/>
        </c:dLbls>
        <c:gapWidth val="219"/>
        <c:overlap val="-27"/>
        <c:axId val="2087714176"/>
        <c:axId val="463561920"/>
        <c:extLst>
          <c:ext xmlns:c15="http://schemas.microsoft.com/office/drawing/2012/chart" uri="{02D57815-91ED-43cb-92C2-25804820EDAC}">
            <c15:filteredBarSeries>
              <c15:ser>
                <c:idx val="0"/>
                <c:order val="0"/>
                <c:tx>
                  <c:strRef>
                    <c:extLst>
                      <c:ext uri="{02D57815-91ED-43cb-92C2-25804820EDAC}">
                        <c15:formulaRef>
                          <c15:sqref>'Lot C4b'!$B$19</c15:sqref>
                        </c15:formulaRef>
                      </c:ext>
                    </c:extLst>
                    <c:strCache>
                      <c:ptCount val="1"/>
                      <c:pt idx="0">
                        <c:v>ICN - Fees for Combined Architectural Services and Principal Designer (West) </c:v>
                      </c:pt>
                    </c:strCache>
                  </c:strRef>
                </c:tx>
                <c:spPr>
                  <a:solidFill>
                    <a:schemeClr val="accent1"/>
                  </a:solidFill>
                  <a:ln>
                    <a:noFill/>
                  </a:ln>
                  <a:effectLst/>
                </c:spPr>
                <c:invertIfNegative val="0"/>
                <c:cat>
                  <c:strRef>
                    <c:extLst>
                      <c:ext uri="{02D57815-91ED-43cb-92C2-25804820EDAC}">
                        <c15:formulaRef>
                          <c15:sqref>'Lot C4b'!$C$18:$Y$18</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c:ext uri="{02D57815-91ED-43cb-92C2-25804820EDAC}">
                        <c15:formulaRef>
                          <c15:sqref>'Lot C4b'!$C$19:$Y$19</c15:sqref>
                        </c15:formulaRef>
                      </c:ext>
                    </c:extLst>
                    <c:numCache>
                      <c:formatCode>General</c:formatCode>
                      <c:ptCount val="23"/>
                    </c:numCache>
                  </c:numRef>
                </c:val>
                <c:extLst>
                  <c:ext xmlns:c16="http://schemas.microsoft.com/office/drawing/2014/chart" uri="{C3380CC4-5D6E-409C-BE32-E72D297353CC}">
                    <c16:uniqueId val="{00000000-6140-4FA6-AA08-9042DE6D002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C4b'!$B$20</c15:sqref>
                        </c15:formulaRef>
                      </c:ext>
                    </c:extLst>
                    <c:strCache>
                      <c:ptCount val="1"/>
                      <c:pt idx="0">
                        <c:v>Stage 1 fee without Planning Consultant applied Band 2  35 +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C4b'!$C$18:$Y$18</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C4b'!$C$20:$Y$20</c15:sqref>
                        </c15:formulaRef>
                      </c:ext>
                    </c:extLst>
                    <c:numCache>
                      <c:formatCode>General</c:formatCode>
                      <c:ptCount val="23"/>
                    </c:numCache>
                  </c:numRef>
                </c:val>
                <c:extLst xmlns:c15="http://schemas.microsoft.com/office/drawing/2012/chart">
                  <c:ext xmlns:c16="http://schemas.microsoft.com/office/drawing/2014/chart" uri="{C3380CC4-5D6E-409C-BE32-E72D297353CC}">
                    <c16:uniqueId val="{00000001-6140-4FA6-AA08-9042DE6D002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C4b'!$B$21</c15:sqref>
                        </c15:formulaRef>
                      </c:ext>
                    </c:extLst>
                    <c:strCache>
                      <c:ptCount val="1"/>
                      <c:pt idx="0">
                        <c:v>Stage 1 - % fee of works only value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C4b'!$C$18:$Y$18</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C4b'!$C$21:$Y$21</c15:sqref>
                        </c15:formulaRef>
                      </c:ext>
                    </c:extLst>
                    <c:numCache>
                      <c:formatCode>0.00%</c:formatCode>
                      <c:ptCount val="23"/>
                      <c:pt idx="0">
                        <c:v>8.9999999999999993E-3</c:v>
                      </c:pt>
                      <c:pt idx="1">
                        <c:v>0.01</c:v>
                      </c:pt>
                      <c:pt idx="2">
                        <c:v>5.4000000000000003E-3</c:v>
                      </c:pt>
                      <c:pt idx="3">
                        <c:v>0.01</c:v>
                      </c:pt>
                      <c:pt idx="4" formatCode="0.000%">
                        <c:v>8.8000000000000005E-3</c:v>
                      </c:pt>
                      <c:pt idx="5">
                        <c:v>1.0999999999999999E-2</c:v>
                      </c:pt>
                      <c:pt idx="6">
                        <c:v>4.8999999999999998E-3</c:v>
                      </c:pt>
                      <c:pt idx="7">
                        <c:v>4.8999999999999998E-3</c:v>
                      </c:pt>
                      <c:pt idx="8">
                        <c:v>7.4999999999999997E-3</c:v>
                      </c:pt>
                      <c:pt idx="9">
                        <c:v>1.23E-2</c:v>
                      </c:pt>
                      <c:pt idx="10" formatCode="0.000%">
                        <c:v>8.380000000000002E-3</c:v>
                      </c:pt>
                    </c:numCache>
                  </c:numRef>
                </c:val>
                <c:extLst xmlns:c15="http://schemas.microsoft.com/office/drawing/2012/chart">
                  <c:ext xmlns:c16="http://schemas.microsoft.com/office/drawing/2014/chart" uri="{C3380CC4-5D6E-409C-BE32-E72D297353CC}">
                    <c16:uniqueId val="{00000002-6140-4FA6-AA08-9042DE6D002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C4b'!$B$22</c15:sqref>
                        </c15:formulaRef>
                      </c:ext>
                    </c:extLst>
                    <c:strCache>
                      <c:ptCount val="1"/>
                      <c:pt idx="0">
                        <c:v>Stage 1 Maximum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C4b'!$C$18:$Y$18</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C4b'!$C$22:$Y$22</c15:sqref>
                        </c15:formulaRef>
                      </c:ext>
                    </c:extLst>
                    <c:numCache>
                      <c:formatCode>"£"#,##0.00</c:formatCode>
                      <c:ptCount val="23"/>
                      <c:pt idx="0">
                        <c:v>169000</c:v>
                      </c:pt>
                      <c:pt idx="1">
                        <c:v>357000</c:v>
                      </c:pt>
                      <c:pt idx="2">
                        <c:v>81000</c:v>
                      </c:pt>
                      <c:pt idx="3">
                        <c:v>150000</c:v>
                      </c:pt>
                      <c:pt idx="4">
                        <c:v>60265.71</c:v>
                      </c:pt>
                      <c:pt idx="5">
                        <c:v>219000</c:v>
                      </c:pt>
                      <c:pt idx="6">
                        <c:v>122500</c:v>
                      </c:pt>
                      <c:pt idx="7">
                        <c:v>70000</c:v>
                      </c:pt>
                      <c:pt idx="8">
                        <c:v>87500</c:v>
                      </c:pt>
                      <c:pt idx="9">
                        <c:v>125575</c:v>
                      </c:pt>
                    </c:numCache>
                  </c:numRef>
                </c:val>
                <c:extLst xmlns:c15="http://schemas.microsoft.com/office/drawing/2012/chart">
                  <c:ext xmlns:c16="http://schemas.microsoft.com/office/drawing/2014/chart" uri="{C3380CC4-5D6E-409C-BE32-E72D297353CC}">
                    <c16:uniqueId val="{00000003-6140-4FA6-AA08-9042DE6D002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C4b'!$B$23</c15:sqref>
                        </c15:formulaRef>
                      </c:ext>
                    </c:extLst>
                    <c:strCache>
                      <c:ptCount val="1"/>
                      <c:pt idx="0">
                        <c:v>Stage 1 fee with Planning Consultant </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C4b'!$C$18:$Y$18</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C4b'!$C$23:$Y$23</c15:sqref>
                        </c15:formulaRef>
                      </c:ext>
                    </c:extLst>
                    <c:numCache>
                      <c:formatCode>General</c:formatCode>
                      <c:ptCount val="23"/>
                    </c:numCache>
                  </c:numRef>
                </c:val>
                <c:extLst xmlns:c15="http://schemas.microsoft.com/office/drawing/2012/chart">
                  <c:ext xmlns:c16="http://schemas.microsoft.com/office/drawing/2014/chart" uri="{C3380CC4-5D6E-409C-BE32-E72D297353CC}">
                    <c16:uniqueId val="{00000004-6140-4FA6-AA08-9042DE6D002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C4b'!$B$24</c15:sqref>
                        </c15:formulaRef>
                      </c:ext>
                    </c:extLst>
                    <c:strCache>
                      <c:ptCount val="1"/>
                      <c:pt idx="0">
                        <c:v>Stage 1 - % fee of works only value </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C4b'!$C$18:$Y$18</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C4b'!$C$24:$Y$24</c15:sqref>
                        </c15:formulaRef>
                      </c:ext>
                    </c:extLst>
                    <c:numCache>
                      <c:formatCode>0.00%</c:formatCode>
                      <c:ptCount val="23"/>
                      <c:pt idx="0">
                        <c:v>8.6999999999999994E-3</c:v>
                      </c:pt>
                      <c:pt idx="1">
                        <c:v>9.4999999999999998E-3</c:v>
                      </c:pt>
                      <c:pt idx="2">
                        <c:v>5.1000000000000004E-3</c:v>
                      </c:pt>
                      <c:pt idx="3">
                        <c:v>8.9999999999999993E-3</c:v>
                      </c:pt>
                      <c:pt idx="4" formatCode="0.000%">
                        <c:v>8.2000000000000007E-3</c:v>
                      </c:pt>
                      <c:pt idx="5">
                        <c:v>1.0999999999999999E-2</c:v>
                      </c:pt>
                      <c:pt idx="6">
                        <c:v>4.4000000000000003E-3</c:v>
                      </c:pt>
                      <c:pt idx="7">
                        <c:v>4.7999999999999996E-3</c:v>
                      </c:pt>
                      <c:pt idx="8">
                        <c:v>6.6E-3</c:v>
                      </c:pt>
                      <c:pt idx="9">
                        <c:v>1.0500000000000001E-2</c:v>
                      </c:pt>
                      <c:pt idx="10" formatCode="0.000%">
                        <c:v>7.7799999999999996E-3</c:v>
                      </c:pt>
                    </c:numCache>
                  </c:numRef>
                </c:val>
                <c:extLst xmlns:c15="http://schemas.microsoft.com/office/drawing/2012/chart">
                  <c:ext xmlns:c16="http://schemas.microsoft.com/office/drawing/2014/chart" uri="{C3380CC4-5D6E-409C-BE32-E72D297353CC}">
                    <c16:uniqueId val="{00000005-6140-4FA6-AA08-9042DE6D0026}"/>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'Lot C4b'!$B$25</c15:sqref>
                        </c15:formulaRef>
                      </c:ext>
                    </c:extLst>
                    <c:strCache>
                      <c:ptCount val="1"/>
                      <c:pt idx="0">
                        <c:v>Stage 1 Maximum Fee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C4b'!$C$18:$Y$18</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C4b'!$C$25:$Y$25</c15:sqref>
                        </c15:formulaRef>
                      </c:ext>
                    </c:extLst>
                    <c:numCache>
                      <c:formatCode>"£"#,##0.00</c:formatCode>
                      <c:ptCount val="23"/>
                      <c:pt idx="0">
                        <c:v>159000</c:v>
                      </c:pt>
                      <c:pt idx="1">
                        <c:v>336000</c:v>
                      </c:pt>
                      <c:pt idx="2">
                        <c:v>76500</c:v>
                      </c:pt>
                      <c:pt idx="3">
                        <c:v>150000</c:v>
                      </c:pt>
                      <c:pt idx="4">
                        <c:v>56485.71</c:v>
                      </c:pt>
                      <c:pt idx="5">
                        <c:v>217000</c:v>
                      </c:pt>
                      <c:pt idx="6">
                        <c:v>110000</c:v>
                      </c:pt>
                      <c:pt idx="7">
                        <c:v>65500</c:v>
                      </c:pt>
                      <c:pt idx="8">
                        <c:v>87500</c:v>
                      </c:pt>
                      <c:pt idx="9">
                        <c:v>119200</c:v>
                      </c:pt>
                    </c:numCache>
                  </c:numRef>
                </c:val>
                <c:extLst xmlns:c15="http://schemas.microsoft.com/office/drawing/2012/chart">
                  <c:ext xmlns:c16="http://schemas.microsoft.com/office/drawing/2014/chart" uri="{C3380CC4-5D6E-409C-BE32-E72D297353CC}">
                    <c16:uniqueId val="{00000006-6140-4FA6-AA08-9042DE6D0026}"/>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'Lot C4b'!$B$26</c15:sqref>
                        </c15:formulaRef>
                      </c:ext>
                    </c:extLst>
                    <c:strCache>
                      <c:ptCount val="1"/>
                      <c:pt idx="0">
                        <c:v>Stage 2 fee with or without Planning Consultant </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C4b'!$C$18:$Y$18</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C4b'!$C$26:$Y$26</c15:sqref>
                        </c15:formulaRef>
                      </c:ext>
                    </c:extLst>
                    <c:numCache>
                      <c:formatCode>General</c:formatCode>
                      <c:ptCount val="23"/>
                    </c:numCache>
                  </c:numRef>
                </c:val>
                <c:extLst xmlns:c15="http://schemas.microsoft.com/office/drawing/2012/chart">
                  <c:ext xmlns:c16="http://schemas.microsoft.com/office/drawing/2014/chart" uri="{C3380CC4-5D6E-409C-BE32-E72D297353CC}">
                    <c16:uniqueId val="{00000007-6140-4FA6-AA08-9042DE6D0026}"/>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'Lot C4b'!$B$27</c15:sqref>
                        </c15:formulaRef>
                      </c:ext>
                    </c:extLst>
                    <c:strCache>
                      <c:ptCount val="1"/>
                      <c:pt idx="0">
                        <c:v>Stage 2 - % fee of works only value </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C4b'!$C$18:$Y$18</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C4b'!$C$27:$Y$27</c15:sqref>
                        </c15:formulaRef>
                      </c:ext>
                    </c:extLst>
                    <c:numCache>
                      <c:formatCode>0.00%</c:formatCode>
                      <c:ptCount val="23"/>
                      <c:pt idx="0">
                        <c:v>8.8999999999999999E-3</c:v>
                      </c:pt>
                      <c:pt idx="1">
                        <c:v>8.9999999999999993E-3</c:v>
                      </c:pt>
                      <c:pt idx="2">
                        <c:v>9.9000000000000008E-3</c:v>
                      </c:pt>
                      <c:pt idx="3">
                        <c:v>8.9999999999999993E-3</c:v>
                      </c:pt>
                      <c:pt idx="4" formatCode="0.000%">
                        <c:v>7.3000000000000001E-3</c:v>
                      </c:pt>
                      <c:pt idx="5">
                        <c:v>4.7000000000000002E-3</c:v>
                      </c:pt>
                      <c:pt idx="6">
                        <c:v>8.8999999999999999E-3</c:v>
                      </c:pt>
                      <c:pt idx="7">
                        <c:v>1.4E-2</c:v>
                      </c:pt>
                      <c:pt idx="8">
                        <c:v>7.9000000000000008E-3</c:v>
                      </c:pt>
                      <c:pt idx="9">
                        <c:v>6.7000000000000002E-3</c:v>
                      </c:pt>
                      <c:pt idx="10" formatCode="0.000%">
                        <c:v>8.6300000000000005E-3</c:v>
                      </c:pt>
                    </c:numCache>
                  </c:numRef>
                </c:val>
                <c:extLst xmlns:c15="http://schemas.microsoft.com/office/drawing/2012/chart">
                  <c:ext xmlns:c16="http://schemas.microsoft.com/office/drawing/2014/chart" uri="{C3380CC4-5D6E-409C-BE32-E72D297353CC}">
                    <c16:uniqueId val="{00000008-6140-4FA6-AA08-9042DE6D0026}"/>
                  </c:ext>
                </c:extLst>
              </c15:ser>
            </c15:filteredBarSeries>
          </c:ext>
        </c:extLst>
      </c:barChart>
      <c:catAx>
        <c:axId val="208771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3561920"/>
        <c:crosses val="autoZero"/>
        <c:auto val="1"/>
        <c:lblAlgn val="ctr"/>
        <c:lblOffset val="100"/>
        <c:noMultiLvlLbl val="0"/>
      </c:catAx>
      <c:valAx>
        <c:axId val="4635619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7714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b="0" i="0" u="none" strike="noStrike" kern="1200" spc="0" baseline="0">
                <a:solidFill>
                  <a:sysClr val="windowText" lastClr="000000">
                    <a:lumMod val="65000"/>
                    <a:lumOff val="35000"/>
                  </a:sysClr>
                </a:solidFill>
              </a:rPr>
              <a:t>Lot C4b Fees for Combined Architectural Services and Principal Designer (East) Stage 2 fee with or without Planning Consultant  Band 1 up to &amp; including 34 homes Stage 2 Min Fee</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GB"/>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9"/>
          <c:order val="9"/>
          <c:tx>
            <c:strRef>
              <c:f>'Lot C4b'!$B$44</c:f>
              <c:strCache>
                <c:ptCount val="1"/>
                <c:pt idx="0">
                  <c:v>Stage 2 Minimum Fee</c:v>
                </c:pt>
              </c:strCache>
            </c:strRef>
          </c:tx>
          <c:spPr>
            <a:solidFill>
              <a:schemeClr val="accent4">
                <a:lumMod val="60000"/>
              </a:schemeClr>
            </a:solidFill>
            <a:ln>
              <a:noFill/>
            </a:ln>
            <a:effectLst/>
          </c:spPr>
          <c:invertIfNegative val="0"/>
          <c:cat>
            <c:strRef>
              <c:f>'Lot C4b'!$C$34:$X$34</c:f>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f>'Lot C4b'!$C$44:$X$44</c:f>
              <c:numCache>
                <c:formatCode>"£"#,##0.00</c:formatCode>
                <c:ptCount val="22"/>
                <c:pt idx="0">
                  <c:v>2900</c:v>
                </c:pt>
                <c:pt idx="1">
                  <c:v>4500</c:v>
                </c:pt>
                <c:pt idx="2">
                  <c:v>11560</c:v>
                </c:pt>
                <c:pt idx="3">
                  <c:v>10000</c:v>
                </c:pt>
                <c:pt idx="4">
                  <c:v>11290.3</c:v>
                </c:pt>
                <c:pt idx="5">
                  <c:v>11500</c:v>
                </c:pt>
                <c:pt idx="6">
                  <c:v>18880</c:v>
                </c:pt>
                <c:pt idx="7">
                  <c:v>1710</c:v>
                </c:pt>
                <c:pt idx="8">
                  <c:v>14400</c:v>
                </c:pt>
                <c:pt idx="9">
                  <c:v>19500</c:v>
                </c:pt>
              </c:numCache>
            </c:numRef>
          </c:val>
          <c:extLst>
            <c:ext xmlns:c16="http://schemas.microsoft.com/office/drawing/2014/chart" uri="{C3380CC4-5D6E-409C-BE32-E72D297353CC}">
              <c16:uniqueId val="{00000009-FB57-4017-A979-DFF08B7924C5}"/>
            </c:ext>
          </c:extLst>
        </c:ser>
        <c:dLbls>
          <c:showLegendKey val="0"/>
          <c:showVal val="0"/>
          <c:showCatName val="0"/>
          <c:showSerName val="0"/>
          <c:showPercent val="0"/>
          <c:showBubbleSize val="0"/>
        </c:dLbls>
        <c:gapWidth val="219"/>
        <c:overlap val="-27"/>
        <c:axId val="613971232"/>
        <c:axId val="631772320"/>
        <c:extLst>
          <c:ext xmlns:c15="http://schemas.microsoft.com/office/drawing/2012/chart" uri="{02D57815-91ED-43cb-92C2-25804820EDAC}">
            <c15:filteredBarSeries>
              <c15:ser>
                <c:idx val="0"/>
                <c:order val="0"/>
                <c:tx>
                  <c:strRef>
                    <c:extLst>
                      <c:ext uri="{02D57815-91ED-43cb-92C2-25804820EDAC}">
                        <c15:formulaRef>
                          <c15:sqref>'Lot C4b'!$B$35</c15:sqref>
                        </c15:formulaRef>
                      </c:ext>
                    </c:extLst>
                    <c:strCache>
                      <c:ptCount val="1"/>
                      <c:pt idx="0">
                        <c:v>ICN - Fees for Combined Architectural Services and Principal Designer (East) </c:v>
                      </c:pt>
                    </c:strCache>
                  </c:strRef>
                </c:tx>
                <c:spPr>
                  <a:solidFill>
                    <a:schemeClr val="accent1"/>
                  </a:solidFill>
                  <a:ln>
                    <a:noFill/>
                  </a:ln>
                  <a:effectLst/>
                </c:spPr>
                <c:invertIfNegative val="0"/>
                <c:cat>
                  <c:strRef>
                    <c:extLst>
                      <c:ext uri="{02D57815-91ED-43cb-92C2-25804820EDAC}">
                        <c15:formulaRef>
                          <c15:sqref>'Lot C4b'!$C$34:$X$34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c:ext uri="{02D57815-91ED-43cb-92C2-25804820EDAC}">
                        <c15:formulaRef>
                          <c15:sqref>'Lot C4b'!$C$35:$X$35</c15:sqref>
                        </c15:formulaRef>
                      </c:ext>
                    </c:extLst>
                    <c:numCache>
                      <c:formatCode>General</c:formatCode>
                      <c:ptCount val="22"/>
                    </c:numCache>
                  </c:numRef>
                </c:val>
                <c:extLst>
                  <c:ext xmlns:c16="http://schemas.microsoft.com/office/drawing/2014/chart" uri="{C3380CC4-5D6E-409C-BE32-E72D297353CC}">
                    <c16:uniqueId val="{00000000-FB57-4017-A979-DFF08B7924C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C4b'!$B$36</c15:sqref>
                        </c15:formulaRef>
                      </c:ext>
                    </c:extLst>
                    <c:strCache>
                      <c:ptCount val="1"/>
                      <c:pt idx="0">
                        <c:v>Stage 1 fee without Planning Consultant applied Band 1 up to &amp; including 34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C4b'!$C$34:$X$34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C4b'!$C$36:$X$36</c15:sqref>
                        </c15:formulaRef>
                      </c:ext>
                    </c:extLst>
                    <c:numCache>
                      <c:formatCode>General</c:formatCode>
                      <c:ptCount val="22"/>
                    </c:numCache>
                  </c:numRef>
                </c:val>
                <c:extLst xmlns:c15="http://schemas.microsoft.com/office/drawing/2012/chart">
                  <c:ext xmlns:c16="http://schemas.microsoft.com/office/drawing/2014/chart" uri="{C3380CC4-5D6E-409C-BE32-E72D297353CC}">
                    <c16:uniqueId val="{00000001-FB57-4017-A979-DFF08B7924C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C4b'!$B$37</c15:sqref>
                        </c15:formulaRef>
                      </c:ext>
                    </c:extLst>
                    <c:strCache>
                      <c:ptCount val="1"/>
                      <c:pt idx="0">
                        <c:v>Stage 1 - % fee of works only value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C4b'!$C$34:$X$34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C4b'!$C$37:$X$37</c15:sqref>
                        </c15:formulaRef>
                      </c:ext>
                    </c:extLst>
                    <c:numCache>
                      <c:formatCode>0.00%</c:formatCode>
                      <c:ptCount val="22"/>
                      <c:pt idx="0">
                        <c:v>9.5999999999999992E-3</c:v>
                      </c:pt>
                      <c:pt idx="1">
                        <c:v>1.2E-2</c:v>
                      </c:pt>
                      <c:pt idx="2">
                        <c:v>8.0000000000000002E-3</c:v>
                      </c:pt>
                      <c:pt idx="3">
                        <c:v>1.0999999999999999E-2</c:v>
                      </c:pt>
                      <c:pt idx="4" formatCode="0.000%">
                        <c:v>1.21E-2</c:v>
                      </c:pt>
                      <c:pt idx="5">
                        <c:v>1.34E-2</c:v>
                      </c:pt>
                      <c:pt idx="6">
                        <c:v>6.4000000000000003E-3</c:v>
                      </c:pt>
                      <c:pt idx="7">
                        <c:v>6.4999999999999997E-3</c:v>
                      </c:pt>
                      <c:pt idx="8">
                        <c:v>8.6800000000000002E-3</c:v>
                      </c:pt>
                      <c:pt idx="9">
                        <c:v>1.38E-2</c:v>
                      </c:pt>
                      <c:pt idx="10" formatCode="0.000%">
                        <c:v>1.0148000000000001E-2</c:v>
                      </c:pt>
                    </c:numCache>
                  </c:numRef>
                </c:val>
                <c:extLst xmlns:c15="http://schemas.microsoft.com/office/drawing/2012/chart">
                  <c:ext xmlns:c16="http://schemas.microsoft.com/office/drawing/2014/chart" uri="{C3380CC4-5D6E-409C-BE32-E72D297353CC}">
                    <c16:uniqueId val="{00000002-FB57-4017-A979-DFF08B7924C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C4b'!$B$38</c15:sqref>
                        </c15:formulaRef>
                      </c:ext>
                    </c:extLst>
                    <c:strCache>
                      <c:ptCount val="1"/>
                      <c:pt idx="0">
                        <c:v>Stage 1 Minimum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C4b'!$C$34:$X$34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C4b'!$C$38:$X$38</c15:sqref>
                        </c15:formulaRef>
                      </c:ext>
                    </c:extLst>
                    <c:numCache>
                      <c:formatCode>"£"#,##0.00</c:formatCode>
                      <c:ptCount val="22"/>
                      <c:pt idx="0">
                        <c:v>2900</c:v>
                      </c:pt>
                      <c:pt idx="1">
                        <c:v>4500</c:v>
                      </c:pt>
                      <c:pt idx="2">
                        <c:v>6300</c:v>
                      </c:pt>
                      <c:pt idx="3">
                        <c:v>10000</c:v>
                      </c:pt>
                      <c:pt idx="4">
                        <c:v>12735.45</c:v>
                      </c:pt>
                      <c:pt idx="5">
                        <c:v>11500</c:v>
                      </c:pt>
                      <c:pt idx="6">
                        <c:v>10240</c:v>
                      </c:pt>
                      <c:pt idx="7">
                        <c:v>690</c:v>
                      </c:pt>
                      <c:pt idx="8">
                        <c:v>14100</c:v>
                      </c:pt>
                      <c:pt idx="9">
                        <c:v>25650</c:v>
                      </c:pt>
                    </c:numCache>
                  </c:numRef>
                </c:val>
                <c:extLst xmlns:c15="http://schemas.microsoft.com/office/drawing/2012/chart">
                  <c:ext xmlns:c16="http://schemas.microsoft.com/office/drawing/2014/chart" uri="{C3380CC4-5D6E-409C-BE32-E72D297353CC}">
                    <c16:uniqueId val="{00000003-FB57-4017-A979-DFF08B7924C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C4b'!$B$39</c15:sqref>
                        </c15:formulaRef>
                      </c:ext>
                    </c:extLst>
                    <c:strCache>
                      <c:ptCount val="1"/>
                      <c:pt idx="0">
                        <c:v>Stage 1 fee with Planning Consultant </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C4b'!$C$34:$X$34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C4b'!$C$39:$X$39</c15:sqref>
                        </c15:formulaRef>
                      </c:ext>
                    </c:extLst>
                    <c:numCache>
                      <c:formatCode>General</c:formatCode>
                      <c:ptCount val="22"/>
                    </c:numCache>
                  </c:numRef>
                </c:val>
                <c:extLst xmlns:c15="http://schemas.microsoft.com/office/drawing/2012/chart">
                  <c:ext xmlns:c16="http://schemas.microsoft.com/office/drawing/2014/chart" uri="{C3380CC4-5D6E-409C-BE32-E72D297353CC}">
                    <c16:uniqueId val="{00000004-FB57-4017-A979-DFF08B7924C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C4b'!$B$40</c15:sqref>
                        </c15:formulaRef>
                      </c:ext>
                    </c:extLst>
                    <c:strCache>
                      <c:ptCount val="1"/>
                      <c:pt idx="0">
                        <c:v>Stage 1 - % fee of works only value </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C4b'!$C$34:$X$34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C4b'!$C$40:$X$40</c15:sqref>
                        </c15:formulaRef>
                      </c:ext>
                    </c:extLst>
                    <c:numCache>
                      <c:formatCode>0.00%</c:formatCode>
                      <c:ptCount val="22"/>
                      <c:pt idx="0">
                        <c:v>9.1000000000000004E-3</c:v>
                      </c:pt>
                      <c:pt idx="1">
                        <c:v>1.15E-2</c:v>
                      </c:pt>
                      <c:pt idx="2">
                        <c:v>7.3000000000000001E-3</c:v>
                      </c:pt>
                      <c:pt idx="3">
                        <c:v>0.01</c:v>
                      </c:pt>
                      <c:pt idx="4" formatCode="0.000%">
                        <c:v>1.1299999999999999E-2</c:v>
                      </c:pt>
                      <c:pt idx="5">
                        <c:v>1.34E-2</c:v>
                      </c:pt>
                      <c:pt idx="6">
                        <c:v>5.8999999999999999E-3</c:v>
                      </c:pt>
                      <c:pt idx="7">
                        <c:v>6.4000000000000003E-3</c:v>
                      </c:pt>
                      <c:pt idx="8">
                        <c:v>6.4999999999999997E-3</c:v>
                      </c:pt>
                      <c:pt idx="9">
                        <c:v>1.2800000000000001E-2</c:v>
                      </c:pt>
                      <c:pt idx="10" formatCode="0.000%">
                        <c:v>9.4200000000000013E-3</c:v>
                      </c:pt>
                    </c:numCache>
                  </c:numRef>
                </c:val>
                <c:extLst xmlns:c15="http://schemas.microsoft.com/office/drawing/2012/chart">
                  <c:ext xmlns:c16="http://schemas.microsoft.com/office/drawing/2014/chart" uri="{C3380CC4-5D6E-409C-BE32-E72D297353CC}">
                    <c16:uniqueId val="{00000005-FB57-4017-A979-DFF08B7924C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'Lot C4b'!$B$41</c15:sqref>
                        </c15:formulaRef>
                      </c:ext>
                    </c:extLst>
                    <c:strCache>
                      <c:ptCount val="1"/>
                      <c:pt idx="0">
                        <c:v>Stage 1 Minimum Fee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C4b'!$C$34:$X$34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C4b'!$C$41:$X$41</c15:sqref>
                        </c15:formulaRef>
                      </c:ext>
                    </c:extLst>
                    <c:numCache>
                      <c:formatCode>"£"#,##0.00</c:formatCode>
                      <c:ptCount val="22"/>
                      <c:pt idx="0">
                        <c:v>2900</c:v>
                      </c:pt>
                      <c:pt idx="1">
                        <c:v>1500</c:v>
                      </c:pt>
                      <c:pt idx="2">
                        <c:v>5880</c:v>
                      </c:pt>
                      <c:pt idx="3">
                        <c:v>10000</c:v>
                      </c:pt>
                      <c:pt idx="4">
                        <c:v>11935.45</c:v>
                      </c:pt>
                      <c:pt idx="5">
                        <c:v>11500</c:v>
                      </c:pt>
                      <c:pt idx="6">
                        <c:v>9440</c:v>
                      </c:pt>
                      <c:pt idx="7">
                        <c:v>690</c:v>
                      </c:pt>
                      <c:pt idx="8">
                        <c:v>14100</c:v>
                      </c:pt>
                      <c:pt idx="9">
                        <c:v>24130</c:v>
                      </c:pt>
                    </c:numCache>
                  </c:numRef>
                </c:val>
                <c:extLst xmlns:c15="http://schemas.microsoft.com/office/drawing/2012/chart">
                  <c:ext xmlns:c16="http://schemas.microsoft.com/office/drawing/2014/chart" uri="{C3380CC4-5D6E-409C-BE32-E72D297353CC}">
                    <c16:uniqueId val="{00000006-FB57-4017-A979-DFF08B7924C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'Lot C4b'!$B$42</c15:sqref>
                        </c15:formulaRef>
                      </c:ext>
                    </c:extLst>
                    <c:strCache>
                      <c:ptCount val="1"/>
                      <c:pt idx="0">
                        <c:v>Stage 2 fee with or without Planning Consultant </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C4b'!$C$34:$X$34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C4b'!$C$42:$X$42</c15:sqref>
                        </c15:formulaRef>
                      </c:ext>
                    </c:extLst>
                    <c:numCache>
                      <c:formatCode>General</c:formatCode>
                      <c:ptCount val="22"/>
                    </c:numCache>
                  </c:numRef>
                </c:val>
                <c:extLst xmlns:c15="http://schemas.microsoft.com/office/drawing/2012/chart">
                  <c:ext xmlns:c16="http://schemas.microsoft.com/office/drawing/2014/chart" uri="{C3380CC4-5D6E-409C-BE32-E72D297353CC}">
                    <c16:uniqueId val="{00000007-FB57-4017-A979-DFF08B7924C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'Lot C4b'!$B$43</c15:sqref>
                        </c15:formulaRef>
                      </c:ext>
                    </c:extLst>
                    <c:strCache>
                      <c:ptCount val="1"/>
                      <c:pt idx="0">
                        <c:v>Stage 2 - % fee of works only value </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C4b'!$C$34:$X$34</c15:sqref>
                        </c15:formulaRef>
                      </c:ext>
                    </c:extLst>
                    <c:strCache>
                      <c:ptCount val="11"/>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pt idx="10">
                        <c:v>AVERAGE</c:v>
                      </c:pt>
                    </c:strCache>
                  </c:strRef>
                </c:cat>
                <c:val>
                  <c:numRef>
                    <c:extLst xmlns:c15="http://schemas.microsoft.com/office/drawing/2012/chart">
                      <c:ext xmlns:c15="http://schemas.microsoft.com/office/drawing/2012/chart" uri="{02D57815-91ED-43cb-92C2-25804820EDAC}">
                        <c15:formulaRef>
                          <c15:sqref>'Lot C4b'!$C$43:$X$43</c15:sqref>
                        </c15:formulaRef>
                      </c:ext>
                    </c:extLst>
                    <c:numCache>
                      <c:formatCode>0.00%</c:formatCode>
                      <c:ptCount val="22"/>
                      <c:pt idx="0">
                        <c:v>9.5999999999999992E-3</c:v>
                      </c:pt>
                      <c:pt idx="1">
                        <c:v>1.0999999999999999E-2</c:v>
                      </c:pt>
                      <c:pt idx="2">
                        <c:v>1.5100000000000001E-2</c:v>
                      </c:pt>
                      <c:pt idx="3">
                        <c:v>0.01</c:v>
                      </c:pt>
                      <c:pt idx="4" formatCode="0.000%">
                        <c:v>1.09E-2</c:v>
                      </c:pt>
                      <c:pt idx="5">
                        <c:v>5.7000000000000002E-3</c:v>
                      </c:pt>
                      <c:pt idx="6">
                        <c:v>1.18E-2</c:v>
                      </c:pt>
                      <c:pt idx="7">
                        <c:v>1.61E-2</c:v>
                      </c:pt>
                      <c:pt idx="8">
                        <c:v>9.2200000000000008E-3</c:v>
                      </c:pt>
                      <c:pt idx="9">
                        <c:v>7.4999999999999997E-3</c:v>
                      </c:pt>
                      <c:pt idx="10" formatCode="0.000%">
                        <c:v>1.0692000000000002E-2</c:v>
                      </c:pt>
                    </c:numCache>
                  </c:numRef>
                </c:val>
                <c:extLst xmlns:c15="http://schemas.microsoft.com/office/drawing/2012/chart">
                  <c:ext xmlns:c16="http://schemas.microsoft.com/office/drawing/2014/chart" uri="{C3380CC4-5D6E-409C-BE32-E72D297353CC}">
                    <c16:uniqueId val="{00000008-FB57-4017-A979-DFF08B7924C5}"/>
                  </c:ext>
                </c:extLst>
              </c15:ser>
            </c15:filteredBarSeries>
          </c:ext>
        </c:extLst>
      </c:barChart>
      <c:catAx>
        <c:axId val="61397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772320"/>
        <c:crosses val="autoZero"/>
        <c:auto val="1"/>
        <c:lblAlgn val="ctr"/>
        <c:lblOffset val="100"/>
        <c:noMultiLvlLbl val="0"/>
      </c:catAx>
      <c:valAx>
        <c:axId val="6317723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3971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Lot C4b Fees for Combined Architectural Services and Principal Designer (East) Stage 1 fee without Planning Consultant applied Band 2  35 +  homes Stage 1 - % fee of works only value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2"/>
          <c:tx>
            <c:strRef>
              <c:f>'Lot C4b'!$B$51</c:f>
              <c:strCache>
                <c:ptCount val="1"/>
                <c:pt idx="0">
                  <c:v>Stage 1 - % fee of works only value </c:v>
                </c:pt>
              </c:strCache>
            </c:strRef>
          </c:tx>
          <c:spPr>
            <a:solidFill>
              <a:schemeClr val="accent3"/>
            </a:solidFill>
            <a:ln>
              <a:noFill/>
            </a:ln>
            <a:effectLst/>
          </c:spPr>
          <c:invertIfNegative val="0"/>
          <c:cat>
            <c:strRef>
              <c:f>'Lot C4b'!$C$48:$X$48</c:f>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f>'Lot C4b'!$C$51:$X$51</c:f>
              <c:numCache>
                <c:formatCode>0.00%</c:formatCode>
                <c:ptCount val="22"/>
                <c:pt idx="0">
                  <c:v>8.9999999999999993E-3</c:v>
                </c:pt>
                <c:pt idx="1">
                  <c:v>0.01</c:v>
                </c:pt>
                <c:pt idx="2">
                  <c:v>6.1000000000000004E-3</c:v>
                </c:pt>
                <c:pt idx="3">
                  <c:v>0.01</c:v>
                </c:pt>
                <c:pt idx="4" formatCode="0.000%">
                  <c:v>8.8000000000000005E-3</c:v>
                </c:pt>
                <c:pt idx="5">
                  <c:v>1.23E-2</c:v>
                </c:pt>
                <c:pt idx="6">
                  <c:v>4.7999999999999996E-3</c:v>
                </c:pt>
                <c:pt idx="7">
                  <c:v>5.1999999999999998E-3</c:v>
                </c:pt>
                <c:pt idx="8">
                  <c:v>7.4999999999999997E-3</c:v>
                </c:pt>
                <c:pt idx="9">
                  <c:v>1.23E-2</c:v>
                </c:pt>
                <c:pt idx="10" formatCode="0.000%">
                  <c:v>8.6E-3</c:v>
                </c:pt>
              </c:numCache>
            </c:numRef>
          </c:val>
          <c:extLst>
            <c:ext xmlns:c16="http://schemas.microsoft.com/office/drawing/2014/chart" uri="{C3380CC4-5D6E-409C-BE32-E72D297353CC}">
              <c16:uniqueId val="{00000002-F3E8-4323-8268-C19C3DA6F8D1}"/>
            </c:ext>
          </c:extLst>
        </c:ser>
        <c:dLbls>
          <c:showLegendKey val="0"/>
          <c:showVal val="0"/>
          <c:showCatName val="0"/>
          <c:showSerName val="0"/>
          <c:showPercent val="0"/>
          <c:showBubbleSize val="0"/>
        </c:dLbls>
        <c:gapWidth val="219"/>
        <c:overlap val="-27"/>
        <c:axId val="1408807280"/>
        <c:axId val="456184816"/>
        <c:extLst>
          <c:ext xmlns:c15="http://schemas.microsoft.com/office/drawing/2012/chart" uri="{02D57815-91ED-43cb-92C2-25804820EDAC}">
            <c15:filteredBarSeries>
              <c15:ser>
                <c:idx val="0"/>
                <c:order val="0"/>
                <c:tx>
                  <c:strRef>
                    <c:extLst>
                      <c:ext uri="{02D57815-91ED-43cb-92C2-25804820EDAC}">
                        <c15:formulaRef>
                          <c15:sqref>'Lot C4b'!$B$49</c15:sqref>
                        </c15:formulaRef>
                      </c:ext>
                    </c:extLst>
                    <c:strCache>
                      <c:ptCount val="1"/>
                      <c:pt idx="0">
                        <c:v>ICN - Fees for Combined Architectural Services and Principal Designer (East) </c:v>
                      </c:pt>
                    </c:strCache>
                  </c:strRef>
                </c:tx>
                <c:spPr>
                  <a:solidFill>
                    <a:schemeClr val="accent1"/>
                  </a:solidFill>
                  <a:ln>
                    <a:noFill/>
                  </a:ln>
                  <a:effectLst/>
                </c:spPr>
                <c:invertIfNegative val="0"/>
                <c:cat>
                  <c:strRef>
                    <c:extLst>
                      <c:ex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c:ext uri="{02D57815-91ED-43cb-92C2-25804820EDAC}">
                        <c15:formulaRef>
                          <c15:sqref>'Lot C4b'!$C$49:$X$49</c15:sqref>
                        </c15:formulaRef>
                      </c:ext>
                    </c:extLst>
                    <c:numCache>
                      <c:formatCode>General</c:formatCode>
                      <c:ptCount val="22"/>
                    </c:numCache>
                  </c:numRef>
                </c:val>
                <c:extLst>
                  <c:ext xmlns:c16="http://schemas.microsoft.com/office/drawing/2014/chart" uri="{C3380CC4-5D6E-409C-BE32-E72D297353CC}">
                    <c16:uniqueId val="{00000000-F3E8-4323-8268-C19C3DA6F8D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C4b'!$B$50</c15:sqref>
                        </c15:formulaRef>
                      </c:ext>
                    </c:extLst>
                    <c:strCache>
                      <c:ptCount val="1"/>
                      <c:pt idx="0">
                        <c:v>Stage 1 fee without Planning Consultant applied Band 2  35 +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xmlns:c15="http://schemas.microsoft.com/office/drawing/2012/chart">
                      <c:ext xmlns:c15="http://schemas.microsoft.com/office/drawing/2012/chart" uri="{02D57815-91ED-43cb-92C2-25804820EDAC}">
                        <c15:formulaRef>
                          <c15:sqref>'Lot C4b'!$C$50:$X$50</c15:sqref>
                        </c15:formulaRef>
                      </c:ext>
                    </c:extLst>
                    <c:numCache>
                      <c:formatCode>General</c:formatCode>
                      <c:ptCount val="22"/>
                    </c:numCache>
                  </c:numRef>
                </c:val>
                <c:extLst xmlns:c15="http://schemas.microsoft.com/office/drawing/2012/chart">
                  <c:ext xmlns:c16="http://schemas.microsoft.com/office/drawing/2014/chart" uri="{C3380CC4-5D6E-409C-BE32-E72D297353CC}">
                    <c16:uniqueId val="{00000001-F3E8-4323-8268-C19C3DA6F8D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C4b'!$B$52</c15:sqref>
                        </c15:formulaRef>
                      </c:ext>
                    </c:extLst>
                    <c:strCache>
                      <c:ptCount val="1"/>
                      <c:pt idx="0">
                        <c:v>Stage 1 Maximum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xmlns:c15="http://schemas.microsoft.com/office/drawing/2012/chart">
                      <c:ext xmlns:c15="http://schemas.microsoft.com/office/drawing/2012/chart" uri="{02D57815-91ED-43cb-92C2-25804820EDAC}">
                        <c15:formulaRef>
                          <c15:sqref>'Lot C4b'!$C$52:$X$52</c15:sqref>
                        </c15:formulaRef>
                      </c:ext>
                    </c:extLst>
                    <c:numCache>
                      <c:formatCode>"£"#,##0.00</c:formatCode>
                      <c:ptCount val="22"/>
                      <c:pt idx="0">
                        <c:v>169000</c:v>
                      </c:pt>
                      <c:pt idx="1">
                        <c:v>357000</c:v>
                      </c:pt>
                      <c:pt idx="2">
                        <c:v>91500</c:v>
                      </c:pt>
                      <c:pt idx="3">
                        <c:v>150000</c:v>
                      </c:pt>
                      <c:pt idx="4">
                        <c:v>66857.13</c:v>
                      </c:pt>
                      <c:pt idx="5">
                        <c:v>246000</c:v>
                      </c:pt>
                      <c:pt idx="6">
                        <c:v>120000</c:v>
                      </c:pt>
                      <c:pt idx="7">
                        <c:v>75000</c:v>
                      </c:pt>
                      <c:pt idx="8">
                        <c:v>87500</c:v>
                      </c:pt>
                      <c:pt idx="9">
                        <c:v>125575</c:v>
                      </c:pt>
                    </c:numCache>
                  </c:numRef>
                </c:val>
                <c:extLst xmlns:c15="http://schemas.microsoft.com/office/drawing/2012/chart">
                  <c:ext xmlns:c16="http://schemas.microsoft.com/office/drawing/2014/chart" uri="{C3380CC4-5D6E-409C-BE32-E72D297353CC}">
                    <c16:uniqueId val="{00000003-F3E8-4323-8268-C19C3DA6F8D1}"/>
                  </c:ext>
                </c:extLst>
              </c15:ser>
            </c15:filteredBarSeries>
          </c:ext>
        </c:extLst>
      </c:barChart>
      <c:catAx>
        <c:axId val="1408807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6184816"/>
        <c:crosses val="autoZero"/>
        <c:auto val="1"/>
        <c:lblAlgn val="ctr"/>
        <c:lblOffset val="100"/>
        <c:noMultiLvlLbl val="0"/>
      </c:catAx>
      <c:valAx>
        <c:axId val="456184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8807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b="0" i="0" u="none" strike="noStrike" kern="1200" spc="0" baseline="0">
                <a:solidFill>
                  <a:sysClr val="windowText" lastClr="000000">
                    <a:lumMod val="65000"/>
                    <a:lumOff val="35000"/>
                  </a:sysClr>
                </a:solidFill>
              </a:rPr>
              <a:t>Lot C4b Fees for Combined Architectural Services and Principal Designer (East) Stage 1 fee without Planning Consultant applied Band 2  35 +  homes Stage 1 Max Fee</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GB"/>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3"/>
          <c:order val="3"/>
          <c:tx>
            <c:strRef>
              <c:f>'Lot C4b'!$B$52</c:f>
              <c:strCache>
                <c:ptCount val="1"/>
                <c:pt idx="0">
                  <c:v>Stage 1 Maximum Fee</c:v>
                </c:pt>
              </c:strCache>
            </c:strRef>
          </c:tx>
          <c:spPr>
            <a:solidFill>
              <a:schemeClr val="accent4"/>
            </a:solidFill>
            <a:ln>
              <a:noFill/>
            </a:ln>
            <a:effectLst/>
          </c:spPr>
          <c:invertIfNegative val="0"/>
          <c:cat>
            <c:strRef>
              <c:f>'Lot C4b'!$C$48:$X$48</c:f>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f>'Lot C4b'!$C$52:$X$52</c:f>
              <c:numCache>
                <c:formatCode>"£"#,##0.00</c:formatCode>
                <c:ptCount val="22"/>
                <c:pt idx="0">
                  <c:v>169000</c:v>
                </c:pt>
                <c:pt idx="1">
                  <c:v>357000</c:v>
                </c:pt>
                <c:pt idx="2">
                  <c:v>91500</c:v>
                </c:pt>
                <c:pt idx="3">
                  <c:v>150000</c:v>
                </c:pt>
                <c:pt idx="4">
                  <c:v>66857.13</c:v>
                </c:pt>
                <c:pt idx="5">
                  <c:v>246000</c:v>
                </c:pt>
                <c:pt idx="6">
                  <c:v>120000</c:v>
                </c:pt>
                <c:pt idx="7">
                  <c:v>75000</c:v>
                </c:pt>
                <c:pt idx="8">
                  <c:v>87500</c:v>
                </c:pt>
                <c:pt idx="9">
                  <c:v>125575</c:v>
                </c:pt>
              </c:numCache>
            </c:numRef>
          </c:val>
          <c:extLst>
            <c:ext xmlns:c16="http://schemas.microsoft.com/office/drawing/2014/chart" uri="{C3380CC4-5D6E-409C-BE32-E72D297353CC}">
              <c16:uniqueId val="{00000003-B4FA-4182-B0ED-74979933A15B}"/>
            </c:ext>
          </c:extLst>
        </c:ser>
        <c:dLbls>
          <c:showLegendKey val="0"/>
          <c:showVal val="0"/>
          <c:showCatName val="0"/>
          <c:showSerName val="0"/>
          <c:showPercent val="0"/>
          <c:showBubbleSize val="0"/>
        </c:dLbls>
        <c:gapWidth val="219"/>
        <c:overlap val="-27"/>
        <c:axId val="322820512"/>
        <c:axId val="904849792"/>
        <c:extLst>
          <c:ext xmlns:c15="http://schemas.microsoft.com/office/drawing/2012/chart" uri="{02D57815-91ED-43cb-92C2-25804820EDAC}">
            <c15:filteredBarSeries>
              <c15:ser>
                <c:idx val="0"/>
                <c:order val="0"/>
                <c:tx>
                  <c:strRef>
                    <c:extLst>
                      <c:ext uri="{02D57815-91ED-43cb-92C2-25804820EDAC}">
                        <c15:formulaRef>
                          <c15:sqref>'Lot C4b'!$B$49</c15:sqref>
                        </c15:formulaRef>
                      </c:ext>
                    </c:extLst>
                    <c:strCache>
                      <c:ptCount val="1"/>
                      <c:pt idx="0">
                        <c:v>ICN - Fees for Combined Architectural Services and Principal Designer (East) </c:v>
                      </c:pt>
                    </c:strCache>
                  </c:strRef>
                </c:tx>
                <c:spPr>
                  <a:solidFill>
                    <a:schemeClr val="accent1"/>
                  </a:solidFill>
                  <a:ln>
                    <a:noFill/>
                  </a:ln>
                  <a:effectLst/>
                </c:spPr>
                <c:invertIfNegative val="0"/>
                <c:cat>
                  <c:strRef>
                    <c:extLst>
                      <c:ex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c:ext uri="{02D57815-91ED-43cb-92C2-25804820EDAC}">
                        <c15:formulaRef>
                          <c15:sqref>'Lot C4b'!$C$49:$X$49</c15:sqref>
                        </c15:formulaRef>
                      </c:ext>
                    </c:extLst>
                    <c:numCache>
                      <c:formatCode>General</c:formatCode>
                      <c:ptCount val="22"/>
                    </c:numCache>
                  </c:numRef>
                </c:val>
                <c:extLst>
                  <c:ext xmlns:c16="http://schemas.microsoft.com/office/drawing/2014/chart" uri="{C3380CC4-5D6E-409C-BE32-E72D297353CC}">
                    <c16:uniqueId val="{00000000-B4FA-4182-B0ED-74979933A15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C4b'!$B$50</c15:sqref>
                        </c15:formulaRef>
                      </c:ext>
                    </c:extLst>
                    <c:strCache>
                      <c:ptCount val="1"/>
                      <c:pt idx="0">
                        <c:v>Stage 1 fee without Planning Consultant applied Band 2  35 +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xmlns:c15="http://schemas.microsoft.com/office/drawing/2012/chart">
                      <c:ext xmlns:c15="http://schemas.microsoft.com/office/drawing/2012/chart" uri="{02D57815-91ED-43cb-92C2-25804820EDAC}">
                        <c15:formulaRef>
                          <c15:sqref>'Lot C4b'!$C$50:$X$50</c15:sqref>
                        </c15:formulaRef>
                      </c:ext>
                    </c:extLst>
                    <c:numCache>
                      <c:formatCode>General</c:formatCode>
                      <c:ptCount val="22"/>
                    </c:numCache>
                  </c:numRef>
                </c:val>
                <c:extLst xmlns:c15="http://schemas.microsoft.com/office/drawing/2012/chart">
                  <c:ext xmlns:c16="http://schemas.microsoft.com/office/drawing/2014/chart" uri="{C3380CC4-5D6E-409C-BE32-E72D297353CC}">
                    <c16:uniqueId val="{00000001-B4FA-4182-B0ED-74979933A15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C4b'!$B$51</c15:sqref>
                        </c15:formulaRef>
                      </c:ext>
                    </c:extLst>
                    <c:strCache>
                      <c:ptCount val="1"/>
                      <c:pt idx="0">
                        <c:v>Stage 1 - % fee of works only value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xmlns:c15="http://schemas.microsoft.com/office/drawing/2012/chart">
                      <c:ext xmlns:c15="http://schemas.microsoft.com/office/drawing/2012/chart" uri="{02D57815-91ED-43cb-92C2-25804820EDAC}">
                        <c15:formulaRef>
                          <c15:sqref>'Lot C4b'!$C$51:$X$51</c15:sqref>
                        </c15:formulaRef>
                      </c:ext>
                    </c:extLst>
                    <c:numCache>
                      <c:formatCode>0.00%</c:formatCode>
                      <c:ptCount val="22"/>
                      <c:pt idx="0">
                        <c:v>8.9999999999999993E-3</c:v>
                      </c:pt>
                      <c:pt idx="1">
                        <c:v>0.01</c:v>
                      </c:pt>
                      <c:pt idx="2">
                        <c:v>6.1000000000000004E-3</c:v>
                      </c:pt>
                      <c:pt idx="3">
                        <c:v>0.01</c:v>
                      </c:pt>
                      <c:pt idx="4" formatCode="0.000%">
                        <c:v>8.8000000000000005E-3</c:v>
                      </c:pt>
                      <c:pt idx="5">
                        <c:v>1.23E-2</c:v>
                      </c:pt>
                      <c:pt idx="6">
                        <c:v>4.7999999999999996E-3</c:v>
                      </c:pt>
                      <c:pt idx="7">
                        <c:v>5.1999999999999998E-3</c:v>
                      </c:pt>
                      <c:pt idx="8">
                        <c:v>7.4999999999999997E-3</c:v>
                      </c:pt>
                      <c:pt idx="9">
                        <c:v>1.23E-2</c:v>
                      </c:pt>
                      <c:pt idx="10" formatCode="0.000%">
                        <c:v>8.6E-3</c:v>
                      </c:pt>
                    </c:numCache>
                  </c:numRef>
                </c:val>
                <c:extLst xmlns:c15="http://schemas.microsoft.com/office/drawing/2012/chart">
                  <c:ext xmlns:c16="http://schemas.microsoft.com/office/drawing/2014/chart" uri="{C3380CC4-5D6E-409C-BE32-E72D297353CC}">
                    <c16:uniqueId val="{00000002-B4FA-4182-B0ED-74979933A15B}"/>
                  </c:ext>
                </c:extLst>
              </c15:ser>
            </c15:filteredBarSeries>
          </c:ext>
        </c:extLst>
      </c:barChart>
      <c:catAx>
        <c:axId val="32282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4849792"/>
        <c:crosses val="autoZero"/>
        <c:auto val="1"/>
        <c:lblAlgn val="ctr"/>
        <c:lblOffset val="100"/>
        <c:noMultiLvlLbl val="0"/>
      </c:catAx>
      <c:valAx>
        <c:axId val="9048497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2820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C4b Fees for Combined Architectural Services and Principal Designer (East) Stage 1 fee with Planning Consultant applied Band 2  35 +  homes Stage 1 - % fee of works only value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5"/>
          <c:order val="5"/>
          <c:tx>
            <c:strRef>
              <c:f>'Lot C4b'!$B$54</c:f>
              <c:strCache>
                <c:ptCount val="1"/>
                <c:pt idx="0">
                  <c:v>Stage 1 - % fee of works only value </c:v>
                </c:pt>
              </c:strCache>
            </c:strRef>
          </c:tx>
          <c:spPr>
            <a:solidFill>
              <a:schemeClr val="accent6"/>
            </a:solidFill>
            <a:ln>
              <a:noFill/>
            </a:ln>
            <a:effectLst/>
          </c:spPr>
          <c:invertIfNegative val="0"/>
          <c:cat>
            <c:strRef>
              <c:f>'Lot C4b'!$C$48:$X$48</c:f>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f>'Lot C4b'!$C$54:$X$54</c:f>
              <c:numCache>
                <c:formatCode>0.00%</c:formatCode>
                <c:ptCount val="22"/>
                <c:pt idx="0">
                  <c:v>8.6999999999999994E-3</c:v>
                </c:pt>
                <c:pt idx="1">
                  <c:v>9.4999999999999998E-3</c:v>
                </c:pt>
                <c:pt idx="2">
                  <c:v>5.7999999999999996E-3</c:v>
                </c:pt>
                <c:pt idx="3">
                  <c:v>8.9999999999999993E-3</c:v>
                </c:pt>
                <c:pt idx="4" formatCode="0.000%">
                  <c:v>8.2000000000000007E-3</c:v>
                </c:pt>
                <c:pt idx="5">
                  <c:v>1.23E-2</c:v>
                </c:pt>
                <c:pt idx="6">
                  <c:v>4.3E-3</c:v>
                </c:pt>
                <c:pt idx="7">
                  <c:v>5.1000000000000004E-3</c:v>
                </c:pt>
                <c:pt idx="8">
                  <c:v>6.0000000000000001E-3</c:v>
                </c:pt>
                <c:pt idx="9">
                  <c:v>1.0500000000000001E-2</c:v>
                </c:pt>
                <c:pt idx="10" formatCode="0.000%">
                  <c:v>7.9399999999999991E-3</c:v>
                </c:pt>
              </c:numCache>
            </c:numRef>
          </c:val>
          <c:extLst>
            <c:ext xmlns:c16="http://schemas.microsoft.com/office/drawing/2014/chart" uri="{C3380CC4-5D6E-409C-BE32-E72D297353CC}">
              <c16:uniqueId val="{00000005-1FCE-4B80-898D-4641AB3A8C32}"/>
            </c:ext>
          </c:extLst>
        </c:ser>
        <c:dLbls>
          <c:showLegendKey val="0"/>
          <c:showVal val="0"/>
          <c:showCatName val="0"/>
          <c:showSerName val="0"/>
          <c:showPercent val="0"/>
          <c:showBubbleSize val="0"/>
        </c:dLbls>
        <c:gapWidth val="219"/>
        <c:overlap val="-27"/>
        <c:axId val="2014294112"/>
        <c:axId val="2090110592"/>
        <c:extLst>
          <c:ext xmlns:c15="http://schemas.microsoft.com/office/drawing/2012/chart" uri="{02D57815-91ED-43cb-92C2-25804820EDAC}">
            <c15:filteredBarSeries>
              <c15:ser>
                <c:idx val="0"/>
                <c:order val="0"/>
                <c:tx>
                  <c:strRef>
                    <c:extLst>
                      <c:ext uri="{02D57815-91ED-43cb-92C2-25804820EDAC}">
                        <c15:formulaRef>
                          <c15:sqref>'Lot C4b'!$B$49</c15:sqref>
                        </c15:formulaRef>
                      </c:ext>
                    </c:extLst>
                    <c:strCache>
                      <c:ptCount val="1"/>
                      <c:pt idx="0">
                        <c:v>ICN - Fees for Combined Architectural Services and Principal Designer (East) </c:v>
                      </c:pt>
                    </c:strCache>
                  </c:strRef>
                </c:tx>
                <c:spPr>
                  <a:solidFill>
                    <a:schemeClr val="accent1"/>
                  </a:solidFill>
                  <a:ln>
                    <a:noFill/>
                  </a:ln>
                  <a:effectLst/>
                </c:spPr>
                <c:invertIfNegative val="0"/>
                <c:cat>
                  <c:strRef>
                    <c:extLst>
                      <c:ex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c:ext uri="{02D57815-91ED-43cb-92C2-25804820EDAC}">
                        <c15:formulaRef>
                          <c15:sqref>'Lot C4b'!$C$49:$X$49</c15:sqref>
                        </c15:formulaRef>
                      </c:ext>
                    </c:extLst>
                    <c:numCache>
                      <c:formatCode>General</c:formatCode>
                      <c:ptCount val="22"/>
                    </c:numCache>
                  </c:numRef>
                </c:val>
                <c:extLst>
                  <c:ext xmlns:c16="http://schemas.microsoft.com/office/drawing/2014/chart" uri="{C3380CC4-5D6E-409C-BE32-E72D297353CC}">
                    <c16:uniqueId val="{00000000-1FCE-4B80-898D-4641AB3A8C3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C4b'!$B$50</c15:sqref>
                        </c15:formulaRef>
                      </c:ext>
                    </c:extLst>
                    <c:strCache>
                      <c:ptCount val="1"/>
                      <c:pt idx="0">
                        <c:v>Stage 1 fee without Planning Consultant applied Band 2  35 +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xmlns:c15="http://schemas.microsoft.com/office/drawing/2012/chart">
                      <c:ext xmlns:c15="http://schemas.microsoft.com/office/drawing/2012/chart" uri="{02D57815-91ED-43cb-92C2-25804820EDAC}">
                        <c15:formulaRef>
                          <c15:sqref>'Lot C4b'!$C$50:$X$50</c15:sqref>
                        </c15:formulaRef>
                      </c:ext>
                    </c:extLst>
                    <c:numCache>
                      <c:formatCode>General</c:formatCode>
                      <c:ptCount val="22"/>
                    </c:numCache>
                  </c:numRef>
                </c:val>
                <c:extLst xmlns:c15="http://schemas.microsoft.com/office/drawing/2012/chart">
                  <c:ext xmlns:c16="http://schemas.microsoft.com/office/drawing/2014/chart" uri="{C3380CC4-5D6E-409C-BE32-E72D297353CC}">
                    <c16:uniqueId val="{00000001-1FCE-4B80-898D-4641AB3A8C3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C4b'!$B$51</c15:sqref>
                        </c15:formulaRef>
                      </c:ext>
                    </c:extLst>
                    <c:strCache>
                      <c:ptCount val="1"/>
                      <c:pt idx="0">
                        <c:v>Stage 1 - % fee of works only value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xmlns:c15="http://schemas.microsoft.com/office/drawing/2012/chart">
                      <c:ext xmlns:c15="http://schemas.microsoft.com/office/drawing/2012/chart" uri="{02D57815-91ED-43cb-92C2-25804820EDAC}">
                        <c15:formulaRef>
                          <c15:sqref>'Lot C4b'!$C$51:$X$51</c15:sqref>
                        </c15:formulaRef>
                      </c:ext>
                    </c:extLst>
                    <c:numCache>
                      <c:formatCode>0.00%</c:formatCode>
                      <c:ptCount val="22"/>
                      <c:pt idx="0">
                        <c:v>8.9999999999999993E-3</c:v>
                      </c:pt>
                      <c:pt idx="1">
                        <c:v>0.01</c:v>
                      </c:pt>
                      <c:pt idx="2">
                        <c:v>6.1000000000000004E-3</c:v>
                      </c:pt>
                      <c:pt idx="3">
                        <c:v>0.01</c:v>
                      </c:pt>
                      <c:pt idx="4" formatCode="0.000%">
                        <c:v>8.8000000000000005E-3</c:v>
                      </c:pt>
                      <c:pt idx="5">
                        <c:v>1.23E-2</c:v>
                      </c:pt>
                      <c:pt idx="6">
                        <c:v>4.7999999999999996E-3</c:v>
                      </c:pt>
                      <c:pt idx="7">
                        <c:v>5.1999999999999998E-3</c:v>
                      </c:pt>
                      <c:pt idx="8">
                        <c:v>7.4999999999999997E-3</c:v>
                      </c:pt>
                      <c:pt idx="9">
                        <c:v>1.23E-2</c:v>
                      </c:pt>
                      <c:pt idx="10" formatCode="0.000%">
                        <c:v>8.6E-3</c:v>
                      </c:pt>
                    </c:numCache>
                  </c:numRef>
                </c:val>
                <c:extLst xmlns:c15="http://schemas.microsoft.com/office/drawing/2012/chart">
                  <c:ext xmlns:c16="http://schemas.microsoft.com/office/drawing/2014/chart" uri="{C3380CC4-5D6E-409C-BE32-E72D297353CC}">
                    <c16:uniqueId val="{00000002-1FCE-4B80-898D-4641AB3A8C3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C4b'!$B$52</c15:sqref>
                        </c15:formulaRef>
                      </c:ext>
                    </c:extLst>
                    <c:strCache>
                      <c:ptCount val="1"/>
                      <c:pt idx="0">
                        <c:v>Stage 1 Maximum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xmlns:c15="http://schemas.microsoft.com/office/drawing/2012/chart">
                      <c:ext xmlns:c15="http://schemas.microsoft.com/office/drawing/2012/chart" uri="{02D57815-91ED-43cb-92C2-25804820EDAC}">
                        <c15:formulaRef>
                          <c15:sqref>'Lot C4b'!$C$52:$X$52</c15:sqref>
                        </c15:formulaRef>
                      </c:ext>
                    </c:extLst>
                    <c:numCache>
                      <c:formatCode>"£"#,##0.00</c:formatCode>
                      <c:ptCount val="22"/>
                      <c:pt idx="0">
                        <c:v>169000</c:v>
                      </c:pt>
                      <c:pt idx="1">
                        <c:v>357000</c:v>
                      </c:pt>
                      <c:pt idx="2">
                        <c:v>91500</c:v>
                      </c:pt>
                      <c:pt idx="3">
                        <c:v>150000</c:v>
                      </c:pt>
                      <c:pt idx="4">
                        <c:v>66857.13</c:v>
                      </c:pt>
                      <c:pt idx="5">
                        <c:v>246000</c:v>
                      </c:pt>
                      <c:pt idx="6">
                        <c:v>120000</c:v>
                      </c:pt>
                      <c:pt idx="7">
                        <c:v>75000</c:v>
                      </c:pt>
                      <c:pt idx="8">
                        <c:v>87500</c:v>
                      </c:pt>
                      <c:pt idx="9">
                        <c:v>125575</c:v>
                      </c:pt>
                    </c:numCache>
                  </c:numRef>
                </c:val>
                <c:extLst xmlns:c15="http://schemas.microsoft.com/office/drawing/2012/chart">
                  <c:ext xmlns:c16="http://schemas.microsoft.com/office/drawing/2014/chart" uri="{C3380CC4-5D6E-409C-BE32-E72D297353CC}">
                    <c16:uniqueId val="{00000003-1FCE-4B80-898D-4641AB3A8C3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C4b'!$B$53</c15:sqref>
                        </c15:formulaRef>
                      </c:ext>
                    </c:extLst>
                    <c:strCache>
                      <c:ptCount val="1"/>
                      <c:pt idx="0">
                        <c:v>Stage 1 fee with Planning Consultant </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xmlns:c15="http://schemas.microsoft.com/office/drawing/2012/chart">
                      <c:ext xmlns:c15="http://schemas.microsoft.com/office/drawing/2012/chart" uri="{02D57815-91ED-43cb-92C2-25804820EDAC}">
                        <c15:formulaRef>
                          <c15:sqref>'Lot C4b'!$C$53:$X$53</c15:sqref>
                        </c15:formulaRef>
                      </c:ext>
                    </c:extLst>
                    <c:numCache>
                      <c:formatCode>General</c:formatCode>
                      <c:ptCount val="22"/>
                    </c:numCache>
                  </c:numRef>
                </c:val>
                <c:extLst xmlns:c15="http://schemas.microsoft.com/office/drawing/2012/chart">
                  <c:ext xmlns:c16="http://schemas.microsoft.com/office/drawing/2014/chart" uri="{C3380CC4-5D6E-409C-BE32-E72D297353CC}">
                    <c16:uniqueId val="{00000004-1FCE-4B80-898D-4641AB3A8C32}"/>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'Lot C4b'!$B$55</c15:sqref>
                        </c15:formulaRef>
                      </c:ext>
                    </c:extLst>
                    <c:strCache>
                      <c:ptCount val="1"/>
                      <c:pt idx="0">
                        <c:v>Stage 1 Maximum Fee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xmlns:c15="http://schemas.microsoft.com/office/drawing/2012/chart">
                      <c:ext xmlns:c15="http://schemas.microsoft.com/office/drawing/2012/chart" uri="{02D57815-91ED-43cb-92C2-25804820EDAC}">
                        <c15:formulaRef>
                          <c15:sqref>'Lot C4b'!$C$55:$X$55</c15:sqref>
                        </c15:formulaRef>
                      </c:ext>
                    </c:extLst>
                    <c:numCache>
                      <c:formatCode>"£"#,##0.00</c:formatCode>
                      <c:ptCount val="22"/>
                      <c:pt idx="0">
                        <c:v>159000</c:v>
                      </c:pt>
                      <c:pt idx="1">
                        <c:v>336000</c:v>
                      </c:pt>
                      <c:pt idx="2">
                        <c:v>87000</c:v>
                      </c:pt>
                      <c:pt idx="3">
                        <c:v>150000</c:v>
                      </c:pt>
                      <c:pt idx="4">
                        <c:v>62134.28</c:v>
                      </c:pt>
                      <c:pt idx="5">
                        <c:v>244000</c:v>
                      </c:pt>
                      <c:pt idx="6">
                        <c:v>107500</c:v>
                      </c:pt>
                      <c:pt idx="7">
                        <c:v>70000</c:v>
                      </c:pt>
                      <c:pt idx="8">
                        <c:v>87500</c:v>
                      </c:pt>
                      <c:pt idx="9">
                        <c:v>119200</c:v>
                      </c:pt>
                    </c:numCache>
                  </c:numRef>
                </c:val>
                <c:extLst xmlns:c15="http://schemas.microsoft.com/office/drawing/2012/chart">
                  <c:ext xmlns:c16="http://schemas.microsoft.com/office/drawing/2014/chart" uri="{C3380CC4-5D6E-409C-BE32-E72D297353CC}">
                    <c16:uniqueId val="{00000006-1FCE-4B80-898D-4641AB3A8C32}"/>
                  </c:ext>
                </c:extLst>
              </c15:ser>
            </c15:filteredBarSeries>
          </c:ext>
        </c:extLst>
      </c:barChart>
      <c:catAx>
        <c:axId val="201429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0110592"/>
        <c:crosses val="autoZero"/>
        <c:auto val="1"/>
        <c:lblAlgn val="ctr"/>
        <c:lblOffset val="100"/>
        <c:noMultiLvlLbl val="0"/>
      </c:catAx>
      <c:valAx>
        <c:axId val="20901105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4294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b="0" i="0" u="none" strike="noStrike" kern="1200" spc="0" baseline="0">
                <a:solidFill>
                  <a:sysClr val="windowText" lastClr="000000">
                    <a:lumMod val="65000"/>
                    <a:lumOff val="35000"/>
                  </a:sysClr>
                </a:solidFill>
              </a:rPr>
              <a:t>Lot C4b Fees for Combined Architectural Services and Principal Designer (East) Stage 1 fee with Planning Consultant applied Band 2  35 +  homes Stage 1 - Max Fee</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GB"/>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6"/>
          <c:order val="6"/>
          <c:tx>
            <c:strRef>
              <c:f>'Lot C4b'!$B$55</c:f>
              <c:strCache>
                <c:ptCount val="1"/>
                <c:pt idx="0">
                  <c:v>Stage 1 Maximum Fee</c:v>
                </c:pt>
              </c:strCache>
            </c:strRef>
          </c:tx>
          <c:spPr>
            <a:solidFill>
              <a:schemeClr val="accent1">
                <a:lumMod val="60000"/>
              </a:schemeClr>
            </a:solidFill>
            <a:ln>
              <a:noFill/>
            </a:ln>
            <a:effectLst/>
          </c:spPr>
          <c:invertIfNegative val="0"/>
          <c:cat>
            <c:strRef>
              <c:f>'Lot C4b'!$C$48:$X$48</c:f>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f>'Lot C4b'!$C$55:$X$55</c:f>
              <c:numCache>
                <c:formatCode>"£"#,##0.00</c:formatCode>
                <c:ptCount val="22"/>
                <c:pt idx="0">
                  <c:v>159000</c:v>
                </c:pt>
                <c:pt idx="1">
                  <c:v>336000</c:v>
                </c:pt>
                <c:pt idx="2">
                  <c:v>87000</c:v>
                </c:pt>
                <c:pt idx="3">
                  <c:v>150000</c:v>
                </c:pt>
                <c:pt idx="4">
                  <c:v>62134.28</c:v>
                </c:pt>
                <c:pt idx="5">
                  <c:v>244000</c:v>
                </c:pt>
                <c:pt idx="6">
                  <c:v>107500</c:v>
                </c:pt>
                <c:pt idx="7">
                  <c:v>70000</c:v>
                </c:pt>
                <c:pt idx="8">
                  <c:v>87500</c:v>
                </c:pt>
                <c:pt idx="9">
                  <c:v>119200</c:v>
                </c:pt>
              </c:numCache>
            </c:numRef>
          </c:val>
          <c:extLst>
            <c:ext xmlns:c16="http://schemas.microsoft.com/office/drawing/2014/chart" uri="{C3380CC4-5D6E-409C-BE32-E72D297353CC}">
              <c16:uniqueId val="{00000006-A0C7-4306-9355-5B4DE6D614D4}"/>
            </c:ext>
          </c:extLst>
        </c:ser>
        <c:dLbls>
          <c:showLegendKey val="0"/>
          <c:showVal val="0"/>
          <c:showCatName val="0"/>
          <c:showSerName val="0"/>
          <c:showPercent val="0"/>
          <c:showBubbleSize val="0"/>
        </c:dLbls>
        <c:gapWidth val="219"/>
        <c:overlap val="-27"/>
        <c:axId val="1494853376"/>
        <c:axId val="160438191"/>
        <c:extLst>
          <c:ext xmlns:c15="http://schemas.microsoft.com/office/drawing/2012/chart" uri="{02D57815-91ED-43cb-92C2-25804820EDAC}">
            <c15:filteredBarSeries>
              <c15:ser>
                <c:idx val="0"/>
                <c:order val="0"/>
                <c:tx>
                  <c:strRef>
                    <c:extLst>
                      <c:ext uri="{02D57815-91ED-43cb-92C2-25804820EDAC}">
                        <c15:formulaRef>
                          <c15:sqref>'Lot C4b'!$B$49</c15:sqref>
                        </c15:formulaRef>
                      </c:ext>
                    </c:extLst>
                    <c:strCache>
                      <c:ptCount val="1"/>
                      <c:pt idx="0">
                        <c:v>ICN - Fees for Combined Architectural Services and Principal Designer (East) </c:v>
                      </c:pt>
                    </c:strCache>
                  </c:strRef>
                </c:tx>
                <c:spPr>
                  <a:solidFill>
                    <a:schemeClr val="accent1"/>
                  </a:solidFill>
                  <a:ln>
                    <a:noFill/>
                  </a:ln>
                  <a:effectLst/>
                </c:spPr>
                <c:invertIfNegative val="0"/>
                <c:cat>
                  <c:strRef>
                    <c:extLst>
                      <c:ex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c:ext uri="{02D57815-91ED-43cb-92C2-25804820EDAC}">
                        <c15:formulaRef>
                          <c15:sqref>'Lot C4b'!$C$49:$X$49</c15:sqref>
                        </c15:formulaRef>
                      </c:ext>
                    </c:extLst>
                    <c:numCache>
                      <c:formatCode>General</c:formatCode>
                      <c:ptCount val="22"/>
                    </c:numCache>
                  </c:numRef>
                </c:val>
                <c:extLst>
                  <c:ext xmlns:c16="http://schemas.microsoft.com/office/drawing/2014/chart" uri="{C3380CC4-5D6E-409C-BE32-E72D297353CC}">
                    <c16:uniqueId val="{00000000-A0C7-4306-9355-5B4DE6D614D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C4b'!$B$50</c15:sqref>
                        </c15:formulaRef>
                      </c:ext>
                    </c:extLst>
                    <c:strCache>
                      <c:ptCount val="1"/>
                      <c:pt idx="0">
                        <c:v>Stage 1 fee without Planning Consultant applied Band 2  35 +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xmlns:c15="http://schemas.microsoft.com/office/drawing/2012/chart">
                      <c:ext xmlns:c15="http://schemas.microsoft.com/office/drawing/2012/chart" uri="{02D57815-91ED-43cb-92C2-25804820EDAC}">
                        <c15:formulaRef>
                          <c15:sqref>'Lot C4b'!$C$50:$X$50</c15:sqref>
                        </c15:formulaRef>
                      </c:ext>
                    </c:extLst>
                    <c:numCache>
                      <c:formatCode>General</c:formatCode>
                      <c:ptCount val="22"/>
                    </c:numCache>
                  </c:numRef>
                </c:val>
                <c:extLst xmlns:c15="http://schemas.microsoft.com/office/drawing/2012/chart">
                  <c:ext xmlns:c16="http://schemas.microsoft.com/office/drawing/2014/chart" uri="{C3380CC4-5D6E-409C-BE32-E72D297353CC}">
                    <c16:uniqueId val="{00000001-A0C7-4306-9355-5B4DE6D614D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C4b'!$B$51</c15:sqref>
                        </c15:formulaRef>
                      </c:ext>
                    </c:extLst>
                    <c:strCache>
                      <c:ptCount val="1"/>
                      <c:pt idx="0">
                        <c:v>Stage 1 - % fee of works only value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xmlns:c15="http://schemas.microsoft.com/office/drawing/2012/chart">
                      <c:ext xmlns:c15="http://schemas.microsoft.com/office/drawing/2012/chart" uri="{02D57815-91ED-43cb-92C2-25804820EDAC}">
                        <c15:formulaRef>
                          <c15:sqref>'Lot C4b'!$C$51:$X$51</c15:sqref>
                        </c15:formulaRef>
                      </c:ext>
                    </c:extLst>
                    <c:numCache>
                      <c:formatCode>0.00%</c:formatCode>
                      <c:ptCount val="22"/>
                      <c:pt idx="0">
                        <c:v>8.9999999999999993E-3</c:v>
                      </c:pt>
                      <c:pt idx="1">
                        <c:v>0.01</c:v>
                      </c:pt>
                      <c:pt idx="2">
                        <c:v>6.1000000000000004E-3</c:v>
                      </c:pt>
                      <c:pt idx="3">
                        <c:v>0.01</c:v>
                      </c:pt>
                      <c:pt idx="4" formatCode="0.000%">
                        <c:v>8.8000000000000005E-3</c:v>
                      </c:pt>
                      <c:pt idx="5">
                        <c:v>1.23E-2</c:v>
                      </c:pt>
                      <c:pt idx="6">
                        <c:v>4.7999999999999996E-3</c:v>
                      </c:pt>
                      <c:pt idx="7">
                        <c:v>5.1999999999999998E-3</c:v>
                      </c:pt>
                      <c:pt idx="8">
                        <c:v>7.4999999999999997E-3</c:v>
                      </c:pt>
                      <c:pt idx="9">
                        <c:v>1.23E-2</c:v>
                      </c:pt>
                      <c:pt idx="10" formatCode="0.000%">
                        <c:v>8.6E-3</c:v>
                      </c:pt>
                    </c:numCache>
                  </c:numRef>
                </c:val>
                <c:extLst xmlns:c15="http://schemas.microsoft.com/office/drawing/2012/chart">
                  <c:ext xmlns:c16="http://schemas.microsoft.com/office/drawing/2014/chart" uri="{C3380CC4-5D6E-409C-BE32-E72D297353CC}">
                    <c16:uniqueId val="{00000002-A0C7-4306-9355-5B4DE6D614D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C4b'!$B$52</c15:sqref>
                        </c15:formulaRef>
                      </c:ext>
                    </c:extLst>
                    <c:strCache>
                      <c:ptCount val="1"/>
                      <c:pt idx="0">
                        <c:v>Stage 1 Maximum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xmlns:c15="http://schemas.microsoft.com/office/drawing/2012/chart">
                      <c:ext xmlns:c15="http://schemas.microsoft.com/office/drawing/2012/chart" uri="{02D57815-91ED-43cb-92C2-25804820EDAC}">
                        <c15:formulaRef>
                          <c15:sqref>'Lot C4b'!$C$52:$X$52</c15:sqref>
                        </c15:formulaRef>
                      </c:ext>
                    </c:extLst>
                    <c:numCache>
                      <c:formatCode>"£"#,##0.00</c:formatCode>
                      <c:ptCount val="22"/>
                      <c:pt idx="0">
                        <c:v>169000</c:v>
                      </c:pt>
                      <c:pt idx="1">
                        <c:v>357000</c:v>
                      </c:pt>
                      <c:pt idx="2">
                        <c:v>91500</c:v>
                      </c:pt>
                      <c:pt idx="3">
                        <c:v>150000</c:v>
                      </c:pt>
                      <c:pt idx="4">
                        <c:v>66857.13</c:v>
                      </c:pt>
                      <c:pt idx="5">
                        <c:v>246000</c:v>
                      </c:pt>
                      <c:pt idx="6">
                        <c:v>120000</c:v>
                      </c:pt>
                      <c:pt idx="7">
                        <c:v>75000</c:v>
                      </c:pt>
                      <c:pt idx="8">
                        <c:v>87500</c:v>
                      </c:pt>
                      <c:pt idx="9">
                        <c:v>125575</c:v>
                      </c:pt>
                    </c:numCache>
                  </c:numRef>
                </c:val>
                <c:extLst xmlns:c15="http://schemas.microsoft.com/office/drawing/2012/chart">
                  <c:ext xmlns:c16="http://schemas.microsoft.com/office/drawing/2014/chart" uri="{C3380CC4-5D6E-409C-BE32-E72D297353CC}">
                    <c16:uniqueId val="{00000003-A0C7-4306-9355-5B4DE6D614D4}"/>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C4b'!$B$53</c15:sqref>
                        </c15:formulaRef>
                      </c:ext>
                    </c:extLst>
                    <c:strCache>
                      <c:ptCount val="1"/>
                      <c:pt idx="0">
                        <c:v>Stage 1 fee with Planning Consultant </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xmlns:c15="http://schemas.microsoft.com/office/drawing/2012/chart">
                      <c:ext xmlns:c15="http://schemas.microsoft.com/office/drawing/2012/chart" uri="{02D57815-91ED-43cb-92C2-25804820EDAC}">
                        <c15:formulaRef>
                          <c15:sqref>'Lot C4b'!$C$53:$X$53</c15:sqref>
                        </c15:formulaRef>
                      </c:ext>
                    </c:extLst>
                    <c:numCache>
                      <c:formatCode>General</c:formatCode>
                      <c:ptCount val="22"/>
                    </c:numCache>
                  </c:numRef>
                </c:val>
                <c:extLst xmlns:c15="http://schemas.microsoft.com/office/drawing/2012/chart">
                  <c:ext xmlns:c16="http://schemas.microsoft.com/office/drawing/2014/chart" uri="{C3380CC4-5D6E-409C-BE32-E72D297353CC}">
                    <c16:uniqueId val="{00000004-A0C7-4306-9355-5B4DE6D614D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C4b'!$B$54</c15:sqref>
                        </c15:formulaRef>
                      </c:ext>
                    </c:extLst>
                    <c:strCache>
                      <c:ptCount val="1"/>
                      <c:pt idx="0">
                        <c:v>Stage 1 - % fee of works only value </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xmlns:c15="http://schemas.microsoft.com/office/drawing/2012/chart">
                      <c:ext xmlns:c15="http://schemas.microsoft.com/office/drawing/2012/chart" uri="{02D57815-91ED-43cb-92C2-25804820EDAC}">
                        <c15:formulaRef>
                          <c15:sqref>'Lot C4b'!$C$54:$X$54</c15:sqref>
                        </c15:formulaRef>
                      </c:ext>
                    </c:extLst>
                    <c:numCache>
                      <c:formatCode>0.00%</c:formatCode>
                      <c:ptCount val="22"/>
                      <c:pt idx="0">
                        <c:v>8.6999999999999994E-3</c:v>
                      </c:pt>
                      <c:pt idx="1">
                        <c:v>9.4999999999999998E-3</c:v>
                      </c:pt>
                      <c:pt idx="2">
                        <c:v>5.7999999999999996E-3</c:v>
                      </c:pt>
                      <c:pt idx="3">
                        <c:v>8.9999999999999993E-3</c:v>
                      </c:pt>
                      <c:pt idx="4" formatCode="0.000%">
                        <c:v>8.2000000000000007E-3</c:v>
                      </c:pt>
                      <c:pt idx="5">
                        <c:v>1.23E-2</c:v>
                      </c:pt>
                      <c:pt idx="6">
                        <c:v>4.3E-3</c:v>
                      </c:pt>
                      <c:pt idx="7">
                        <c:v>5.1000000000000004E-3</c:v>
                      </c:pt>
                      <c:pt idx="8">
                        <c:v>6.0000000000000001E-3</c:v>
                      </c:pt>
                      <c:pt idx="9">
                        <c:v>1.0500000000000001E-2</c:v>
                      </c:pt>
                      <c:pt idx="10" formatCode="0.000%">
                        <c:v>7.9399999999999991E-3</c:v>
                      </c:pt>
                    </c:numCache>
                  </c:numRef>
                </c:val>
                <c:extLst xmlns:c15="http://schemas.microsoft.com/office/drawing/2012/chart">
                  <c:ext xmlns:c16="http://schemas.microsoft.com/office/drawing/2014/chart" uri="{C3380CC4-5D6E-409C-BE32-E72D297353CC}">
                    <c16:uniqueId val="{00000005-A0C7-4306-9355-5B4DE6D614D4}"/>
                  </c:ext>
                </c:extLst>
              </c15:ser>
            </c15:filteredBarSeries>
          </c:ext>
        </c:extLst>
      </c:barChart>
      <c:catAx>
        <c:axId val="1494853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438191"/>
        <c:crosses val="autoZero"/>
        <c:auto val="1"/>
        <c:lblAlgn val="ctr"/>
        <c:lblOffset val="100"/>
        <c:noMultiLvlLbl val="0"/>
      </c:catAx>
      <c:valAx>
        <c:axId val="16043819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4853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C4b Fees for Combined Architectural Services and Principal Designer (East) Stage 2 fee with or without Planning Consultant applied Band 2  35 +  homes Stage 2 - % fee of works only value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9"/>
          <c:order val="9"/>
          <c:tx>
            <c:strRef>
              <c:f>'Lot C4b'!$B$58</c:f>
              <c:strCache>
                <c:ptCount val="1"/>
                <c:pt idx="0">
                  <c:v>Stage 2 Maximum Fee</c:v>
                </c:pt>
              </c:strCache>
            </c:strRef>
          </c:tx>
          <c:spPr>
            <a:solidFill>
              <a:schemeClr val="accent4">
                <a:lumMod val="60000"/>
              </a:schemeClr>
            </a:solidFill>
            <a:ln>
              <a:noFill/>
            </a:ln>
            <a:effectLst/>
          </c:spPr>
          <c:invertIfNegative val="0"/>
          <c:cat>
            <c:strRef>
              <c:f>'Lot C4b'!$C$48:$X$48</c:f>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f>'Lot C4b'!$C$58:$X$58</c:f>
              <c:numCache>
                <c:formatCode>"£"#,##0.00</c:formatCode>
                <c:ptCount val="22"/>
                <c:pt idx="0">
                  <c:v>178000</c:v>
                </c:pt>
                <c:pt idx="1">
                  <c:v>336000</c:v>
                </c:pt>
                <c:pt idx="2">
                  <c:v>171000</c:v>
                </c:pt>
                <c:pt idx="3">
                  <c:v>150000</c:v>
                </c:pt>
                <c:pt idx="4">
                  <c:v>54127.85</c:v>
                </c:pt>
                <c:pt idx="5">
                  <c:v>54127.85</c:v>
                </c:pt>
                <c:pt idx="6">
                  <c:v>220000</c:v>
                </c:pt>
                <c:pt idx="7">
                  <c:v>220000</c:v>
                </c:pt>
                <c:pt idx="8">
                  <c:v>95000</c:v>
                </c:pt>
                <c:pt idx="9">
                  <c:v>68425</c:v>
                </c:pt>
              </c:numCache>
            </c:numRef>
          </c:val>
          <c:extLst>
            <c:ext xmlns:c16="http://schemas.microsoft.com/office/drawing/2014/chart" uri="{C3380CC4-5D6E-409C-BE32-E72D297353CC}">
              <c16:uniqueId val="{00000009-2571-4FE8-98F3-165E696B5C62}"/>
            </c:ext>
          </c:extLst>
        </c:ser>
        <c:dLbls>
          <c:showLegendKey val="0"/>
          <c:showVal val="0"/>
          <c:showCatName val="0"/>
          <c:showSerName val="0"/>
          <c:showPercent val="0"/>
          <c:showBubbleSize val="0"/>
        </c:dLbls>
        <c:gapWidth val="219"/>
        <c:overlap val="-27"/>
        <c:axId val="2009697248"/>
        <c:axId val="2090105136"/>
        <c:extLst>
          <c:ext xmlns:c15="http://schemas.microsoft.com/office/drawing/2012/chart" uri="{02D57815-91ED-43cb-92C2-25804820EDAC}">
            <c15:filteredBarSeries>
              <c15:ser>
                <c:idx val="0"/>
                <c:order val="0"/>
                <c:tx>
                  <c:strRef>
                    <c:extLst>
                      <c:ext uri="{02D57815-91ED-43cb-92C2-25804820EDAC}">
                        <c15:formulaRef>
                          <c15:sqref>'Lot C4b'!$B$49</c15:sqref>
                        </c15:formulaRef>
                      </c:ext>
                    </c:extLst>
                    <c:strCache>
                      <c:ptCount val="1"/>
                      <c:pt idx="0">
                        <c:v>ICN - Fees for Combined Architectural Services and Principal Designer (East) </c:v>
                      </c:pt>
                    </c:strCache>
                  </c:strRef>
                </c:tx>
                <c:spPr>
                  <a:solidFill>
                    <a:schemeClr val="accent1"/>
                  </a:solidFill>
                  <a:ln>
                    <a:noFill/>
                  </a:ln>
                  <a:effectLst/>
                </c:spPr>
                <c:invertIfNegative val="0"/>
                <c:cat>
                  <c:strRef>
                    <c:extLst>
                      <c:ex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c:ext uri="{02D57815-91ED-43cb-92C2-25804820EDAC}">
                        <c15:formulaRef>
                          <c15:sqref>'Lot C4b'!$C$49:$X$49</c15:sqref>
                        </c15:formulaRef>
                      </c:ext>
                    </c:extLst>
                    <c:numCache>
                      <c:formatCode>General</c:formatCode>
                      <c:ptCount val="22"/>
                    </c:numCache>
                  </c:numRef>
                </c:val>
                <c:extLst>
                  <c:ext xmlns:c16="http://schemas.microsoft.com/office/drawing/2014/chart" uri="{C3380CC4-5D6E-409C-BE32-E72D297353CC}">
                    <c16:uniqueId val="{00000000-2571-4FE8-98F3-165E696B5C6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C4b'!$B$50</c15:sqref>
                        </c15:formulaRef>
                      </c:ext>
                    </c:extLst>
                    <c:strCache>
                      <c:ptCount val="1"/>
                      <c:pt idx="0">
                        <c:v>Stage 1 fee without Planning Consultant applied Band 2  35 +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xmlns:c15="http://schemas.microsoft.com/office/drawing/2012/chart">
                      <c:ext xmlns:c15="http://schemas.microsoft.com/office/drawing/2012/chart" uri="{02D57815-91ED-43cb-92C2-25804820EDAC}">
                        <c15:formulaRef>
                          <c15:sqref>'Lot C4b'!$C$50:$X$50</c15:sqref>
                        </c15:formulaRef>
                      </c:ext>
                    </c:extLst>
                    <c:numCache>
                      <c:formatCode>General</c:formatCode>
                      <c:ptCount val="22"/>
                    </c:numCache>
                  </c:numRef>
                </c:val>
                <c:extLst xmlns:c15="http://schemas.microsoft.com/office/drawing/2012/chart">
                  <c:ext xmlns:c16="http://schemas.microsoft.com/office/drawing/2014/chart" uri="{C3380CC4-5D6E-409C-BE32-E72D297353CC}">
                    <c16:uniqueId val="{00000001-2571-4FE8-98F3-165E696B5C6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C4b'!$B$51</c15:sqref>
                        </c15:formulaRef>
                      </c:ext>
                    </c:extLst>
                    <c:strCache>
                      <c:ptCount val="1"/>
                      <c:pt idx="0">
                        <c:v>Stage 1 - % fee of works only value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xmlns:c15="http://schemas.microsoft.com/office/drawing/2012/chart">
                      <c:ext xmlns:c15="http://schemas.microsoft.com/office/drawing/2012/chart" uri="{02D57815-91ED-43cb-92C2-25804820EDAC}">
                        <c15:formulaRef>
                          <c15:sqref>'Lot C4b'!$C$51:$X$51</c15:sqref>
                        </c15:formulaRef>
                      </c:ext>
                    </c:extLst>
                    <c:numCache>
                      <c:formatCode>0.00%</c:formatCode>
                      <c:ptCount val="22"/>
                      <c:pt idx="0">
                        <c:v>8.9999999999999993E-3</c:v>
                      </c:pt>
                      <c:pt idx="1">
                        <c:v>0.01</c:v>
                      </c:pt>
                      <c:pt idx="2">
                        <c:v>6.1000000000000004E-3</c:v>
                      </c:pt>
                      <c:pt idx="3">
                        <c:v>0.01</c:v>
                      </c:pt>
                      <c:pt idx="4" formatCode="0.000%">
                        <c:v>8.8000000000000005E-3</c:v>
                      </c:pt>
                      <c:pt idx="5">
                        <c:v>1.23E-2</c:v>
                      </c:pt>
                      <c:pt idx="6">
                        <c:v>4.7999999999999996E-3</c:v>
                      </c:pt>
                      <c:pt idx="7">
                        <c:v>5.1999999999999998E-3</c:v>
                      </c:pt>
                      <c:pt idx="8">
                        <c:v>7.4999999999999997E-3</c:v>
                      </c:pt>
                      <c:pt idx="9">
                        <c:v>1.23E-2</c:v>
                      </c:pt>
                      <c:pt idx="10" formatCode="0.000%">
                        <c:v>8.6E-3</c:v>
                      </c:pt>
                    </c:numCache>
                  </c:numRef>
                </c:val>
                <c:extLst xmlns:c15="http://schemas.microsoft.com/office/drawing/2012/chart">
                  <c:ext xmlns:c16="http://schemas.microsoft.com/office/drawing/2014/chart" uri="{C3380CC4-5D6E-409C-BE32-E72D297353CC}">
                    <c16:uniqueId val="{00000002-2571-4FE8-98F3-165E696B5C6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C4b'!$B$52</c15:sqref>
                        </c15:formulaRef>
                      </c:ext>
                    </c:extLst>
                    <c:strCache>
                      <c:ptCount val="1"/>
                      <c:pt idx="0">
                        <c:v>Stage 1 Maximum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xmlns:c15="http://schemas.microsoft.com/office/drawing/2012/chart">
                      <c:ext xmlns:c15="http://schemas.microsoft.com/office/drawing/2012/chart" uri="{02D57815-91ED-43cb-92C2-25804820EDAC}">
                        <c15:formulaRef>
                          <c15:sqref>'Lot C4b'!$C$52:$X$52</c15:sqref>
                        </c15:formulaRef>
                      </c:ext>
                    </c:extLst>
                    <c:numCache>
                      <c:formatCode>"£"#,##0.00</c:formatCode>
                      <c:ptCount val="22"/>
                      <c:pt idx="0">
                        <c:v>169000</c:v>
                      </c:pt>
                      <c:pt idx="1">
                        <c:v>357000</c:v>
                      </c:pt>
                      <c:pt idx="2">
                        <c:v>91500</c:v>
                      </c:pt>
                      <c:pt idx="3">
                        <c:v>150000</c:v>
                      </c:pt>
                      <c:pt idx="4">
                        <c:v>66857.13</c:v>
                      </c:pt>
                      <c:pt idx="5">
                        <c:v>246000</c:v>
                      </c:pt>
                      <c:pt idx="6">
                        <c:v>120000</c:v>
                      </c:pt>
                      <c:pt idx="7">
                        <c:v>75000</c:v>
                      </c:pt>
                      <c:pt idx="8">
                        <c:v>87500</c:v>
                      </c:pt>
                      <c:pt idx="9">
                        <c:v>125575</c:v>
                      </c:pt>
                    </c:numCache>
                  </c:numRef>
                </c:val>
                <c:extLst xmlns:c15="http://schemas.microsoft.com/office/drawing/2012/chart">
                  <c:ext xmlns:c16="http://schemas.microsoft.com/office/drawing/2014/chart" uri="{C3380CC4-5D6E-409C-BE32-E72D297353CC}">
                    <c16:uniqueId val="{00000003-2571-4FE8-98F3-165E696B5C6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C4b'!$B$53</c15:sqref>
                        </c15:formulaRef>
                      </c:ext>
                    </c:extLst>
                    <c:strCache>
                      <c:ptCount val="1"/>
                      <c:pt idx="0">
                        <c:v>Stage 1 fee with Planning Consultant </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xmlns:c15="http://schemas.microsoft.com/office/drawing/2012/chart">
                      <c:ext xmlns:c15="http://schemas.microsoft.com/office/drawing/2012/chart" uri="{02D57815-91ED-43cb-92C2-25804820EDAC}">
                        <c15:formulaRef>
                          <c15:sqref>'Lot C4b'!$C$53:$X$53</c15:sqref>
                        </c15:formulaRef>
                      </c:ext>
                    </c:extLst>
                    <c:numCache>
                      <c:formatCode>General</c:formatCode>
                      <c:ptCount val="22"/>
                    </c:numCache>
                  </c:numRef>
                </c:val>
                <c:extLst xmlns:c15="http://schemas.microsoft.com/office/drawing/2012/chart">
                  <c:ext xmlns:c16="http://schemas.microsoft.com/office/drawing/2014/chart" uri="{C3380CC4-5D6E-409C-BE32-E72D297353CC}">
                    <c16:uniqueId val="{00000004-2571-4FE8-98F3-165E696B5C6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C4b'!$B$54</c15:sqref>
                        </c15:formulaRef>
                      </c:ext>
                    </c:extLst>
                    <c:strCache>
                      <c:ptCount val="1"/>
                      <c:pt idx="0">
                        <c:v>Stage 1 - % fee of works only value </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xmlns:c15="http://schemas.microsoft.com/office/drawing/2012/chart">
                      <c:ext xmlns:c15="http://schemas.microsoft.com/office/drawing/2012/chart" uri="{02D57815-91ED-43cb-92C2-25804820EDAC}">
                        <c15:formulaRef>
                          <c15:sqref>'Lot C4b'!$C$54:$X$54</c15:sqref>
                        </c15:formulaRef>
                      </c:ext>
                    </c:extLst>
                    <c:numCache>
                      <c:formatCode>0.00%</c:formatCode>
                      <c:ptCount val="22"/>
                      <c:pt idx="0">
                        <c:v>8.6999999999999994E-3</c:v>
                      </c:pt>
                      <c:pt idx="1">
                        <c:v>9.4999999999999998E-3</c:v>
                      </c:pt>
                      <c:pt idx="2">
                        <c:v>5.7999999999999996E-3</c:v>
                      </c:pt>
                      <c:pt idx="3">
                        <c:v>8.9999999999999993E-3</c:v>
                      </c:pt>
                      <c:pt idx="4" formatCode="0.000%">
                        <c:v>8.2000000000000007E-3</c:v>
                      </c:pt>
                      <c:pt idx="5">
                        <c:v>1.23E-2</c:v>
                      </c:pt>
                      <c:pt idx="6">
                        <c:v>4.3E-3</c:v>
                      </c:pt>
                      <c:pt idx="7">
                        <c:v>5.1000000000000004E-3</c:v>
                      </c:pt>
                      <c:pt idx="8">
                        <c:v>6.0000000000000001E-3</c:v>
                      </c:pt>
                      <c:pt idx="9">
                        <c:v>1.0500000000000001E-2</c:v>
                      </c:pt>
                      <c:pt idx="10" formatCode="0.000%">
                        <c:v>7.9399999999999991E-3</c:v>
                      </c:pt>
                    </c:numCache>
                  </c:numRef>
                </c:val>
                <c:extLst xmlns:c15="http://schemas.microsoft.com/office/drawing/2012/chart">
                  <c:ext xmlns:c16="http://schemas.microsoft.com/office/drawing/2014/chart" uri="{C3380CC4-5D6E-409C-BE32-E72D297353CC}">
                    <c16:uniqueId val="{00000005-2571-4FE8-98F3-165E696B5C62}"/>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'Lot C4b'!$B$55</c15:sqref>
                        </c15:formulaRef>
                      </c:ext>
                    </c:extLst>
                    <c:strCache>
                      <c:ptCount val="1"/>
                      <c:pt idx="0">
                        <c:v>Stage 1 Maximum Fee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xmlns:c15="http://schemas.microsoft.com/office/drawing/2012/chart">
                      <c:ext xmlns:c15="http://schemas.microsoft.com/office/drawing/2012/chart" uri="{02D57815-91ED-43cb-92C2-25804820EDAC}">
                        <c15:formulaRef>
                          <c15:sqref>'Lot C4b'!$C$55:$X$55</c15:sqref>
                        </c15:formulaRef>
                      </c:ext>
                    </c:extLst>
                    <c:numCache>
                      <c:formatCode>"£"#,##0.00</c:formatCode>
                      <c:ptCount val="22"/>
                      <c:pt idx="0">
                        <c:v>159000</c:v>
                      </c:pt>
                      <c:pt idx="1">
                        <c:v>336000</c:v>
                      </c:pt>
                      <c:pt idx="2">
                        <c:v>87000</c:v>
                      </c:pt>
                      <c:pt idx="3">
                        <c:v>150000</c:v>
                      </c:pt>
                      <c:pt idx="4">
                        <c:v>62134.28</c:v>
                      </c:pt>
                      <c:pt idx="5">
                        <c:v>244000</c:v>
                      </c:pt>
                      <c:pt idx="6">
                        <c:v>107500</c:v>
                      </c:pt>
                      <c:pt idx="7">
                        <c:v>70000</c:v>
                      </c:pt>
                      <c:pt idx="8">
                        <c:v>87500</c:v>
                      </c:pt>
                      <c:pt idx="9">
                        <c:v>119200</c:v>
                      </c:pt>
                    </c:numCache>
                  </c:numRef>
                </c:val>
                <c:extLst xmlns:c15="http://schemas.microsoft.com/office/drawing/2012/chart">
                  <c:ext xmlns:c16="http://schemas.microsoft.com/office/drawing/2014/chart" uri="{C3380CC4-5D6E-409C-BE32-E72D297353CC}">
                    <c16:uniqueId val="{00000006-2571-4FE8-98F3-165E696B5C6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'Lot C4b'!$B$56</c15:sqref>
                        </c15:formulaRef>
                      </c:ext>
                    </c:extLst>
                    <c:strCache>
                      <c:ptCount val="1"/>
                      <c:pt idx="0">
                        <c:v>Stage 2 fee with or without Planning Consultant </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xmlns:c15="http://schemas.microsoft.com/office/drawing/2012/chart">
                      <c:ext xmlns:c15="http://schemas.microsoft.com/office/drawing/2012/chart" uri="{02D57815-91ED-43cb-92C2-25804820EDAC}">
                        <c15:formulaRef>
                          <c15:sqref>'Lot C4b'!$C$56:$X$56</c15:sqref>
                        </c15:formulaRef>
                      </c:ext>
                    </c:extLst>
                    <c:numCache>
                      <c:formatCode>General</c:formatCode>
                      <c:ptCount val="22"/>
                    </c:numCache>
                  </c:numRef>
                </c:val>
                <c:extLst xmlns:c15="http://schemas.microsoft.com/office/drawing/2012/chart">
                  <c:ext xmlns:c16="http://schemas.microsoft.com/office/drawing/2014/chart" uri="{C3380CC4-5D6E-409C-BE32-E72D297353CC}">
                    <c16:uniqueId val="{00000007-2571-4FE8-98F3-165E696B5C6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'Lot C4b'!$B$57</c15:sqref>
                        </c15:formulaRef>
                      </c:ext>
                    </c:extLst>
                    <c:strCache>
                      <c:ptCount val="1"/>
                      <c:pt idx="0">
                        <c:v>Stage 2 - % fee of works only value </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xmlns:c15="http://schemas.microsoft.com/office/drawing/2012/chart">
                      <c:ext xmlns:c15="http://schemas.microsoft.com/office/drawing/2012/chart" uri="{02D57815-91ED-43cb-92C2-25804820EDAC}">
                        <c15:formulaRef>
                          <c15:sqref>'Lot C4b'!$C$57:$X$57</c15:sqref>
                        </c15:formulaRef>
                      </c:ext>
                    </c:extLst>
                    <c:numCache>
                      <c:formatCode>0.00%</c:formatCode>
                      <c:ptCount val="22"/>
                      <c:pt idx="0">
                        <c:v>8.8999999999999999E-3</c:v>
                      </c:pt>
                      <c:pt idx="1">
                        <c:v>8.9999999999999993E-3</c:v>
                      </c:pt>
                      <c:pt idx="2">
                        <c:v>1.14E-2</c:v>
                      </c:pt>
                      <c:pt idx="3">
                        <c:v>8.9999999999999993E-3</c:v>
                      </c:pt>
                      <c:pt idx="4" formatCode="0.000%">
                        <c:v>7.3000000000000001E-3</c:v>
                      </c:pt>
                      <c:pt idx="5">
                        <c:v>5.3E-3</c:v>
                      </c:pt>
                      <c:pt idx="6">
                        <c:v>8.8000000000000005E-3</c:v>
                      </c:pt>
                      <c:pt idx="7">
                        <c:v>1.4500000000000001E-2</c:v>
                      </c:pt>
                      <c:pt idx="8">
                        <c:v>7.9000000000000008E-3</c:v>
                      </c:pt>
                      <c:pt idx="9">
                        <c:v>6.7000000000000002E-3</c:v>
                      </c:pt>
                      <c:pt idx="10" formatCode="0.000%">
                        <c:v>8.8800000000000007E-3</c:v>
                      </c:pt>
                    </c:numCache>
                  </c:numRef>
                </c:val>
                <c:extLst xmlns:c15="http://schemas.microsoft.com/office/drawing/2012/chart">
                  <c:ext xmlns:c16="http://schemas.microsoft.com/office/drawing/2014/chart" uri="{C3380CC4-5D6E-409C-BE32-E72D297353CC}">
                    <c16:uniqueId val="{00000008-2571-4FE8-98F3-165E696B5C62}"/>
                  </c:ext>
                </c:extLst>
              </c15:ser>
            </c15:filteredBarSeries>
          </c:ext>
        </c:extLst>
      </c:barChart>
      <c:catAx>
        <c:axId val="200969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0105136"/>
        <c:crosses val="autoZero"/>
        <c:auto val="1"/>
        <c:lblAlgn val="ctr"/>
        <c:lblOffset val="100"/>
        <c:noMultiLvlLbl val="0"/>
      </c:catAx>
      <c:valAx>
        <c:axId val="20901051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9697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C4b Fees for Combined Architectural Services and Principal Designer (East) Stage 2 fee with or without Planning Consultant applied Band 2  35 +  homes Stage 2 Max Fee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9"/>
          <c:order val="9"/>
          <c:tx>
            <c:strRef>
              <c:f>'Lot C4b'!$B$58</c:f>
              <c:strCache>
                <c:ptCount val="1"/>
                <c:pt idx="0">
                  <c:v>Stage 2 Maximum Fee</c:v>
                </c:pt>
              </c:strCache>
            </c:strRef>
          </c:tx>
          <c:spPr>
            <a:solidFill>
              <a:schemeClr val="accent4">
                <a:lumMod val="60000"/>
              </a:schemeClr>
            </a:solidFill>
            <a:ln>
              <a:noFill/>
            </a:ln>
            <a:effectLst/>
          </c:spPr>
          <c:invertIfNegative val="0"/>
          <c:cat>
            <c:strRef>
              <c:f>'Lot C4b'!$C$48:$X$48</c:f>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f>'Lot C4b'!$C$58:$X$58</c:f>
              <c:numCache>
                <c:formatCode>"£"#,##0.00</c:formatCode>
                <c:ptCount val="22"/>
                <c:pt idx="0">
                  <c:v>178000</c:v>
                </c:pt>
                <c:pt idx="1">
                  <c:v>336000</c:v>
                </c:pt>
                <c:pt idx="2">
                  <c:v>171000</c:v>
                </c:pt>
                <c:pt idx="3">
                  <c:v>150000</c:v>
                </c:pt>
                <c:pt idx="4">
                  <c:v>54127.85</c:v>
                </c:pt>
                <c:pt idx="5">
                  <c:v>54127.85</c:v>
                </c:pt>
                <c:pt idx="6">
                  <c:v>220000</c:v>
                </c:pt>
                <c:pt idx="7">
                  <c:v>220000</c:v>
                </c:pt>
                <c:pt idx="8">
                  <c:v>95000</c:v>
                </c:pt>
                <c:pt idx="9">
                  <c:v>68425</c:v>
                </c:pt>
              </c:numCache>
            </c:numRef>
          </c:val>
          <c:extLst>
            <c:ext xmlns:c16="http://schemas.microsoft.com/office/drawing/2014/chart" uri="{C3380CC4-5D6E-409C-BE32-E72D297353CC}">
              <c16:uniqueId val="{00000009-FF89-4186-A090-16EE8F283A3E}"/>
            </c:ext>
          </c:extLst>
        </c:ser>
        <c:dLbls>
          <c:showLegendKey val="0"/>
          <c:showVal val="0"/>
          <c:showCatName val="0"/>
          <c:showSerName val="0"/>
          <c:showPercent val="0"/>
          <c:showBubbleSize val="0"/>
        </c:dLbls>
        <c:gapWidth val="219"/>
        <c:overlap val="-27"/>
        <c:axId val="158559087"/>
        <c:axId val="701961984"/>
        <c:extLst>
          <c:ext xmlns:c15="http://schemas.microsoft.com/office/drawing/2012/chart" uri="{02D57815-91ED-43cb-92C2-25804820EDAC}">
            <c15:filteredBarSeries>
              <c15:ser>
                <c:idx val="0"/>
                <c:order val="0"/>
                <c:tx>
                  <c:strRef>
                    <c:extLst>
                      <c:ext uri="{02D57815-91ED-43cb-92C2-25804820EDAC}">
                        <c15:formulaRef>
                          <c15:sqref>'Lot C4b'!$B$49</c15:sqref>
                        </c15:formulaRef>
                      </c:ext>
                    </c:extLst>
                    <c:strCache>
                      <c:ptCount val="1"/>
                      <c:pt idx="0">
                        <c:v>ICN - Fees for Combined Architectural Services and Principal Designer (East) </c:v>
                      </c:pt>
                    </c:strCache>
                  </c:strRef>
                </c:tx>
                <c:spPr>
                  <a:solidFill>
                    <a:schemeClr val="accent1"/>
                  </a:solidFill>
                  <a:ln>
                    <a:noFill/>
                  </a:ln>
                  <a:effectLst/>
                </c:spPr>
                <c:invertIfNegative val="0"/>
                <c:cat>
                  <c:strRef>
                    <c:extLst>
                      <c:ex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c:ext uri="{02D57815-91ED-43cb-92C2-25804820EDAC}">
                        <c15:formulaRef>
                          <c15:sqref>'Lot C4b'!$C$49:$X$49</c15:sqref>
                        </c15:formulaRef>
                      </c:ext>
                    </c:extLst>
                    <c:numCache>
                      <c:formatCode>General</c:formatCode>
                      <c:ptCount val="22"/>
                    </c:numCache>
                  </c:numRef>
                </c:val>
                <c:extLst>
                  <c:ext xmlns:c16="http://schemas.microsoft.com/office/drawing/2014/chart" uri="{C3380CC4-5D6E-409C-BE32-E72D297353CC}">
                    <c16:uniqueId val="{00000000-FF89-4186-A090-16EE8F283A3E}"/>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C4b'!$B$50</c15:sqref>
                        </c15:formulaRef>
                      </c:ext>
                    </c:extLst>
                    <c:strCache>
                      <c:ptCount val="1"/>
                      <c:pt idx="0">
                        <c:v>Stage 1 fee without Planning Consultant applied Band 2  35 +  homes</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xmlns:c15="http://schemas.microsoft.com/office/drawing/2012/chart">
                      <c:ext xmlns:c15="http://schemas.microsoft.com/office/drawing/2012/chart" uri="{02D57815-91ED-43cb-92C2-25804820EDAC}">
                        <c15:formulaRef>
                          <c15:sqref>'Lot C4b'!$C$50:$X$50</c15:sqref>
                        </c15:formulaRef>
                      </c:ext>
                    </c:extLst>
                    <c:numCache>
                      <c:formatCode>General</c:formatCode>
                      <c:ptCount val="22"/>
                    </c:numCache>
                  </c:numRef>
                </c:val>
                <c:extLst xmlns:c15="http://schemas.microsoft.com/office/drawing/2012/chart">
                  <c:ext xmlns:c16="http://schemas.microsoft.com/office/drawing/2014/chart" uri="{C3380CC4-5D6E-409C-BE32-E72D297353CC}">
                    <c16:uniqueId val="{00000001-FF89-4186-A090-16EE8F283A3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C4b'!$B$51</c15:sqref>
                        </c15:formulaRef>
                      </c:ext>
                    </c:extLst>
                    <c:strCache>
                      <c:ptCount val="1"/>
                      <c:pt idx="0">
                        <c:v>Stage 1 - % fee of works only value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xmlns:c15="http://schemas.microsoft.com/office/drawing/2012/chart">
                      <c:ext xmlns:c15="http://schemas.microsoft.com/office/drawing/2012/chart" uri="{02D57815-91ED-43cb-92C2-25804820EDAC}">
                        <c15:formulaRef>
                          <c15:sqref>'Lot C4b'!$C$51:$X$51</c15:sqref>
                        </c15:formulaRef>
                      </c:ext>
                    </c:extLst>
                    <c:numCache>
                      <c:formatCode>0.00%</c:formatCode>
                      <c:ptCount val="22"/>
                      <c:pt idx="0">
                        <c:v>8.9999999999999993E-3</c:v>
                      </c:pt>
                      <c:pt idx="1">
                        <c:v>0.01</c:v>
                      </c:pt>
                      <c:pt idx="2">
                        <c:v>6.1000000000000004E-3</c:v>
                      </c:pt>
                      <c:pt idx="3">
                        <c:v>0.01</c:v>
                      </c:pt>
                      <c:pt idx="4" formatCode="0.000%">
                        <c:v>8.8000000000000005E-3</c:v>
                      </c:pt>
                      <c:pt idx="5">
                        <c:v>1.23E-2</c:v>
                      </c:pt>
                      <c:pt idx="6">
                        <c:v>4.7999999999999996E-3</c:v>
                      </c:pt>
                      <c:pt idx="7">
                        <c:v>5.1999999999999998E-3</c:v>
                      </c:pt>
                      <c:pt idx="8">
                        <c:v>7.4999999999999997E-3</c:v>
                      </c:pt>
                      <c:pt idx="9">
                        <c:v>1.23E-2</c:v>
                      </c:pt>
                      <c:pt idx="10" formatCode="0.000%">
                        <c:v>8.6E-3</c:v>
                      </c:pt>
                    </c:numCache>
                  </c:numRef>
                </c:val>
                <c:extLst xmlns:c15="http://schemas.microsoft.com/office/drawing/2012/chart">
                  <c:ext xmlns:c16="http://schemas.microsoft.com/office/drawing/2014/chart" uri="{C3380CC4-5D6E-409C-BE32-E72D297353CC}">
                    <c16:uniqueId val="{00000002-FF89-4186-A090-16EE8F283A3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C4b'!$B$52</c15:sqref>
                        </c15:formulaRef>
                      </c:ext>
                    </c:extLst>
                    <c:strCache>
                      <c:ptCount val="1"/>
                      <c:pt idx="0">
                        <c:v>Stage 1 Maximum Fee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xmlns:c15="http://schemas.microsoft.com/office/drawing/2012/chart">
                      <c:ext xmlns:c15="http://schemas.microsoft.com/office/drawing/2012/chart" uri="{02D57815-91ED-43cb-92C2-25804820EDAC}">
                        <c15:formulaRef>
                          <c15:sqref>'Lot C4b'!$C$52:$X$52</c15:sqref>
                        </c15:formulaRef>
                      </c:ext>
                    </c:extLst>
                    <c:numCache>
                      <c:formatCode>"£"#,##0.00</c:formatCode>
                      <c:ptCount val="22"/>
                      <c:pt idx="0">
                        <c:v>169000</c:v>
                      </c:pt>
                      <c:pt idx="1">
                        <c:v>357000</c:v>
                      </c:pt>
                      <c:pt idx="2">
                        <c:v>91500</c:v>
                      </c:pt>
                      <c:pt idx="3">
                        <c:v>150000</c:v>
                      </c:pt>
                      <c:pt idx="4">
                        <c:v>66857.13</c:v>
                      </c:pt>
                      <c:pt idx="5">
                        <c:v>246000</c:v>
                      </c:pt>
                      <c:pt idx="6">
                        <c:v>120000</c:v>
                      </c:pt>
                      <c:pt idx="7">
                        <c:v>75000</c:v>
                      </c:pt>
                      <c:pt idx="8">
                        <c:v>87500</c:v>
                      </c:pt>
                      <c:pt idx="9">
                        <c:v>125575</c:v>
                      </c:pt>
                    </c:numCache>
                  </c:numRef>
                </c:val>
                <c:extLst xmlns:c15="http://schemas.microsoft.com/office/drawing/2012/chart">
                  <c:ext xmlns:c16="http://schemas.microsoft.com/office/drawing/2014/chart" uri="{C3380CC4-5D6E-409C-BE32-E72D297353CC}">
                    <c16:uniqueId val="{00000003-FF89-4186-A090-16EE8F283A3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C4b'!$B$53</c15:sqref>
                        </c15:formulaRef>
                      </c:ext>
                    </c:extLst>
                    <c:strCache>
                      <c:ptCount val="1"/>
                      <c:pt idx="0">
                        <c:v>Stage 1 fee with Planning Consultant </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xmlns:c15="http://schemas.microsoft.com/office/drawing/2012/chart">
                      <c:ext xmlns:c15="http://schemas.microsoft.com/office/drawing/2012/chart" uri="{02D57815-91ED-43cb-92C2-25804820EDAC}">
                        <c15:formulaRef>
                          <c15:sqref>'Lot C4b'!$C$53:$X$53</c15:sqref>
                        </c15:formulaRef>
                      </c:ext>
                    </c:extLst>
                    <c:numCache>
                      <c:formatCode>General</c:formatCode>
                      <c:ptCount val="22"/>
                    </c:numCache>
                  </c:numRef>
                </c:val>
                <c:extLst xmlns:c15="http://schemas.microsoft.com/office/drawing/2012/chart">
                  <c:ext xmlns:c16="http://schemas.microsoft.com/office/drawing/2014/chart" uri="{C3380CC4-5D6E-409C-BE32-E72D297353CC}">
                    <c16:uniqueId val="{00000004-FF89-4186-A090-16EE8F283A3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C4b'!$B$54</c15:sqref>
                        </c15:formulaRef>
                      </c:ext>
                    </c:extLst>
                    <c:strCache>
                      <c:ptCount val="1"/>
                      <c:pt idx="0">
                        <c:v>Stage 1 - % fee of works only value </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xmlns:c15="http://schemas.microsoft.com/office/drawing/2012/chart">
                      <c:ext xmlns:c15="http://schemas.microsoft.com/office/drawing/2012/chart" uri="{02D57815-91ED-43cb-92C2-25804820EDAC}">
                        <c15:formulaRef>
                          <c15:sqref>'Lot C4b'!$C$54:$X$54</c15:sqref>
                        </c15:formulaRef>
                      </c:ext>
                    </c:extLst>
                    <c:numCache>
                      <c:formatCode>0.00%</c:formatCode>
                      <c:ptCount val="22"/>
                      <c:pt idx="0">
                        <c:v>8.6999999999999994E-3</c:v>
                      </c:pt>
                      <c:pt idx="1">
                        <c:v>9.4999999999999998E-3</c:v>
                      </c:pt>
                      <c:pt idx="2">
                        <c:v>5.7999999999999996E-3</c:v>
                      </c:pt>
                      <c:pt idx="3">
                        <c:v>8.9999999999999993E-3</c:v>
                      </c:pt>
                      <c:pt idx="4" formatCode="0.000%">
                        <c:v>8.2000000000000007E-3</c:v>
                      </c:pt>
                      <c:pt idx="5">
                        <c:v>1.23E-2</c:v>
                      </c:pt>
                      <c:pt idx="6">
                        <c:v>4.3E-3</c:v>
                      </c:pt>
                      <c:pt idx="7">
                        <c:v>5.1000000000000004E-3</c:v>
                      </c:pt>
                      <c:pt idx="8">
                        <c:v>6.0000000000000001E-3</c:v>
                      </c:pt>
                      <c:pt idx="9">
                        <c:v>1.0500000000000001E-2</c:v>
                      </c:pt>
                      <c:pt idx="10" formatCode="0.000%">
                        <c:v>7.9399999999999991E-3</c:v>
                      </c:pt>
                    </c:numCache>
                  </c:numRef>
                </c:val>
                <c:extLst xmlns:c15="http://schemas.microsoft.com/office/drawing/2012/chart">
                  <c:ext xmlns:c16="http://schemas.microsoft.com/office/drawing/2014/chart" uri="{C3380CC4-5D6E-409C-BE32-E72D297353CC}">
                    <c16:uniqueId val="{00000005-FF89-4186-A090-16EE8F283A3E}"/>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'Lot C4b'!$B$55</c15:sqref>
                        </c15:formulaRef>
                      </c:ext>
                    </c:extLst>
                    <c:strCache>
                      <c:ptCount val="1"/>
                      <c:pt idx="0">
                        <c:v>Stage 1 Maximum Fee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xmlns:c15="http://schemas.microsoft.com/office/drawing/2012/chart">
                      <c:ext xmlns:c15="http://schemas.microsoft.com/office/drawing/2012/chart" uri="{02D57815-91ED-43cb-92C2-25804820EDAC}">
                        <c15:formulaRef>
                          <c15:sqref>'Lot C4b'!$C$55:$X$55</c15:sqref>
                        </c15:formulaRef>
                      </c:ext>
                    </c:extLst>
                    <c:numCache>
                      <c:formatCode>"£"#,##0.00</c:formatCode>
                      <c:ptCount val="22"/>
                      <c:pt idx="0">
                        <c:v>159000</c:v>
                      </c:pt>
                      <c:pt idx="1">
                        <c:v>336000</c:v>
                      </c:pt>
                      <c:pt idx="2">
                        <c:v>87000</c:v>
                      </c:pt>
                      <c:pt idx="3">
                        <c:v>150000</c:v>
                      </c:pt>
                      <c:pt idx="4">
                        <c:v>62134.28</c:v>
                      </c:pt>
                      <c:pt idx="5">
                        <c:v>244000</c:v>
                      </c:pt>
                      <c:pt idx="6">
                        <c:v>107500</c:v>
                      </c:pt>
                      <c:pt idx="7">
                        <c:v>70000</c:v>
                      </c:pt>
                      <c:pt idx="8">
                        <c:v>87500</c:v>
                      </c:pt>
                      <c:pt idx="9">
                        <c:v>119200</c:v>
                      </c:pt>
                    </c:numCache>
                  </c:numRef>
                </c:val>
                <c:extLst xmlns:c15="http://schemas.microsoft.com/office/drawing/2012/chart">
                  <c:ext xmlns:c16="http://schemas.microsoft.com/office/drawing/2014/chart" uri="{C3380CC4-5D6E-409C-BE32-E72D297353CC}">
                    <c16:uniqueId val="{00000006-FF89-4186-A090-16EE8F283A3E}"/>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'Lot C4b'!$B$56</c15:sqref>
                        </c15:formulaRef>
                      </c:ext>
                    </c:extLst>
                    <c:strCache>
                      <c:ptCount val="1"/>
                      <c:pt idx="0">
                        <c:v>Stage 2 fee with or without Planning Consultant </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xmlns:c15="http://schemas.microsoft.com/office/drawing/2012/chart">
                      <c:ext xmlns:c15="http://schemas.microsoft.com/office/drawing/2012/chart" uri="{02D57815-91ED-43cb-92C2-25804820EDAC}">
                        <c15:formulaRef>
                          <c15:sqref>'Lot C4b'!$C$56:$X$56</c15:sqref>
                        </c15:formulaRef>
                      </c:ext>
                    </c:extLst>
                    <c:numCache>
                      <c:formatCode>General</c:formatCode>
                      <c:ptCount val="22"/>
                    </c:numCache>
                  </c:numRef>
                </c:val>
                <c:extLst xmlns:c15="http://schemas.microsoft.com/office/drawing/2012/chart">
                  <c:ext xmlns:c16="http://schemas.microsoft.com/office/drawing/2014/chart" uri="{C3380CC4-5D6E-409C-BE32-E72D297353CC}">
                    <c16:uniqueId val="{00000007-FF89-4186-A090-16EE8F283A3E}"/>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'Lot C4b'!$B$57</c15:sqref>
                        </c15:formulaRef>
                      </c:ext>
                    </c:extLst>
                    <c:strCache>
                      <c:ptCount val="1"/>
                      <c:pt idx="0">
                        <c:v>Stage 2 - % fee of works only value </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C4b'!$C$48:$X$48</c15:sqref>
                        </c15:formulaRef>
                      </c:ext>
                    </c:extLst>
                    <c:strCache>
                      <c:ptCount val="10"/>
                      <c:pt idx="0">
                        <c:v>AEW Architects &amp; Designers Ltd</c:v>
                      </c:pt>
                      <c:pt idx="1">
                        <c:v>Bernard Taylor Partnership Ltd</c:v>
                      </c:pt>
                      <c:pt idx="2">
                        <c:v>Bowker Sadler Partnership Ltd</c:v>
                      </c:pt>
                      <c:pt idx="3">
                        <c:v>Buttress Architects</c:v>
                      </c:pt>
                      <c:pt idx="4">
                        <c:v>Frank Shaw Associates Ltd</c:v>
                      </c:pt>
                      <c:pt idx="5">
                        <c:v>HALSALL LLOYD PARTNERSHIP</c:v>
                      </c:pt>
                      <c:pt idx="6">
                        <c:v>P+HS Architects</c:v>
                      </c:pt>
                      <c:pt idx="7">
                        <c:v>Paddock Johnson Partnership Ltd</c:v>
                      </c:pt>
                      <c:pt idx="8">
                        <c:v>TADW Ltd</c:v>
                      </c:pt>
                      <c:pt idx="9">
                        <c:v>Watson Batty Architects Limited</c:v>
                      </c:pt>
                    </c:strCache>
                  </c:strRef>
                </c:cat>
                <c:val>
                  <c:numRef>
                    <c:extLst xmlns:c15="http://schemas.microsoft.com/office/drawing/2012/chart">
                      <c:ext xmlns:c15="http://schemas.microsoft.com/office/drawing/2012/chart" uri="{02D57815-91ED-43cb-92C2-25804820EDAC}">
                        <c15:formulaRef>
                          <c15:sqref>'Lot C4b'!$C$57:$X$57</c15:sqref>
                        </c15:formulaRef>
                      </c:ext>
                    </c:extLst>
                    <c:numCache>
                      <c:formatCode>0.00%</c:formatCode>
                      <c:ptCount val="22"/>
                      <c:pt idx="0">
                        <c:v>8.8999999999999999E-3</c:v>
                      </c:pt>
                      <c:pt idx="1">
                        <c:v>8.9999999999999993E-3</c:v>
                      </c:pt>
                      <c:pt idx="2">
                        <c:v>1.14E-2</c:v>
                      </c:pt>
                      <c:pt idx="3">
                        <c:v>8.9999999999999993E-3</c:v>
                      </c:pt>
                      <c:pt idx="4" formatCode="0.000%">
                        <c:v>7.3000000000000001E-3</c:v>
                      </c:pt>
                      <c:pt idx="5">
                        <c:v>5.3E-3</c:v>
                      </c:pt>
                      <c:pt idx="6">
                        <c:v>8.8000000000000005E-3</c:v>
                      </c:pt>
                      <c:pt idx="7">
                        <c:v>1.4500000000000001E-2</c:v>
                      </c:pt>
                      <c:pt idx="8">
                        <c:v>7.9000000000000008E-3</c:v>
                      </c:pt>
                      <c:pt idx="9">
                        <c:v>6.7000000000000002E-3</c:v>
                      </c:pt>
                      <c:pt idx="10" formatCode="0.000%">
                        <c:v>8.8800000000000007E-3</c:v>
                      </c:pt>
                    </c:numCache>
                  </c:numRef>
                </c:val>
                <c:extLst xmlns:c15="http://schemas.microsoft.com/office/drawing/2012/chart">
                  <c:ext xmlns:c16="http://schemas.microsoft.com/office/drawing/2014/chart" uri="{C3380CC4-5D6E-409C-BE32-E72D297353CC}">
                    <c16:uniqueId val="{00000008-FF89-4186-A090-16EE8F283A3E}"/>
                  </c:ext>
                </c:extLst>
              </c15:ser>
            </c15:filteredBarSeries>
          </c:ext>
        </c:extLst>
      </c:barChart>
      <c:catAx>
        <c:axId val="1585590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961984"/>
        <c:crosses val="autoZero"/>
        <c:auto val="1"/>
        <c:lblAlgn val="ctr"/>
        <c:lblOffset val="100"/>
        <c:noMultiLvlLbl val="0"/>
      </c:catAx>
      <c:valAx>
        <c:axId val="70196198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5590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b="0" i="0" u="none" strike="noStrike" kern="1200" spc="0" baseline="0">
                <a:solidFill>
                  <a:sysClr val="windowText" lastClr="000000">
                    <a:lumMod val="65000"/>
                    <a:lumOff val="35000"/>
                  </a:sysClr>
                </a:solidFill>
              </a:rPr>
              <a:t>Lot 5  (West) Clerk of Works Band 3 Apartments Max Fee</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GB"/>
          </a:p>
        </c:rich>
      </c:tx>
      <c:layout>
        <c:manualLayout>
          <c:xMode val="edge"/>
          <c:yMode val="edge"/>
          <c:x val="0.26660968727491968"/>
          <c:y val="2.4753440143453008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6.207796316613641E-2"/>
          <c:y val="0.16145431333567223"/>
          <c:w val="0.9217440788326301"/>
          <c:h val="0.30834770787042454"/>
        </c:manualLayout>
      </c:layout>
      <c:barChart>
        <c:barDir val="col"/>
        <c:grouping val="clustered"/>
        <c:varyColors val="0"/>
        <c:ser>
          <c:idx val="6"/>
          <c:order val="6"/>
          <c:tx>
            <c:strRef>
              <c:f>'Lot C5'!$B$11</c:f>
              <c:strCache>
                <c:ptCount val="1"/>
                <c:pt idx="0">
                  <c:v>Band 3 - Apartments and Storeys - Max Fee</c:v>
                </c:pt>
              </c:strCache>
            </c:strRef>
          </c:tx>
          <c:spPr>
            <a:solidFill>
              <a:schemeClr val="accent1">
                <a:lumMod val="60000"/>
              </a:schemeClr>
            </a:solidFill>
            <a:ln>
              <a:noFill/>
            </a:ln>
            <a:effectLst/>
          </c:spPr>
          <c:invertIfNegative val="0"/>
          <c:cat>
            <c:strRef>
              <c:f>'Lot C5'!$C$4:$R$4</c:f>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f>'Lot C5'!$C$11:$R$11</c:f>
              <c:numCache>
                <c:formatCode>"£"#,##0.00</c:formatCode>
                <c:ptCount val="16"/>
                <c:pt idx="0">
                  <c:v>65000</c:v>
                </c:pt>
                <c:pt idx="1">
                  <c:v>105000</c:v>
                </c:pt>
                <c:pt idx="2">
                  <c:v>170000</c:v>
                </c:pt>
                <c:pt idx="3">
                  <c:v>210000</c:v>
                </c:pt>
                <c:pt idx="4">
                  <c:v>90000</c:v>
                </c:pt>
                <c:pt idx="5">
                  <c:v>166250</c:v>
                </c:pt>
                <c:pt idx="6">
                  <c:v>95000</c:v>
                </c:pt>
                <c:pt idx="7">
                  <c:v>110000</c:v>
                </c:pt>
              </c:numCache>
            </c:numRef>
          </c:val>
          <c:extLst>
            <c:ext xmlns:c16="http://schemas.microsoft.com/office/drawing/2014/chart" uri="{C3380CC4-5D6E-409C-BE32-E72D297353CC}">
              <c16:uniqueId val="{00000006-E864-4FED-A427-8CE6D3CC6046}"/>
            </c:ext>
          </c:extLst>
        </c:ser>
        <c:dLbls>
          <c:showLegendKey val="0"/>
          <c:showVal val="0"/>
          <c:showCatName val="0"/>
          <c:showSerName val="0"/>
          <c:showPercent val="0"/>
          <c:showBubbleSize val="0"/>
        </c:dLbls>
        <c:gapWidth val="219"/>
        <c:axId val="43684959"/>
        <c:axId val="701965456"/>
        <c:extLst>
          <c:ext xmlns:c15="http://schemas.microsoft.com/office/drawing/2012/chart" uri="{02D57815-91ED-43cb-92C2-25804820EDAC}">
            <c15:filteredBarSeries>
              <c15:ser>
                <c:idx val="0"/>
                <c:order val="0"/>
                <c:tx>
                  <c:strRef>
                    <c:extLst>
                      <c:ext uri="{02D57815-91ED-43cb-92C2-25804820EDAC}">
                        <c15:formulaRef>
                          <c15:sqref>'Lot C5'!$B$5</c15:sqref>
                        </c15:formulaRef>
                      </c:ext>
                    </c:extLst>
                    <c:strCache>
                      <c:ptCount val="1"/>
                      <c:pt idx="0">
                        <c:v>ICN - Fees for Clerk of Works Services (West)</c:v>
                      </c:pt>
                    </c:strCache>
                  </c:strRef>
                </c:tx>
                <c:spPr>
                  <a:solidFill>
                    <a:schemeClr val="accent1"/>
                  </a:solidFill>
                  <a:ln>
                    <a:noFill/>
                  </a:ln>
                  <a:effectLst/>
                </c:spPr>
                <c:invertIfNegative val="0"/>
                <c:cat>
                  <c:strRef>
                    <c:extLst>
                      <c:ex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c:ext uri="{02D57815-91ED-43cb-92C2-25804820EDAC}">
                        <c15:formulaRef>
                          <c15:sqref>'Lot C5'!$C$5:$R$5</c15:sqref>
                        </c15:formulaRef>
                      </c:ext>
                    </c:extLst>
                    <c:numCache>
                      <c:formatCode>General</c:formatCode>
                      <c:ptCount val="16"/>
                    </c:numCache>
                  </c:numRef>
                </c:val>
                <c:extLst>
                  <c:ext xmlns:c16="http://schemas.microsoft.com/office/drawing/2014/chart" uri="{C3380CC4-5D6E-409C-BE32-E72D297353CC}">
                    <c16:uniqueId val="{00000000-E864-4FED-A427-8CE6D3CC604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C5'!$B$6</c15:sqref>
                        </c15:formulaRef>
                      </c:ext>
                    </c:extLst>
                    <c:strCache>
                      <c:ptCount val="1"/>
                      <c:pt idx="0">
                        <c:v>Band 1 upto &amp; Incl 34 homes %  Fee of works only value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C5'!$C$6:$R$6</c15:sqref>
                        </c15:formulaRef>
                      </c:ext>
                    </c:extLst>
                    <c:numCache>
                      <c:formatCode>0.000%</c:formatCode>
                      <c:ptCount val="16"/>
                      <c:pt idx="0">
                        <c:v>5.8999999999999999E-3</c:v>
                      </c:pt>
                      <c:pt idx="1">
                        <c:v>4.4999999999999997E-3</c:v>
                      </c:pt>
                      <c:pt idx="2" formatCode="0.00%">
                        <c:v>1.2E-2</c:v>
                      </c:pt>
                      <c:pt idx="3">
                        <c:v>1.66E-3</c:v>
                      </c:pt>
                      <c:pt idx="4">
                        <c:v>4.4999999999999997E-3</c:v>
                      </c:pt>
                      <c:pt idx="5" formatCode="0.00%">
                        <c:v>1.2E-2</c:v>
                      </c:pt>
                      <c:pt idx="6">
                        <c:v>3.5000000000000001E-3</c:v>
                      </c:pt>
                      <c:pt idx="7">
                        <c:v>5.4000000000000003E-3</c:v>
                      </c:pt>
                      <c:pt idx="8">
                        <c:v>6.1825000000000005E-3</c:v>
                      </c:pt>
                    </c:numCache>
                  </c:numRef>
                </c:val>
                <c:extLst xmlns:c15="http://schemas.microsoft.com/office/drawing/2012/chart">
                  <c:ext xmlns:c16="http://schemas.microsoft.com/office/drawing/2014/chart" uri="{C3380CC4-5D6E-409C-BE32-E72D297353CC}">
                    <c16:uniqueId val="{00000001-E864-4FED-A427-8CE6D3CC604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C5'!$B$7</c15:sqref>
                        </c15:formulaRef>
                      </c:ext>
                    </c:extLst>
                    <c:strCache>
                      <c:ptCount val="1"/>
                      <c:pt idx="0">
                        <c:v>Band 1 upto &amp; Incl 34 homes Min Fee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C5'!$C$7:$R$7</c15:sqref>
                        </c15:formulaRef>
                      </c:ext>
                    </c:extLst>
                    <c:numCache>
                      <c:formatCode>"£"#,##0.00</c:formatCode>
                      <c:ptCount val="16"/>
                      <c:pt idx="0">
                        <c:v>16800</c:v>
                      </c:pt>
                      <c:pt idx="1">
                        <c:v>8500</c:v>
                      </c:pt>
                      <c:pt idx="2">
                        <c:v>20000</c:v>
                      </c:pt>
                      <c:pt idx="3">
                        <c:v>25025</c:v>
                      </c:pt>
                      <c:pt idx="4">
                        <c:v>17500</c:v>
                      </c:pt>
                      <c:pt idx="5">
                        <c:v>15000</c:v>
                      </c:pt>
                      <c:pt idx="6">
                        <c:v>6000</c:v>
                      </c:pt>
                      <c:pt idx="7">
                        <c:v>7500</c:v>
                      </c:pt>
                    </c:numCache>
                  </c:numRef>
                </c:val>
                <c:extLst xmlns:c15="http://schemas.microsoft.com/office/drawing/2012/chart">
                  <c:ext xmlns:c16="http://schemas.microsoft.com/office/drawing/2014/chart" uri="{C3380CC4-5D6E-409C-BE32-E72D297353CC}">
                    <c16:uniqueId val="{00000002-E864-4FED-A427-8CE6D3CC604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C5'!$B$8</c15:sqref>
                        </c15:formulaRef>
                      </c:ext>
                    </c:extLst>
                    <c:strCache>
                      <c:ptCount val="1"/>
                      <c:pt idx="0">
                        <c:v>Band 2 - 35 Homes + %  Fee of works only value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C5'!$C$8:$R$8</c15:sqref>
                        </c15:formulaRef>
                      </c:ext>
                    </c:extLst>
                    <c:numCache>
                      <c:formatCode>0.000%</c:formatCode>
                      <c:ptCount val="16"/>
                      <c:pt idx="0">
                        <c:v>3.2000000000000002E-3</c:v>
                      </c:pt>
                      <c:pt idx="1">
                        <c:v>3.5000000000000001E-3</c:v>
                      </c:pt>
                      <c:pt idx="2" formatCode="0.00%">
                        <c:v>9.4999999999999998E-3</c:v>
                      </c:pt>
                      <c:pt idx="3">
                        <c:v>3.9129999999999998E-3</c:v>
                      </c:pt>
                      <c:pt idx="4">
                        <c:v>3.5999999999999999E-3</c:v>
                      </c:pt>
                      <c:pt idx="5" formatCode="0.00%">
                        <c:v>5.4000000000000003E-3</c:v>
                      </c:pt>
                      <c:pt idx="6">
                        <c:v>2.5500000000000002E-3</c:v>
                      </c:pt>
                      <c:pt idx="7">
                        <c:v>4.0000000000000001E-3</c:v>
                      </c:pt>
                      <c:pt idx="8">
                        <c:v>4.457875E-3</c:v>
                      </c:pt>
                    </c:numCache>
                  </c:numRef>
                </c:val>
                <c:extLst xmlns:c15="http://schemas.microsoft.com/office/drawing/2012/chart">
                  <c:ext xmlns:c16="http://schemas.microsoft.com/office/drawing/2014/chart" uri="{C3380CC4-5D6E-409C-BE32-E72D297353CC}">
                    <c16:uniqueId val="{00000003-E864-4FED-A427-8CE6D3CC604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C5'!$B$9</c15:sqref>
                        </c15:formulaRef>
                      </c:ext>
                    </c:extLst>
                    <c:strCache>
                      <c:ptCount val="1"/>
                      <c:pt idx="0">
                        <c:v>Band 2 - 35 Homes + Max Fee</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C5'!$C$9:$R$9</c15:sqref>
                        </c15:formulaRef>
                      </c:ext>
                    </c:extLst>
                    <c:numCache>
                      <c:formatCode>"£"#,##0.00</c:formatCode>
                      <c:ptCount val="16"/>
                      <c:pt idx="0">
                        <c:v>65000</c:v>
                      </c:pt>
                      <c:pt idx="1">
                        <c:v>87500</c:v>
                      </c:pt>
                      <c:pt idx="2">
                        <c:v>160000</c:v>
                      </c:pt>
                      <c:pt idx="3">
                        <c:v>97825</c:v>
                      </c:pt>
                      <c:pt idx="4">
                        <c:v>80000</c:v>
                      </c:pt>
                      <c:pt idx="5">
                        <c:v>118750</c:v>
                      </c:pt>
                      <c:pt idx="6">
                        <c:v>95000</c:v>
                      </c:pt>
                      <c:pt idx="7">
                        <c:v>80000</c:v>
                      </c:pt>
                    </c:numCache>
                  </c:numRef>
                </c:val>
                <c:extLst xmlns:c15="http://schemas.microsoft.com/office/drawing/2012/chart">
                  <c:ext xmlns:c16="http://schemas.microsoft.com/office/drawing/2014/chart" uri="{C3380CC4-5D6E-409C-BE32-E72D297353CC}">
                    <c16:uniqueId val="{00000004-E864-4FED-A427-8CE6D3CC604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C5'!$B$10</c15:sqref>
                        </c15:formulaRef>
                      </c:ext>
                    </c:extLst>
                    <c:strCache>
                      <c:ptCount val="1"/>
                      <c:pt idx="0">
                        <c:v>Band 3 - Apartments and Storeys - % Fee of works only value</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C5'!$C$10:$R$10</c15:sqref>
                        </c15:formulaRef>
                      </c:ext>
                    </c:extLst>
                    <c:numCache>
                      <c:formatCode>0.000%</c:formatCode>
                      <c:ptCount val="16"/>
                      <c:pt idx="0">
                        <c:v>3.2000000000000002E-3</c:v>
                      </c:pt>
                      <c:pt idx="1">
                        <c:v>3.0000000000000001E-3</c:v>
                      </c:pt>
                      <c:pt idx="2" formatCode="0.00%">
                        <c:v>8.9999999999999993E-3</c:v>
                      </c:pt>
                      <c:pt idx="3">
                        <c:v>6.0000000000000001E-3</c:v>
                      </c:pt>
                      <c:pt idx="4">
                        <c:v>4.0000000000000001E-3</c:v>
                      </c:pt>
                      <c:pt idx="5" formatCode="0.00%">
                        <c:v>5.8999999999999999E-3</c:v>
                      </c:pt>
                      <c:pt idx="6">
                        <c:v>3.5000000000000001E-3</c:v>
                      </c:pt>
                      <c:pt idx="7">
                        <c:v>4.0000000000000001E-3</c:v>
                      </c:pt>
                      <c:pt idx="8">
                        <c:v>4.8249999999999994E-3</c:v>
                      </c:pt>
                    </c:numCache>
                  </c:numRef>
                </c:val>
                <c:extLst xmlns:c15="http://schemas.microsoft.com/office/drawing/2012/chart">
                  <c:ext xmlns:c16="http://schemas.microsoft.com/office/drawing/2014/chart" uri="{C3380CC4-5D6E-409C-BE32-E72D297353CC}">
                    <c16:uniqueId val="{00000005-E864-4FED-A427-8CE6D3CC6046}"/>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'Lot C5'!$B$12</c15:sqref>
                        </c15:formulaRef>
                      </c:ext>
                    </c:extLst>
                    <c:strCache>
                      <c:ptCount val="1"/>
                      <c:pt idx="0">
                        <c:v>Day Rate</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C5'!$C$12:$R$12</c15:sqref>
                        </c15:formulaRef>
                      </c:ext>
                    </c:extLst>
                    <c:numCache>
                      <c:formatCode>"£"#,##0.00</c:formatCode>
                      <c:ptCount val="16"/>
                      <c:pt idx="0">
                        <c:v>300</c:v>
                      </c:pt>
                      <c:pt idx="1">
                        <c:v>295</c:v>
                      </c:pt>
                      <c:pt idx="2">
                        <c:v>450</c:v>
                      </c:pt>
                      <c:pt idx="3">
                        <c:v>455</c:v>
                      </c:pt>
                      <c:pt idx="4">
                        <c:v>280</c:v>
                      </c:pt>
                      <c:pt idx="5">
                        <c:v>392</c:v>
                      </c:pt>
                      <c:pt idx="6">
                        <c:v>550</c:v>
                      </c:pt>
                      <c:pt idx="7">
                        <c:v>350</c:v>
                      </c:pt>
                    </c:numCache>
                  </c:numRef>
                </c:val>
                <c:extLst xmlns:c15="http://schemas.microsoft.com/office/drawing/2012/chart">
                  <c:ext xmlns:c16="http://schemas.microsoft.com/office/drawing/2014/chart" uri="{C3380CC4-5D6E-409C-BE32-E72D297353CC}">
                    <c16:uniqueId val="{00000007-E864-4FED-A427-8CE6D3CC6046}"/>
                  </c:ext>
                </c:extLst>
              </c15:ser>
            </c15:filteredBarSeries>
          </c:ext>
        </c:extLst>
      </c:barChart>
      <c:catAx>
        <c:axId val="436849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965456"/>
        <c:crosses val="autoZero"/>
        <c:auto val="1"/>
        <c:lblAlgn val="ctr"/>
        <c:lblOffset val="100"/>
        <c:noMultiLvlLbl val="0"/>
      </c:catAx>
      <c:valAx>
        <c:axId val="7019654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6849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b="0" i="0" u="none" strike="noStrike" kern="1200" spc="0" baseline="0">
                <a:solidFill>
                  <a:sysClr val="windowText" lastClr="000000">
                    <a:lumMod val="65000"/>
                    <a:lumOff val="35000"/>
                  </a:sysClr>
                </a:solidFill>
              </a:rPr>
              <a:t>Lot 5 (West)Clerk of Works Day Rate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US"/>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7"/>
          <c:order val="7"/>
          <c:tx>
            <c:strRef>
              <c:f>'Lot C5'!$B$12</c:f>
              <c:strCache>
                <c:ptCount val="1"/>
                <c:pt idx="0">
                  <c:v>Day Rate</c:v>
                </c:pt>
              </c:strCache>
            </c:strRef>
          </c:tx>
          <c:spPr>
            <a:solidFill>
              <a:schemeClr val="accent2">
                <a:lumMod val="60000"/>
              </a:schemeClr>
            </a:solidFill>
            <a:ln>
              <a:noFill/>
            </a:ln>
            <a:effectLst/>
          </c:spPr>
          <c:invertIfNegative val="0"/>
          <c:cat>
            <c:strRef>
              <c:f>'Lot C5'!$C$4:$R$4</c:f>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f>'Lot C5'!$C$12:$R$12</c:f>
              <c:numCache>
                <c:formatCode>"£"#,##0.00</c:formatCode>
                <c:ptCount val="16"/>
                <c:pt idx="0">
                  <c:v>300</c:v>
                </c:pt>
                <c:pt idx="1">
                  <c:v>295</c:v>
                </c:pt>
                <c:pt idx="2">
                  <c:v>450</c:v>
                </c:pt>
                <c:pt idx="3">
                  <c:v>455</c:v>
                </c:pt>
                <c:pt idx="4">
                  <c:v>280</c:v>
                </c:pt>
                <c:pt idx="5">
                  <c:v>392</c:v>
                </c:pt>
                <c:pt idx="6">
                  <c:v>550</c:v>
                </c:pt>
                <c:pt idx="7">
                  <c:v>350</c:v>
                </c:pt>
              </c:numCache>
            </c:numRef>
          </c:val>
          <c:extLst>
            <c:ext xmlns:c16="http://schemas.microsoft.com/office/drawing/2014/chart" uri="{C3380CC4-5D6E-409C-BE32-E72D297353CC}">
              <c16:uniqueId val="{00000007-3168-4DFA-B303-6759FF4480CA}"/>
            </c:ext>
          </c:extLst>
        </c:ser>
        <c:dLbls>
          <c:showLegendKey val="0"/>
          <c:showVal val="0"/>
          <c:showCatName val="0"/>
          <c:showSerName val="0"/>
          <c:showPercent val="0"/>
          <c:showBubbleSize val="0"/>
        </c:dLbls>
        <c:gapWidth val="219"/>
        <c:overlap val="-27"/>
        <c:axId val="173988527"/>
        <c:axId val="2095334304"/>
        <c:extLst>
          <c:ext xmlns:c15="http://schemas.microsoft.com/office/drawing/2012/chart" uri="{02D57815-91ED-43cb-92C2-25804820EDAC}">
            <c15:filteredBarSeries>
              <c15:ser>
                <c:idx val="0"/>
                <c:order val="0"/>
                <c:tx>
                  <c:strRef>
                    <c:extLst>
                      <c:ext uri="{02D57815-91ED-43cb-92C2-25804820EDAC}">
                        <c15:formulaRef>
                          <c15:sqref>'Lot C5'!$B$5</c15:sqref>
                        </c15:formulaRef>
                      </c:ext>
                    </c:extLst>
                    <c:strCache>
                      <c:ptCount val="1"/>
                      <c:pt idx="0">
                        <c:v>ICN - Fees for Clerk of Works Services (West)</c:v>
                      </c:pt>
                    </c:strCache>
                  </c:strRef>
                </c:tx>
                <c:spPr>
                  <a:solidFill>
                    <a:schemeClr val="accent1"/>
                  </a:solidFill>
                  <a:ln>
                    <a:noFill/>
                  </a:ln>
                  <a:effectLst/>
                </c:spPr>
                <c:invertIfNegative val="0"/>
                <c:cat>
                  <c:strRef>
                    <c:extLst>
                      <c:ex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c:ext uri="{02D57815-91ED-43cb-92C2-25804820EDAC}">
                        <c15:formulaRef>
                          <c15:sqref>'Lot C5'!$C$5:$R$5</c15:sqref>
                        </c15:formulaRef>
                      </c:ext>
                    </c:extLst>
                    <c:numCache>
                      <c:formatCode>General</c:formatCode>
                      <c:ptCount val="16"/>
                    </c:numCache>
                  </c:numRef>
                </c:val>
                <c:extLst>
                  <c:ext xmlns:c16="http://schemas.microsoft.com/office/drawing/2014/chart" uri="{C3380CC4-5D6E-409C-BE32-E72D297353CC}">
                    <c16:uniqueId val="{00000000-3168-4DFA-B303-6759FF4480CA}"/>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C5'!$B$6</c15:sqref>
                        </c15:formulaRef>
                      </c:ext>
                    </c:extLst>
                    <c:strCache>
                      <c:ptCount val="1"/>
                      <c:pt idx="0">
                        <c:v>Band 1 upto &amp; Incl 34 homes %  Fee of works only value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C5'!$C$6:$R$6</c15:sqref>
                        </c15:formulaRef>
                      </c:ext>
                    </c:extLst>
                    <c:numCache>
                      <c:formatCode>0.000%</c:formatCode>
                      <c:ptCount val="16"/>
                      <c:pt idx="0">
                        <c:v>5.8999999999999999E-3</c:v>
                      </c:pt>
                      <c:pt idx="1">
                        <c:v>4.4999999999999997E-3</c:v>
                      </c:pt>
                      <c:pt idx="2" formatCode="0.00%">
                        <c:v>1.2E-2</c:v>
                      </c:pt>
                      <c:pt idx="3">
                        <c:v>1.66E-3</c:v>
                      </c:pt>
                      <c:pt idx="4">
                        <c:v>4.4999999999999997E-3</c:v>
                      </c:pt>
                      <c:pt idx="5" formatCode="0.00%">
                        <c:v>1.2E-2</c:v>
                      </c:pt>
                      <c:pt idx="6">
                        <c:v>3.5000000000000001E-3</c:v>
                      </c:pt>
                      <c:pt idx="7">
                        <c:v>5.4000000000000003E-3</c:v>
                      </c:pt>
                      <c:pt idx="8">
                        <c:v>6.1825000000000005E-3</c:v>
                      </c:pt>
                    </c:numCache>
                  </c:numRef>
                </c:val>
                <c:extLst xmlns:c15="http://schemas.microsoft.com/office/drawing/2012/chart">
                  <c:ext xmlns:c16="http://schemas.microsoft.com/office/drawing/2014/chart" uri="{C3380CC4-5D6E-409C-BE32-E72D297353CC}">
                    <c16:uniqueId val="{00000001-3168-4DFA-B303-6759FF4480C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C5'!$B$7</c15:sqref>
                        </c15:formulaRef>
                      </c:ext>
                    </c:extLst>
                    <c:strCache>
                      <c:ptCount val="1"/>
                      <c:pt idx="0">
                        <c:v>Band 1 upto &amp; Incl 34 homes Min Fee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C5'!$C$7:$R$7</c15:sqref>
                        </c15:formulaRef>
                      </c:ext>
                    </c:extLst>
                    <c:numCache>
                      <c:formatCode>"£"#,##0.00</c:formatCode>
                      <c:ptCount val="16"/>
                      <c:pt idx="0">
                        <c:v>16800</c:v>
                      </c:pt>
                      <c:pt idx="1">
                        <c:v>8500</c:v>
                      </c:pt>
                      <c:pt idx="2">
                        <c:v>20000</c:v>
                      </c:pt>
                      <c:pt idx="3">
                        <c:v>25025</c:v>
                      </c:pt>
                      <c:pt idx="4">
                        <c:v>17500</c:v>
                      </c:pt>
                      <c:pt idx="5">
                        <c:v>15000</c:v>
                      </c:pt>
                      <c:pt idx="6">
                        <c:v>6000</c:v>
                      </c:pt>
                      <c:pt idx="7">
                        <c:v>7500</c:v>
                      </c:pt>
                    </c:numCache>
                  </c:numRef>
                </c:val>
                <c:extLst xmlns:c15="http://schemas.microsoft.com/office/drawing/2012/chart">
                  <c:ext xmlns:c16="http://schemas.microsoft.com/office/drawing/2014/chart" uri="{C3380CC4-5D6E-409C-BE32-E72D297353CC}">
                    <c16:uniqueId val="{00000002-3168-4DFA-B303-6759FF4480C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C5'!$B$8</c15:sqref>
                        </c15:formulaRef>
                      </c:ext>
                    </c:extLst>
                    <c:strCache>
                      <c:ptCount val="1"/>
                      <c:pt idx="0">
                        <c:v>Band 2 - 35 Homes + %  Fee of works only value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C5'!$C$8:$R$8</c15:sqref>
                        </c15:formulaRef>
                      </c:ext>
                    </c:extLst>
                    <c:numCache>
                      <c:formatCode>0.000%</c:formatCode>
                      <c:ptCount val="16"/>
                      <c:pt idx="0">
                        <c:v>3.2000000000000002E-3</c:v>
                      </c:pt>
                      <c:pt idx="1">
                        <c:v>3.5000000000000001E-3</c:v>
                      </c:pt>
                      <c:pt idx="2" formatCode="0.00%">
                        <c:v>9.4999999999999998E-3</c:v>
                      </c:pt>
                      <c:pt idx="3">
                        <c:v>3.9129999999999998E-3</c:v>
                      </c:pt>
                      <c:pt idx="4">
                        <c:v>3.5999999999999999E-3</c:v>
                      </c:pt>
                      <c:pt idx="5" formatCode="0.00%">
                        <c:v>5.4000000000000003E-3</c:v>
                      </c:pt>
                      <c:pt idx="6">
                        <c:v>2.5500000000000002E-3</c:v>
                      </c:pt>
                      <c:pt idx="7">
                        <c:v>4.0000000000000001E-3</c:v>
                      </c:pt>
                      <c:pt idx="8">
                        <c:v>4.457875E-3</c:v>
                      </c:pt>
                    </c:numCache>
                  </c:numRef>
                </c:val>
                <c:extLst xmlns:c15="http://schemas.microsoft.com/office/drawing/2012/chart">
                  <c:ext xmlns:c16="http://schemas.microsoft.com/office/drawing/2014/chart" uri="{C3380CC4-5D6E-409C-BE32-E72D297353CC}">
                    <c16:uniqueId val="{00000003-3168-4DFA-B303-6759FF4480C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C5'!$B$9</c15:sqref>
                        </c15:formulaRef>
                      </c:ext>
                    </c:extLst>
                    <c:strCache>
                      <c:ptCount val="1"/>
                      <c:pt idx="0">
                        <c:v>Band 2 - 35 Homes + Max Fee</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C5'!$C$9:$R$9</c15:sqref>
                        </c15:formulaRef>
                      </c:ext>
                    </c:extLst>
                    <c:numCache>
                      <c:formatCode>"£"#,##0.00</c:formatCode>
                      <c:ptCount val="16"/>
                      <c:pt idx="0">
                        <c:v>65000</c:v>
                      </c:pt>
                      <c:pt idx="1">
                        <c:v>87500</c:v>
                      </c:pt>
                      <c:pt idx="2">
                        <c:v>160000</c:v>
                      </c:pt>
                      <c:pt idx="3">
                        <c:v>97825</c:v>
                      </c:pt>
                      <c:pt idx="4">
                        <c:v>80000</c:v>
                      </c:pt>
                      <c:pt idx="5">
                        <c:v>118750</c:v>
                      </c:pt>
                      <c:pt idx="6">
                        <c:v>95000</c:v>
                      </c:pt>
                      <c:pt idx="7">
                        <c:v>80000</c:v>
                      </c:pt>
                    </c:numCache>
                  </c:numRef>
                </c:val>
                <c:extLst xmlns:c15="http://schemas.microsoft.com/office/drawing/2012/chart">
                  <c:ext xmlns:c16="http://schemas.microsoft.com/office/drawing/2014/chart" uri="{C3380CC4-5D6E-409C-BE32-E72D297353CC}">
                    <c16:uniqueId val="{00000004-3168-4DFA-B303-6759FF4480C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C5'!$B$10</c15:sqref>
                        </c15:formulaRef>
                      </c:ext>
                    </c:extLst>
                    <c:strCache>
                      <c:ptCount val="1"/>
                      <c:pt idx="0">
                        <c:v>Band 3 - Apartments and Storeys - % Fee of works only value</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C5'!$C$10:$R$10</c15:sqref>
                        </c15:formulaRef>
                      </c:ext>
                    </c:extLst>
                    <c:numCache>
                      <c:formatCode>0.000%</c:formatCode>
                      <c:ptCount val="16"/>
                      <c:pt idx="0">
                        <c:v>3.2000000000000002E-3</c:v>
                      </c:pt>
                      <c:pt idx="1">
                        <c:v>3.0000000000000001E-3</c:v>
                      </c:pt>
                      <c:pt idx="2" formatCode="0.00%">
                        <c:v>8.9999999999999993E-3</c:v>
                      </c:pt>
                      <c:pt idx="3">
                        <c:v>6.0000000000000001E-3</c:v>
                      </c:pt>
                      <c:pt idx="4">
                        <c:v>4.0000000000000001E-3</c:v>
                      </c:pt>
                      <c:pt idx="5" formatCode="0.00%">
                        <c:v>5.8999999999999999E-3</c:v>
                      </c:pt>
                      <c:pt idx="6">
                        <c:v>3.5000000000000001E-3</c:v>
                      </c:pt>
                      <c:pt idx="7">
                        <c:v>4.0000000000000001E-3</c:v>
                      </c:pt>
                      <c:pt idx="8">
                        <c:v>4.8249999999999994E-3</c:v>
                      </c:pt>
                    </c:numCache>
                  </c:numRef>
                </c:val>
                <c:extLst xmlns:c15="http://schemas.microsoft.com/office/drawing/2012/chart">
                  <c:ext xmlns:c16="http://schemas.microsoft.com/office/drawing/2014/chart" uri="{C3380CC4-5D6E-409C-BE32-E72D297353CC}">
                    <c16:uniqueId val="{00000005-3168-4DFA-B303-6759FF4480CA}"/>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'Lot C5'!$B$11</c15:sqref>
                        </c15:formulaRef>
                      </c:ext>
                    </c:extLst>
                    <c:strCache>
                      <c:ptCount val="1"/>
                      <c:pt idx="0">
                        <c:v>Band 3 - Apartments and Storeys - Max Fee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C5'!$C$11:$R$11</c15:sqref>
                        </c15:formulaRef>
                      </c:ext>
                    </c:extLst>
                    <c:numCache>
                      <c:formatCode>"£"#,##0.00</c:formatCode>
                      <c:ptCount val="16"/>
                      <c:pt idx="0">
                        <c:v>65000</c:v>
                      </c:pt>
                      <c:pt idx="1">
                        <c:v>105000</c:v>
                      </c:pt>
                      <c:pt idx="2">
                        <c:v>170000</c:v>
                      </c:pt>
                      <c:pt idx="3">
                        <c:v>210000</c:v>
                      </c:pt>
                      <c:pt idx="4">
                        <c:v>90000</c:v>
                      </c:pt>
                      <c:pt idx="5">
                        <c:v>166250</c:v>
                      </c:pt>
                      <c:pt idx="6">
                        <c:v>95000</c:v>
                      </c:pt>
                      <c:pt idx="7">
                        <c:v>110000</c:v>
                      </c:pt>
                    </c:numCache>
                  </c:numRef>
                </c:val>
                <c:extLst xmlns:c15="http://schemas.microsoft.com/office/drawing/2012/chart">
                  <c:ext xmlns:c16="http://schemas.microsoft.com/office/drawing/2014/chart" uri="{C3380CC4-5D6E-409C-BE32-E72D297353CC}">
                    <c16:uniqueId val="{00000006-3168-4DFA-B303-6759FF4480CA}"/>
                  </c:ext>
                </c:extLst>
              </c15:ser>
            </c15:filteredBarSeries>
          </c:ext>
        </c:extLst>
      </c:barChart>
      <c:catAx>
        <c:axId val="1739885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5334304"/>
        <c:crosses val="autoZero"/>
        <c:auto val="1"/>
        <c:lblAlgn val="ctr"/>
        <c:lblOffset val="100"/>
        <c:noMultiLvlLbl val="0"/>
      </c:catAx>
      <c:valAx>
        <c:axId val="209533430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9885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b="0" i="0" u="none" strike="noStrike" kern="1200" spc="0" baseline="0">
                <a:solidFill>
                  <a:sysClr val="windowText" lastClr="000000">
                    <a:lumMod val="65000"/>
                    <a:lumOff val="35000"/>
                  </a:sysClr>
                </a:solidFill>
              </a:rPr>
              <a:t>Lot 5  (East) Clerk of Works Band 3 Apartments Max Fee</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GB"/>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6"/>
          <c:order val="6"/>
          <c:tx>
            <c:strRef>
              <c:f>'Lot C5'!$B$23</c:f>
              <c:strCache>
                <c:ptCount val="1"/>
                <c:pt idx="0">
                  <c:v>Band 3 - Apartments and Storeys - Max Fee</c:v>
                </c:pt>
              </c:strCache>
            </c:strRef>
          </c:tx>
          <c:spPr>
            <a:solidFill>
              <a:schemeClr val="accent1">
                <a:lumMod val="60000"/>
              </a:schemeClr>
            </a:solidFill>
            <a:ln>
              <a:noFill/>
            </a:ln>
            <a:effectLst/>
          </c:spPr>
          <c:invertIfNegative val="0"/>
          <c:cat>
            <c:strRef>
              <c:f>'Lot C5'!$C$16:$J$16</c:f>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f>'Lot C5'!$C$23:$J$23</c:f>
              <c:numCache>
                <c:formatCode>"£"#,##0.00</c:formatCode>
                <c:ptCount val="8"/>
                <c:pt idx="0">
                  <c:v>65000</c:v>
                </c:pt>
                <c:pt idx="1">
                  <c:v>105000</c:v>
                </c:pt>
                <c:pt idx="2">
                  <c:v>170000</c:v>
                </c:pt>
                <c:pt idx="3">
                  <c:v>210000</c:v>
                </c:pt>
                <c:pt idx="4">
                  <c:v>90000</c:v>
                </c:pt>
                <c:pt idx="5">
                  <c:v>145000</c:v>
                </c:pt>
                <c:pt idx="6">
                  <c:v>95000</c:v>
                </c:pt>
                <c:pt idx="7">
                  <c:v>110000</c:v>
                </c:pt>
              </c:numCache>
            </c:numRef>
          </c:val>
          <c:extLst>
            <c:ext xmlns:c16="http://schemas.microsoft.com/office/drawing/2014/chart" uri="{C3380CC4-5D6E-409C-BE32-E72D297353CC}">
              <c16:uniqueId val="{00000006-F10C-43EA-8108-1191294EFE06}"/>
            </c:ext>
          </c:extLst>
        </c:ser>
        <c:dLbls>
          <c:showLegendKey val="0"/>
          <c:showVal val="0"/>
          <c:showCatName val="0"/>
          <c:showSerName val="0"/>
          <c:showPercent val="0"/>
          <c:showBubbleSize val="0"/>
        </c:dLbls>
        <c:gapWidth val="219"/>
        <c:overlap val="-27"/>
        <c:axId val="255618015"/>
        <c:axId val="916701888"/>
        <c:extLst>
          <c:ext xmlns:c15="http://schemas.microsoft.com/office/drawing/2012/chart" uri="{02D57815-91ED-43cb-92C2-25804820EDAC}">
            <c15:filteredBarSeries>
              <c15:ser>
                <c:idx val="0"/>
                <c:order val="0"/>
                <c:tx>
                  <c:strRef>
                    <c:extLst>
                      <c:ext uri="{02D57815-91ED-43cb-92C2-25804820EDAC}">
                        <c15:formulaRef>
                          <c15:sqref>'Lot C5'!$B$17</c15:sqref>
                        </c15:formulaRef>
                      </c:ext>
                    </c:extLst>
                    <c:strCache>
                      <c:ptCount val="1"/>
                      <c:pt idx="0">
                        <c:v>ICN - Fees for Clerk of Works Services (East)</c:v>
                      </c:pt>
                    </c:strCache>
                  </c:strRef>
                </c:tx>
                <c:spPr>
                  <a:solidFill>
                    <a:schemeClr val="accent1"/>
                  </a:solidFill>
                  <a:ln>
                    <a:noFill/>
                  </a:ln>
                  <a:effectLst/>
                </c:spPr>
                <c:invertIfNegative val="0"/>
                <c:cat>
                  <c:strRef>
                    <c:extLst>
                      <c:ex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c:ext uri="{02D57815-91ED-43cb-92C2-25804820EDAC}">
                        <c15:formulaRef>
                          <c15:sqref>'Lot C5'!$C$17:$J$17</c15:sqref>
                        </c15:formulaRef>
                      </c:ext>
                    </c:extLst>
                    <c:numCache>
                      <c:formatCode>General</c:formatCode>
                      <c:ptCount val="8"/>
                    </c:numCache>
                  </c:numRef>
                </c:val>
                <c:extLst>
                  <c:ext xmlns:c16="http://schemas.microsoft.com/office/drawing/2014/chart" uri="{C3380CC4-5D6E-409C-BE32-E72D297353CC}">
                    <c16:uniqueId val="{00000000-F10C-43EA-8108-1191294EFE0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C5'!$B$18</c15:sqref>
                        </c15:formulaRef>
                      </c:ext>
                    </c:extLst>
                    <c:strCache>
                      <c:ptCount val="1"/>
                      <c:pt idx="0">
                        <c:v>Band 1 upto &amp; Incl 34 homes %  Fee of works only value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xmlns:c15="http://schemas.microsoft.com/office/drawing/2012/chart">
                      <c:ext xmlns:c15="http://schemas.microsoft.com/office/drawing/2012/chart" uri="{02D57815-91ED-43cb-92C2-25804820EDAC}">
                        <c15:formulaRef>
                          <c15:sqref>'Lot C5'!$C$18:$J$18</c15:sqref>
                        </c15:formulaRef>
                      </c:ext>
                    </c:extLst>
                    <c:numCache>
                      <c:formatCode>0.000%</c:formatCode>
                      <c:ptCount val="8"/>
                      <c:pt idx="0">
                        <c:v>5.8999999999999999E-3</c:v>
                      </c:pt>
                      <c:pt idx="1">
                        <c:v>4.4999999999999997E-3</c:v>
                      </c:pt>
                      <c:pt idx="2" formatCode="0.00%">
                        <c:v>1.2E-2</c:v>
                      </c:pt>
                      <c:pt idx="3">
                        <c:v>1.66E-3</c:v>
                      </c:pt>
                      <c:pt idx="4">
                        <c:v>4.4999999999999997E-3</c:v>
                      </c:pt>
                      <c:pt idx="5">
                        <c:v>1.38E-2</c:v>
                      </c:pt>
                      <c:pt idx="6">
                        <c:v>3.5000000000000001E-3</c:v>
                      </c:pt>
                      <c:pt idx="7">
                        <c:v>5.4000000000000003E-3</c:v>
                      </c:pt>
                    </c:numCache>
                  </c:numRef>
                </c:val>
                <c:extLst xmlns:c15="http://schemas.microsoft.com/office/drawing/2012/chart">
                  <c:ext xmlns:c16="http://schemas.microsoft.com/office/drawing/2014/chart" uri="{C3380CC4-5D6E-409C-BE32-E72D297353CC}">
                    <c16:uniqueId val="{00000001-F10C-43EA-8108-1191294EFE0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C5'!$B$19</c15:sqref>
                        </c15:formulaRef>
                      </c:ext>
                    </c:extLst>
                    <c:strCache>
                      <c:ptCount val="1"/>
                      <c:pt idx="0">
                        <c:v>Band 1 upto &amp; Incl 34 homes Min Fee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xmlns:c15="http://schemas.microsoft.com/office/drawing/2012/chart">
                      <c:ext xmlns:c15="http://schemas.microsoft.com/office/drawing/2012/chart" uri="{02D57815-91ED-43cb-92C2-25804820EDAC}">
                        <c15:formulaRef>
                          <c15:sqref>'Lot C5'!$C$19:$J$19</c15:sqref>
                        </c15:formulaRef>
                      </c:ext>
                    </c:extLst>
                    <c:numCache>
                      <c:formatCode>"£"#,##0.00</c:formatCode>
                      <c:ptCount val="8"/>
                      <c:pt idx="0">
                        <c:v>16800</c:v>
                      </c:pt>
                      <c:pt idx="1">
                        <c:v>8500</c:v>
                      </c:pt>
                      <c:pt idx="2">
                        <c:v>20000</c:v>
                      </c:pt>
                      <c:pt idx="3">
                        <c:v>25025</c:v>
                      </c:pt>
                      <c:pt idx="4">
                        <c:v>17500</c:v>
                      </c:pt>
                      <c:pt idx="5">
                        <c:v>25000</c:v>
                      </c:pt>
                      <c:pt idx="6">
                        <c:v>6000</c:v>
                      </c:pt>
                      <c:pt idx="7">
                        <c:v>7500</c:v>
                      </c:pt>
                    </c:numCache>
                  </c:numRef>
                </c:val>
                <c:extLst xmlns:c15="http://schemas.microsoft.com/office/drawing/2012/chart">
                  <c:ext xmlns:c16="http://schemas.microsoft.com/office/drawing/2014/chart" uri="{C3380CC4-5D6E-409C-BE32-E72D297353CC}">
                    <c16:uniqueId val="{00000002-F10C-43EA-8108-1191294EFE0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C5'!$B$20</c15:sqref>
                        </c15:formulaRef>
                      </c:ext>
                    </c:extLst>
                    <c:strCache>
                      <c:ptCount val="1"/>
                      <c:pt idx="0">
                        <c:v>Band 2 - 35 Homes + %  Fee of works only value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xmlns:c15="http://schemas.microsoft.com/office/drawing/2012/chart">
                      <c:ext xmlns:c15="http://schemas.microsoft.com/office/drawing/2012/chart" uri="{02D57815-91ED-43cb-92C2-25804820EDAC}">
                        <c15:formulaRef>
                          <c15:sqref>'Lot C5'!$C$20:$J$20</c15:sqref>
                        </c15:formulaRef>
                      </c:ext>
                    </c:extLst>
                    <c:numCache>
                      <c:formatCode>0.000%</c:formatCode>
                      <c:ptCount val="8"/>
                      <c:pt idx="0">
                        <c:v>3.2000000000000002E-3</c:v>
                      </c:pt>
                      <c:pt idx="1">
                        <c:v>3.5000000000000001E-3</c:v>
                      </c:pt>
                      <c:pt idx="2" formatCode="0.00%">
                        <c:v>9.4999999999999998E-3</c:v>
                      </c:pt>
                      <c:pt idx="3">
                        <c:v>3.9129999999999998E-3</c:v>
                      </c:pt>
                      <c:pt idx="4">
                        <c:v>3.5999999999999999E-3</c:v>
                      </c:pt>
                      <c:pt idx="5">
                        <c:v>1.0699999999999999E-2</c:v>
                      </c:pt>
                      <c:pt idx="6">
                        <c:v>2.5500000000000002E-3</c:v>
                      </c:pt>
                      <c:pt idx="7">
                        <c:v>4.0000000000000001E-3</c:v>
                      </c:pt>
                    </c:numCache>
                  </c:numRef>
                </c:val>
                <c:extLst xmlns:c15="http://schemas.microsoft.com/office/drawing/2012/chart">
                  <c:ext xmlns:c16="http://schemas.microsoft.com/office/drawing/2014/chart" uri="{C3380CC4-5D6E-409C-BE32-E72D297353CC}">
                    <c16:uniqueId val="{00000003-F10C-43EA-8108-1191294EFE0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C5'!$B$21</c15:sqref>
                        </c15:formulaRef>
                      </c:ext>
                    </c:extLst>
                    <c:strCache>
                      <c:ptCount val="1"/>
                      <c:pt idx="0">
                        <c:v>Band 2 - 35 Homes + Max Fee</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xmlns:c15="http://schemas.microsoft.com/office/drawing/2012/chart">
                      <c:ext xmlns:c15="http://schemas.microsoft.com/office/drawing/2012/chart" uri="{02D57815-91ED-43cb-92C2-25804820EDAC}">
                        <c15:formulaRef>
                          <c15:sqref>'Lot C5'!$C$21:$J$21</c15:sqref>
                        </c15:formulaRef>
                      </c:ext>
                    </c:extLst>
                    <c:numCache>
                      <c:formatCode>"£"#,##0.00</c:formatCode>
                      <c:ptCount val="8"/>
                      <c:pt idx="0">
                        <c:v>65000</c:v>
                      </c:pt>
                      <c:pt idx="1">
                        <c:v>87500</c:v>
                      </c:pt>
                      <c:pt idx="2">
                        <c:v>160000</c:v>
                      </c:pt>
                      <c:pt idx="3">
                        <c:v>97825</c:v>
                      </c:pt>
                      <c:pt idx="4">
                        <c:v>80000</c:v>
                      </c:pt>
                      <c:pt idx="5">
                        <c:v>95000</c:v>
                      </c:pt>
                      <c:pt idx="6">
                        <c:v>95000</c:v>
                      </c:pt>
                      <c:pt idx="7">
                        <c:v>80000</c:v>
                      </c:pt>
                    </c:numCache>
                  </c:numRef>
                </c:val>
                <c:extLst xmlns:c15="http://schemas.microsoft.com/office/drawing/2012/chart">
                  <c:ext xmlns:c16="http://schemas.microsoft.com/office/drawing/2014/chart" uri="{C3380CC4-5D6E-409C-BE32-E72D297353CC}">
                    <c16:uniqueId val="{00000004-F10C-43EA-8108-1191294EFE0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C5'!$B$22</c15:sqref>
                        </c15:formulaRef>
                      </c:ext>
                    </c:extLst>
                    <c:strCache>
                      <c:ptCount val="1"/>
                      <c:pt idx="0">
                        <c:v>Band 3 - Apartments and Storeys - % of Fee works only value</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xmlns:c15="http://schemas.microsoft.com/office/drawing/2012/chart">
                      <c:ext xmlns:c15="http://schemas.microsoft.com/office/drawing/2012/chart" uri="{02D57815-91ED-43cb-92C2-25804820EDAC}">
                        <c15:formulaRef>
                          <c15:sqref>'Lot C5'!$C$22:$J$22</c15:sqref>
                        </c15:formulaRef>
                      </c:ext>
                    </c:extLst>
                    <c:numCache>
                      <c:formatCode>0.000%</c:formatCode>
                      <c:ptCount val="8"/>
                      <c:pt idx="0">
                        <c:v>3.2000000000000002E-3</c:v>
                      </c:pt>
                      <c:pt idx="1">
                        <c:v>3.0000000000000001E-3</c:v>
                      </c:pt>
                      <c:pt idx="2" formatCode="0.00%">
                        <c:v>8.9999999999999993E-3</c:v>
                      </c:pt>
                      <c:pt idx="3">
                        <c:v>6.0000000000000001E-3</c:v>
                      </c:pt>
                      <c:pt idx="4">
                        <c:v>4.0000000000000001E-3</c:v>
                      </c:pt>
                      <c:pt idx="5">
                        <c:v>1.35E-2</c:v>
                      </c:pt>
                      <c:pt idx="6">
                        <c:v>3.5000000000000001E-3</c:v>
                      </c:pt>
                      <c:pt idx="7">
                        <c:v>4.0000000000000001E-3</c:v>
                      </c:pt>
                    </c:numCache>
                  </c:numRef>
                </c:val>
                <c:extLst xmlns:c15="http://schemas.microsoft.com/office/drawing/2012/chart">
                  <c:ext xmlns:c16="http://schemas.microsoft.com/office/drawing/2014/chart" uri="{C3380CC4-5D6E-409C-BE32-E72D297353CC}">
                    <c16:uniqueId val="{00000005-F10C-43EA-8108-1191294EFE06}"/>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'Lot C5'!$B$24</c15:sqref>
                        </c15:formulaRef>
                      </c:ext>
                    </c:extLst>
                    <c:strCache>
                      <c:ptCount val="1"/>
                      <c:pt idx="0">
                        <c:v>Day Rate </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xmlns:c15="http://schemas.microsoft.com/office/drawing/2012/chart">
                      <c:ext xmlns:c15="http://schemas.microsoft.com/office/drawing/2012/chart" uri="{02D57815-91ED-43cb-92C2-25804820EDAC}">
                        <c15:formulaRef>
                          <c15:sqref>'Lot C5'!$C$24:$J$24</c15:sqref>
                        </c15:formulaRef>
                      </c:ext>
                    </c:extLst>
                    <c:numCache>
                      <c:formatCode>"£"#,##0.00</c:formatCode>
                      <c:ptCount val="8"/>
                      <c:pt idx="0">
                        <c:v>300</c:v>
                      </c:pt>
                      <c:pt idx="1">
                        <c:v>295</c:v>
                      </c:pt>
                      <c:pt idx="2">
                        <c:v>450</c:v>
                      </c:pt>
                      <c:pt idx="3">
                        <c:v>455</c:v>
                      </c:pt>
                      <c:pt idx="4">
                        <c:v>280</c:v>
                      </c:pt>
                      <c:pt idx="5">
                        <c:v>615</c:v>
                      </c:pt>
                      <c:pt idx="6">
                        <c:v>550</c:v>
                      </c:pt>
                      <c:pt idx="7">
                        <c:v>350</c:v>
                      </c:pt>
                    </c:numCache>
                  </c:numRef>
                </c:val>
                <c:extLst xmlns:c15="http://schemas.microsoft.com/office/drawing/2012/chart">
                  <c:ext xmlns:c16="http://schemas.microsoft.com/office/drawing/2014/chart" uri="{C3380CC4-5D6E-409C-BE32-E72D297353CC}">
                    <c16:uniqueId val="{00000007-F10C-43EA-8108-1191294EFE06}"/>
                  </c:ext>
                </c:extLst>
              </c15:ser>
            </c15:filteredBarSeries>
          </c:ext>
        </c:extLst>
      </c:barChart>
      <c:catAx>
        <c:axId val="255618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6701888"/>
        <c:crosses val="autoZero"/>
        <c:auto val="1"/>
        <c:lblAlgn val="ctr"/>
        <c:lblOffset val="100"/>
        <c:noMultiLvlLbl val="0"/>
      </c:catAx>
      <c:valAx>
        <c:axId val="9167018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56180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5 (East)Clerk of Works Day Rate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7"/>
          <c:order val="7"/>
          <c:tx>
            <c:strRef>
              <c:f>'Lot C5'!$B$24</c:f>
              <c:strCache>
                <c:ptCount val="1"/>
                <c:pt idx="0">
                  <c:v>Day Rate </c:v>
                </c:pt>
              </c:strCache>
            </c:strRef>
          </c:tx>
          <c:spPr>
            <a:solidFill>
              <a:schemeClr val="accent2">
                <a:lumMod val="60000"/>
              </a:schemeClr>
            </a:solidFill>
            <a:ln>
              <a:noFill/>
            </a:ln>
            <a:effectLst/>
          </c:spPr>
          <c:invertIfNegative val="0"/>
          <c:cat>
            <c:strRef>
              <c:f>'Lot C5'!$C$16:$J$16</c:f>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f>'Lot C5'!$C$24:$J$24</c:f>
              <c:numCache>
                <c:formatCode>"£"#,##0.00</c:formatCode>
                <c:ptCount val="8"/>
                <c:pt idx="0">
                  <c:v>300</c:v>
                </c:pt>
                <c:pt idx="1">
                  <c:v>295</c:v>
                </c:pt>
                <c:pt idx="2">
                  <c:v>450</c:v>
                </c:pt>
                <c:pt idx="3">
                  <c:v>455</c:v>
                </c:pt>
                <c:pt idx="4">
                  <c:v>280</c:v>
                </c:pt>
                <c:pt idx="5">
                  <c:v>615</c:v>
                </c:pt>
                <c:pt idx="6">
                  <c:v>550</c:v>
                </c:pt>
                <c:pt idx="7">
                  <c:v>350</c:v>
                </c:pt>
              </c:numCache>
            </c:numRef>
          </c:val>
          <c:extLst>
            <c:ext xmlns:c16="http://schemas.microsoft.com/office/drawing/2014/chart" uri="{C3380CC4-5D6E-409C-BE32-E72D297353CC}">
              <c16:uniqueId val="{00000007-807A-4683-9449-35D798F4CBD5}"/>
            </c:ext>
          </c:extLst>
        </c:ser>
        <c:dLbls>
          <c:showLegendKey val="0"/>
          <c:showVal val="0"/>
          <c:showCatName val="0"/>
          <c:showSerName val="0"/>
          <c:showPercent val="0"/>
          <c:showBubbleSize val="0"/>
        </c:dLbls>
        <c:gapWidth val="219"/>
        <c:overlap val="-27"/>
        <c:axId val="43685919"/>
        <c:axId val="701962976"/>
        <c:extLst>
          <c:ext xmlns:c15="http://schemas.microsoft.com/office/drawing/2012/chart" uri="{02D57815-91ED-43cb-92C2-25804820EDAC}">
            <c15:filteredBarSeries>
              <c15:ser>
                <c:idx val="0"/>
                <c:order val="0"/>
                <c:tx>
                  <c:strRef>
                    <c:extLst>
                      <c:ext uri="{02D57815-91ED-43cb-92C2-25804820EDAC}">
                        <c15:formulaRef>
                          <c15:sqref>'Lot C5'!$B$17</c15:sqref>
                        </c15:formulaRef>
                      </c:ext>
                    </c:extLst>
                    <c:strCache>
                      <c:ptCount val="1"/>
                      <c:pt idx="0">
                        <c:v>ICN - Fees for Clerk of Works Services (East)</c:v>
                      </c:pt>
                    </c:strCache>
                  </c:strRef>
                </c:tx>
                <c:spPr>
                  <a:solidFill>
                    <a:schemeClr val="accent1"/>
                  </a:solidFill>
                  <a:ln>
                    <a:noFill/>
                  </a:ln>
                  <a:effectLst/>
                </c:spPr>
                <c:invertIfNegative val="0"/>
                <c:cat>
                  <c:strRef>
                    <c:extLst>
                      <c:ex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c:ext uri="{02D57815-91ED-43cb-92C2-25804820EDAC}">
                        <c15:formulaRef>
                          <c15:sqref>'Lot C5'!$C$17:$J$17</c15:sqref>
                        </c15:formulaRef>
                      </c:ext>
                    </c:extLst>
                    <c:numCache>
                      <c:formatCode>General</c:formatCode>
                      <c:ptCount val="8"/>
                    </c:numCache>
                  </c:numRef>
                </c:val>
                <c:extLst>
                  <c:ext xmlns:c16="http://schemas.microsoft.com/office/drawing/2014/chart" uri="{C3380CC4-5D6E-409C-BE32-E72D297353CC}">
                    <c16:uniqueId val="{00000000-807A-4683-9449-35D798F4CBD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C5'!$B$18</c15:sqref>
                        </c15:formulaRef>
                      </c:ext>
                    </c:extLst>
                    <c:strCache>
                      <c:ptCount val="1"/>
                      <c:pt idx="0">
                        <c:v>Band 1 upto &amp; Incl 34 homes %  Fee of works only value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xmlns:c15="http://schemas.microsoft.com/office/drawing/2012/chart">
                      <c:ext xmlns:c15="http://schemas.microsoft.com/office/drawing/2012/chart" uri="{02D57815-91ED-43cb-92C2-25804820EDAC}">
                        <c15:formulaRef>
                          <c15:sqref>'Lot C5'!$C$18:$J$18</c15:sqref>
                        </c15:formulaRef>
                      </c:ext>
                    </c:extLst>
                    <c:numCache>
                      <c:formatCode>0.000%</c:formatCode>
                      <c:ptCount val="8"/>
                      <c:pt idx="0">
                        <c:v>5.8999999999999999E-3</c:v>
                      </c:pt>
                      <c:pt idx="1">
                        <c:v>4.4999999999999997E-3</c:v>
                      </c:pt>
                      <c:pt idx="2" formatCode="0.00%">
                        <c:v>1.2E-2</c:v>
                      </c:pt>
                      <c:pt idx="3">
                        <c:v>1.66E-3</c:v>
                      </c:pt>
                      <c:pt idx="4">
                        <c:v>4.4999999999999997E-3</c:v>
                      </c:pt>
                      <c:pt idx="5">
                        <c:v>1.38E-2</c:v>
                      </c:pt>
                      <c:pt idx="6">
                        <c:v>3.5000000000000001E-3</c:v>
                      </c:pt>
                      <c:pt idx="7">
                        <c:v>5.4000000000000003E-3</c:v>
                      </c:pt>
                    </c:numCache>
                  </c:numRef>
                </c:val>
                <c:extLst xmlns:c15="http://schemas.microsoft.com/office/drawing/2012/chart">
                  <c:ext xmlns:c16="http://schemas.microsoft.com/office/drawing/2014/chart" uri="{C3380CC4-5D6E-409C-BE32-E72D297353CC}">
                    <c16:uniqueId val="{00000001-807A-4683-9449-35D798F4CBD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C5'!$B$19</c15:sqref>
                        </c15:formulaRef>
                      </c:ext>
                    </c:extLst>
                    <c:strCache>
                      <c:ptCount val="1"/>
                      <c:pt idx="0">
                        <c:v>Band 1 upto &amp; Incl 34 homes Min Fee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xmlns:c15="http://schemas.microsoft.com/office/drawing/2012/chart">
                      <c:ext xmlns:c15="http://schemas.microsoft.com/office/drawing/2012/chart" uri="{02D57815-91ED-43cb-92C2-25804820EDAC}">
                        <c15:formulaRef>
                          <c15:sqref>'Lot C5'!$C$19:$J$19</c15:sqref>
                        </c15:formulaRef>
                      </c:ext>
                    </c:extLst>
                    <c:numCache>
                      <c:formatCode>"£"#,##0.00</c:formatCode>
                      <c:ptCount val="8"/>
                      <c:pt idx="0">
                        <c:v>16800</c:v>
                      </c:pt>
                      <c:pt idx="1">
                        <c:v>8500</c:v>
                      </c:pt>
                      <c:pt idx="2">
                        <c:v>20000</c:v>
                      </c:pt>
                      <c:pt idx="3">
                        <c:v>25025</c:v>
                      </c:pt>
                      <c:pt idx="4">
                        <c:v>17500</c:v>
                      </c:pt>
                      <c:pt idx="5">
                        <c:v>25000</c:v>
                      </c:pt>
                      <c:pt idx="6">
                        <c:v>6000</c:v>
                      </c:pt>
                      <c:pt idx="7">
                        <c:v>7500</c:v>
                      </c:pt>
                    </c:numCache>
                  </c:numRef>
                </c:val>
                <c:extLst xmlns:c15="http://schemas.microsoft.com/office/drawing/2012/chart">
                  <c:ext xmlns:c16="http://schemas.microsoft.com/office/drawing/2014/chart" uri="{C3380CC4-5D6E-409C-BE32-E72D297353CC}">
                    <c16:uniqueId val="{00000002-807A-4683-9449-35D798F4CBD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C5'!$B$20</c15:sqref>
                        </c15:formulaRef>
                      </c:ext>
                    </c:extLst>
                    <c:strCache>
                      <c:ptCount val="1"/>
                      <c:pt idx="0">
                        <c:v>Band 2 - 35 Homes + %  Fee of works only value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xmlns:c15="http://schemas.microsoft.com/office/drawing/2012/chart">
                      <c:ext xmlns:c15="http://schemas.microsoft.com/office/drawing/2012/chart" uri="{02D57815-91ED-43cb-92C2-25804820EDAC}">
                        <c15:formulaRef>
                          <c15:sqref>'Lot C5'!$C$20:$J$20</c15:sqref>
                        </c15:formulaRef>
                      </c:ext>
                    </c:extLst>
                    <c:numCache>
                      <c:formatCode>0.000%</c:formatCode>
                      <c:ptCount val="8"/>
                      <c:pt idx="0">
                        <c:v>3.2000000000000002E-3</c:v>
                      </c:pt>
                      <c:pt idx="1">
                        <c:v>3.5000000000000001E-3</c:v>
                      </c:pt>
                      <c:pt idx="2" formatCode="0.00%">
                        <c:v>9.4999999999999998E-3</c:v>
                      </c:pt>
                      <c:pt idx="3">
                        <c:v>3.9129999999999998E-3</c:v>
                      </c:pt>
                      <c:pt idx="4">
                        <c:v>3.5999999999999999E-3</c:v>
                      </c:pt>
                      <c:pt idx="5">
                        <c:v>1.0699999999999999E-2</c:v>
                      </c:pt>
                      <c:pt idx="6">
                        <c:v>2.5500000000000002E-3</c:v>
                      </c:pt>
                      <c:pt idx="7">
                        <c:v>4.0000000000000001E-3</c:v>
                      </c:pt>
                    </c:numCache>
                  </c:numRef>
                </c:val>
                <c:extLst xmlns:c15="http://schemas.microsoft.com/office/drawing/2012/chart">
                  <c:ext xmlns:c16="http://schemas.microsoft.com/office/drawing/2014/chart" uri="{C3380CC4-5D6E-409C-BE32-E72D297353CC}">
                    <c16:uniqueId val="{00000003-807A-4683-9449-35D798F4CBD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C5'!$B$21</c15:sqref>
                        </c15:formulaRef>
                      </c:ext>
                    </c:extLst>
                    <c:strCache>
                      <c:ptCount val="1"/>
                      <c:pt idx="0">
                        <c:v>Band 2 - 35 Homes + Max Fee</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xmlns:c15="http://schemas.microsoft.com/office/drawing/2012/chart">
                      <c:ext xmlns:c15="http://schemas.microsoft.com/office/drawing/2012/chart" uri="{02D57815-91ED-43cb-92C2-25804820EDAC}">
                        <c15:formulaRef>
                          <c15:sqref>'Lot C5'!$C$21:$J$21</c15:sqref>
                        </c15:formulaRef>
                      </c:ext>
                    </c:extLst>
                    <c:numCache>
                      <c:formatCode>"£"#,##0.00</c:formatCode>
                      <c:ptCount val="8"/>
                      <c:pt idx="0">
                        <c:v>65000</c:v>
                      </c:pt>
                      <c:pt idx="1">
                        <c:v>87500</c:v>
                      </c:pt>
                      <c:pt idx="2">
                        <c:v>160000</c:v>
                      </c:pt>
                      <c:pt idx="3">
                        <c:v>97825</c:v>
                      </c:pt>
                      <c:pt idx="4">
                        <c:v>80000</c:v>
                      </c:pt>
                      <c:pt idx="5">
                        <c:v>95000</c:v>
                      </c:pt>
                      <c:pt idx="6">
                        <c:v>95000</c:v>
                      </c:pt>
                      <c:pt idx="7">
                        <c:v>80000</c:v>
                      </c:pt>
                    </c:numCache>
                  </c:numRef>
                </c:val>
                <c:extLst xmlns:c15="http://schemas.microsoft.com/office/drawing/2012/chart">
                  <c:ext xmlns:c16="http://schemas.microsoft.com/office/drawing/2014/chart" uri="{C3380CC4-5D6E-409C-BE32-E72D297353CC}">
                    <c16:uniqueId val="{00000004-807A-4683-9449-35D798F4CBD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C5'!$B$22</c15:sqref>
                        </c15:formulaRef>
                      </c:ext>
                    </c:extLst>
                    <c:strCache>
                      <c:ptCount val="1"/>
                      <c:pt idx="0">
                        <c:v>Band 3 - Apartments and Storeys - % of Fee works only value</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xmlns:c15="http://schemas.microsoft.com/office/drawing/2012/chart">
                      <c:ext xmlns:c15="http://schemas.microsoft.com/office/drawing/2012/chart" uri="{02D57815-91ED-43cb-92C2-25804820EDAC}">
                        <c15:formulaRef>
                          <c15:sqref>'Lot C5'!$C$22:$J$22</c15:sqref>
                        </c15:formulaRef>
                      </c:ext>
                    </c:extLst>
                    <c:numCache>
                      <c:formatCode>0.000%</c:formatCode>
                      <c:ptCount val="8"/>
                      <c:pt idx="0">
                        <c:v>3.2000000000000002E-3</c:v>
                      </c:pt>
                      <c:pt idx="1">
                        <c:v>3.0000000000000001E-3</c:v>
                      </c:pt>
                      <c:pt idx="2" formatCode="0.00%">
                        <c:v>8.9999999999999993E-3</c:v>
                      </c:pt>
                      <c:pt idx="3">
                        <c:v>6.0000000000000001E-3</c:v>
                      </c:pt>
                      <c:pt idx="4">
                        <c:v>4.0000000000000001E-3</c:v>
                      </c:pt>
                      <c:pt idx="5">
                        <c:v>1.35E-2</c:v>
                      </c:pt>
                      <c:pt idx="6">
                        <c:v>3.5000000000000001E-3</c:v>
                      </c:pt>
                      <c:pt idx="7">
                        <c:v>4.0000000000000001E-3</c:v>
                      </c:pt>
                    </c:numCache>
                  </c:numRef>
                </c:val>
                <c:extLst xmlns:c15="http://schemas.microsoft.com/office/drawing/2012/chart">
                  <c:ext xmlns:c16="http://schemas.microsoft.com/office/drawing/2014/chart" uri="{C3380CC4-5D6E-409C-BE32-E72D297353CC}">
                    <c16:uniqueId val="{00000005-807A-4683-9449-35D798F4CBD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'Lot C5'!$B$23</c15:sqref>
                        </c15:formulaRef>
                      </c:ext>
                    </c:extLst>
                    <c:strCache>
                      <c:ptCount val="1"/>
                      <c:pt idx="0">
                        <c:v>Band 3 - Apartments and Storeys - Max Fee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xmlns:c15="http://schemas.microsoft.com/office/drawing/2012/chart">
                      <c:ext xmlns:c15="http://schemas.microsoft.com/office/drawing/2012/chart" uri="{02D57815-91ED-43cb-92C2-25804820EDAC}">
                        <c15:formulaRef>
                          <c15:sqref>'Lot C5'!$C$23:$J$23</c15:sqref>
                        </c15:formulaRef>
                      </c:ext>
                    </c:extLst>
                    <c:numCache>
                      <c:formatCode>"£"#,##0.00</c:formatCode>
                      <c:ptCount val="8"/>
                      <c:pt idx="0">
                        <c:v>65000</c:v>
                      </c:pt>
                      <c:pt idx="1">
                        <c:v>105000</c:v>
                      </c:pt>
                      <c:pt idx="2">
                        <c:v>170000</c:v>
                      </c:pt>
                      <c:pt idx="3">
                        <c:v>210000</c:v>
                      </c:pt>
                      <c:pt idx="4">
                        <c:v>90000</c:v>
                      </c:pt>
                      <c:pt idx="5">
                        <c:v>145000</c:v>
                      </c:pt>
                      <c:pt idx="6">
                        <c:v>95000</c:v>
                      </c:pt>
                      <c:pt idx="7">
                        <c:v>110000</c:v>
                      </c:pt>
                    </c:numCache>
                  </c:numRef>
                </c:val>
                <c:extLst xmlns:c15="http://schemas.microsoft.com/office/drawing/2012/chart">
                  <c:ext xmlns:c16="http://schemas.microsoft.com/office/drawing/2014/chart" uri="{C3380CC4-5D6E-409C-BE32-E72D297353CC}">
                    <c16:uniqueId val="{00000006-807A-4683-9449-35D798F4CBD5}"/>
                  </c:ext>
                </c:extLst>
              </c15:ser>
            </c15:filteredBarSeries>
          </c:ext>
        </c:extLst>
      </c:barChart>
      <c:catAx>
        <c:axId val="43685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962976"/>
        <c:crosses val="autoZero"/>
        <c:auto val="1"/>
        <c:lblAlgn val="ctr"/>
        <c:lblOffset val="100"/>
        <c:noMultiLvlLbl val="0"/>
      </c:catAx>
      <c:valAx>
        <c:axId val="70196297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6859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b="0" i="0" u="none" strike="noStrike" kern="1200" spc="0" baseline="0">
                <a:solidFill>
                  <a:sysClr val="windowText" lastClr="000000">
                    <a:lumMod val="65000"/>
                    <a:lumOff val="35000"/>
                  </a:sysClr>
                </a:solidFill>
              </a:rPr>
              <a:t>Lot 5 (West) Clerk of Works Band 2 35+ Homes % Fee works only value</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GB"/>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3"/>
          <c:order val="3"/>
          <c:tx>
            <c:strRef>
              <c:f>'Lot C5'!$B$8</c:f>
              <c:strCache>
                <c:ptCount val="1"/>
                <c:pt idx="0">
                  <c:v>Band 2 - 35 Homes + %  Fee of works only value</c:v>
                </c:pt>
              </c:strCache>
            </c:strRef>
          </c:tx>
          <c:spPr>
            <a:solidFill>
              <a:schemeClr val="accent4"/>
            </a:solidFill>
            <a:ln>
              <a:noFill/>
            </a:ln>
            <a:effectLst/>
          </c:spPr>
          <c:invertIfNegative val="0"/>
          <c:cat>
            <c:strRef>
              <c:f>'Lot C5'!$C$4:$R$4</c:f>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f>'Lot C5'!$C$8:$R$8</c:f>
              <c:numCache>
                <c:formatCode>0.000%</c:formatCode>
                <c:ptCount val="16"/>
                <c:pt idx="0">
                  <c:v>3.2000000000000002E-3</c:v>
                </c:pt>
                <c:pt idx="1">
                  <c:v>3.5000000000000001E-3</c:v>
                </c:pt>
                <c:pt idx="2" formatCode="0.00%">
                  <c:v>9.4999999999999998E-3</c:v>
                </c:pt>
                <c:pt idx="3">
                  <c:v>3.9129999999999998E-3</c:v>
                </c:pt>
                <c:pt idx="4">
                  <c:v>3.5999999999999999E-3</c:v>
                </c:pt>
                <c:pt idx="5" formatCode="0.00%">
                  <c:v>5.4000000000000003E-3</c:v>
                </c:pt>
                <c:pt idx="6">
                  <c:v>2.5500000000000002E-3</c:v>
                </c:pt>
                <c:pt idx="7">
                  <c:v>4.0000000000000001E-3</c:v>
                </c:pt>
                <c:pt idx="8">
                  <c:v>4.457875E-3</c:v>
                </c:pt>
              </c:numCache>
            </c:numRef>
          </c:val>
          <c:extLst>
            <c:ext xmlns:c16="http://schemas.microsoft.com/office/drawing/2014/chart" uri="{C3380CC4-5D6E-409C-BE32-E72D297353CC}">
              <c16:uniqueId val="{00000003-B825-4DC1-B261-944BCADD36CB}"/>
            </c:ext>
          </c:extLst>
        </c:ser>
        <c:dLbls>
          <c:showLegendKey val="0"/>
          <c:showVal val="0"/>
          <c:showCatName val="0"/>
          <c:showSerName val="0"/>
          <c:showPercent val="0"/>
          <c:showBubbleSize val="0"/>
        </c:dLbls>
        <c:gapWidth val="219"/>
        <c:overlap val="-27"/>
        <c:axId val="187262991"/>
        <c:axId val="492151903"/>
        <c:extLst>
          <c:ext xmlns:c15="http://schemas.microsoft.com/office/drawing/2012/chart" uri="{02D57815-91ED-43cb-92C2-25804820EDAC}">
            <c15:filteredBarSeries>
              <c15:ser>
                <c:idx val="0"/>
                <c:order val="0"/>
                <c:tx>
                  <c:strRef>
                    <c:extLst>
                      <c:ext uri="{02D57815-91ED-43cb-92C2-25804820EDAC}">
                        <c15:formulaRef>
                          <c15:sqref>'Lot C5'!$B$5</c15:sqref>
                        </c15:formulaRef>
                      </c:ext>
                    </c:extLst>
                    <c:strCache>
                      <c:ptCount val="1"/>
                      <c:pt idx="0">
                        <c:v>ICN - Fees for Clerk of Works Services (West)</c:v>
                      </c:pt>
                    </c:strCache>
                  </c:strRef>
                </c:tx>
                <c:spPr>
                  <a:solidFill>
                    <a:schemeClr val="accent1"/>
                  </a:solidFill>
                  <a:ln>
                    <a:noFill/>
                  </a:ln>
                  <a:effectLst/>
                </c:spPr>
                <c:invertIfNegative val="0"/>
                <c:cat>
                  <c:strRef>
                    <c:extLst>
                      <c:ex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c:ext uri="{02D57815-91ED-43cb-92C2-25804820EDAC}">
                        <c15:formulaRef>
                          <c15:sqref>'Lot C5'!$C$5:$R$5</c15:sqref>
                        </c15:formulaRef>
                      </c:ext>
                    </c:extLst>
                    <c:numCache>
                      <c:formatCode>General</c:formatCode>
                      <c:ptCount val="16"/>
                    </c:numCache>
                  </c:numRef>
                </c:val>
                <c:extLst>
                  <c:ext xmlns:c16="http://schemas.microsoft.com/office/drawing/2014/chart" uri="{C3380CC4-5D6E-409C-BE32-E72D297353CC}">
                    <c16:uniqueId val="{00000000-B825-4DC1-B261-944BCADD36C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C5'!$B$6</c15:sqref>
                        </c15:formulaRef>
                      </c:ext>
                    </c:extLst>
                    <c:strCache>
                      <c:ptCount val="1"/>
                      <c:pt idx="0">
                        <c:v>Band 1 upto &amp; Incl 34 homes %  Fee of works only value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C5'!$C$6:$R$6</c15:sqref>
                        </c15:formulaRef>
                      </c:ext>
                    </c:extLst>
                    <c:numCache>
                      <c:formatCode>0.000%</c:formatCode>
                      <c:ptCount val="16"/>
                      <c:pt idx="0">
                        <c:v>5.8999999999999999E-3</c:v>
                      </c:pt>
                      <c:pt idx="1">
                        <c:v>4.4999999999999997E-3</c:v>
                      </c:pt>
                      <c:pt idx="2" formatCode="0.00%">
                        <c:v>1.2E-2</c:v>
                      </c:pt>
                      <c:pt idx="3">
                        <c:v>1.66E-3</c:v>
                      </c:pt>
                      <c:pt idx="4">
                        <c:v>4.4999999999999997E-3</c:v>
                      </c:pt>
                      <c:pt idx="5" formatCode="0.00%">
                        <c:v>1.2E-2</c:v>
                      </c:pt>
                      <c:pt idx="6">
                        <c:v>3.5000000000000001E-3</c:v>
                      </c:pt>
                      <c:pt idx="7">
                        <c:v>5.4000000000000003E-3</c:v>
                      </c:pt>
                      <c:pt idx="8">
                        <c:v>6.1825000000000005E-3</c:v>
                      </c:pt>
                    </c:numCache>
                  </c:numRef>
                </c:val>
                <c:extLst xmlns:c15="http://schemas.microsoft.com/office/drawing/2012/chart">
                  <c:ext xmlns:c16="http://schemas.microsoft.com/office/drawing/2014/chart" uri="{C3380CC4-5D6E-409C-BE32-E72D297353CC}">
                    <c16:uniqueId val="{00000001-B825-4DC1-B261-944BCADD36C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C5'!$B$7</c15:sqref>
                        </c15:formulaRef>
                      </c:ext>
                    </c:extLst>
                    <c:strCache>
                      <c:ptCount val="1"/>
                      <c:pt idx="0">
                        <c:v>Band 1 upto &amp; Incl 34 homes Min Fee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C5'!$C$7:$R$7</c15:sqref>
                        </c15:formulaRef>
                      </c:ext>
                    </c:extLst>
                    <c:numCache>
                      <c:formatCode>"£"#,##0.00</c:formatCode>
                      <c:ptCount val="16"/>
                      <c:pt idx="0">
                        <c:v>16800</c:v>
                      </c:pt>
                      <c:pt idx="1">
                        <c:v>8500</c:v>
                      </c:pt>
                      <c:pt idx="2">
                        <c:v>20000</c:v>
                      </c:pt>
                      <c:pt idx="3">
                        <c:v>25025</c:v>
                      </c:pt>
                      <c:pt idx="4">
                        <c:v>17500</c:v>
                      </c:pt>
                      <c:pt idx="5">
                        <c:v>15000</c:v>
                      </c:pt>
                      <c:pt idx="6">
                        <c:v>6000</c:v>
                      </c:pt>
                      <c:pt idx="7">
                        <c:v>7500</c:v>
                      </c:pt>
                    </c:numCache>
                  </c:numRef>
                </c:val>
                <c:extLst xmlns:c15="http://schemas.microsoft.com/office/drawing/2012/chart">
                  <c:ext xmlns:c16="http://schemas.microsoft.com/office/drawing/2014/chart" uri="{C3380CC4-5D6E-409C-BE32-E72D297353CC}">
                    <c16:uniqueId val="{00000002-B825-4DC1-B261-944BCADD36C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C5'!$B$9</c15:sqref>
                        </c15:formulaRef>
                      </c:ext>
                    </c:extLst>
                    <c:strCache>
                      <c:ptCount val="1"/>
                      <c:pt idx="0">
                        <c:v>Band 2 - 35 Homes + Max Fee</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C5'!$C$9:$R$9</c15:sqref>
                        </c15:formulaRef>
                      </c:ext>
                    </c:extLst>
                    <c:numCache>
                      <c:formatCode>"£"#,##0.00</c:formatCode>
                      <c:ptCount val="16"/>
                      <c:pt idx="0">
                        <c:v>65000</c:v>
                      </c:pt>
                      <c:pt idx="1">
                        <c:v>87500</c:v>
                      </c:pt>
                      <c:pt idx="2">
                        <c:v>160000</c:v>
                      </c:pt>
                      <c:pt idx="3">
                        <c:v>97825</c:v>
                      </c:pt>
                      <c:pt idx="4">
                        <c:v>80000</c:v>
                      </c:pt>
                      <c:pt idx="5">
                        <c:v>118750</c:v>
                      </c:pt>
                      <c:pt idx="6">
                        <c:v>95000</c:v>
                      </c:pt>
                      <c:pt idx="7">
                        <c:v>80000</c:v>
                      </c:pt>
                    </c:numCache>
                  </c:numRef>
                </c:val>
                <c:extLst xmlns:c15="http://schemas.microsoft.com/office/drawing/2012/chart">
                  <c:ext xmlns:c16="http://schemas.microsoft.com/office/drawing/2014/chart" uri="{C3380CC4-5D6E-409C-BE32-E72D297353CC}">
                    <c16:uniqueId val="{00000004-B825-4DC1-B261-944BCADD36C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C5'!$B$10</c15:sqref>
                        </c15:formulaRef>
                      </c:ext>
                    </c:extLst>
                    <c:strCache>
                      <c:ptCount val="1"/>
                      <c:pt idx="0">
                        <c:v>Band 3 - Apartments and Storeys - % Fee of works only value</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C5'!$C$10:$R$10</c15:sqref>
                        </c15:formulaRef>
                      </c:ext>
                    </c:extLst>
                    <c:numCache>
                      <c:formatCode>0.000%</c:formatCode>
                      <c:ptCount val="16"/>
                      <c:pt idx="0">
                        <c:v>3.2000000000000002E-3</c:v>
                      </c:pt>
                      <c:pt idx="1">
                        <c:v>3.0000000000000001E-3</c:v>
                      </c:pt>
                      <c:pt idx="2" formatCode="0.00%">
                        <c:v>8.9999999999999993E-3</c:v>
                      </c:pt>
                      <c:pt idx="3">
                        <c:v>6.0000000000000001E-3</c:v>
                      </c:pt>
                      <c:pt idx="4">
                        <c:v>4.0000000000000001E-3</c:v>
                      </c:pt>
                      <c:pt idx="5" formatCode="0.00%">
                        <c:v>5.8999999999999999E-3</c:v>
                      </c:pt>
                      <c:pt idx="6">
                        <c:v>3.5000000000000001E-3</c:v>
                      </c:pt>
                      <c:pt idx="7">
                        <c:v>4.0000000000000001E-3</c:v>
                      </c:pt>
                      <c:pt idx="8">
                        <c:v>4.8249999999999994E-3</c:v>
                      </c:pt>
                    </c:numCache>
                  </c:numRef>
                </c:val>
                <c:extLst xmlns:c15="http://schemas.microsoft.com/office/drawing/2012/chart">
                  <c:ext xmlns:c16="http://schemas.microsoft.com/office/drawing/2014/chart" uri="{C3380CC4-5D6E-409C-BE32-E72D297353CC}">
                    <c16:uniqueId val="{00000005-B825-4DC1-B261-944BCADD36CB}"/>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'Lot C5'!$B$11</c15:sqref>
                        </c15:formulaRef>
                      </c:ext>
                    </c:extLst>
                    <c:strCache>
                      <c:ptCount val="1"/>
                      <c:pt idx="0">
                        <c:v>Band 3 - Apartments and Storeys - Max Fee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C5'!$C$11:$R$11</c15:sqref>
                        </c15:formulaRef>
                      </c:ext>
                    </c:extLst>
                    <c:numCache>
                      <c:formatCode>"£"#,##0.00</c:formatCode>
                      <c:ptCount val="16"/>
                      <c:pt idx="0">
                        <c:v>65000</c:v>
                      </c:pt>
                      <c:pt idx="1">
                        <c:v>105000</c:v>
                      </c:pt>
                      <c:pt idx="2">
                        <c:v>170000</c:v>
                      </c:pt>
                      <c:pt idx="3">
                        <c:v>210000</c:v>
                      </c:pt>
                      <c:pt idx="4">
                        <c:v>90000</c:v>
                      </c:pt>
                      <c:pt idx="5">
                        <c:v>166250</c:v>
                      </c:pt>
                      <c:pt idx="6">
                        <c:v>95000</c:v>
                      </c:pt>
                      <c:pt idx="7">
                        <c:v>110000</c:v>
                      </c:pt>
                    </c:numCache>
                  </c:numRef>
                </c:val>
                <c:extLst xmlns:c15="http://schemas.microsoft.com/office/drawing/2012/chart">
                  <c:ext xmlns:c16="http://schemas.microsoft.com/office/drawing/2014/chart" uri="{C3380CC4-5D6E-409C-BE32-E72D297353CC}">
                    <c16:uniqueId val="{00000006-B825-4DC1-B261-944BCADD36CB}"/>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'Lot C5'!$B$12</c15:sqref>
                        </c15:formulaRef>
                      </c:ext>
                    </c:extLst>
                    <c:strCache>
                      <c:ptCount val="1"/>
                      <c:pt idx="0">
                        <c:v>Day Rate</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C5'!$C$12:$R$12</c15:sqref>
                        </c15:formulaRef>
                      </c:ext>
                    </c:extLst>
                    <c:numCache>
                      <c:formatCode>"£"#,##0.00</c:formatCode>
                      <c:ptCount val="16"/>
                      <c:pt idx="0">
                        <c:v>300</c:v>
                      </c:pt>
                      <c:pt idx="1">
                        <c:v>295</c:v>
                      </c:pt>
                      <c:pt idx="2">
                        <c:v>450</c:v>
                      </c:pt>
                      <c:pt idx="3">
                        <c:v>455</c:v>
                      </c:pt>
                      <c:pt idx="4">
                        <c:v>280</c:v>
                      </c:pt>
                      <c:pt idx="5">
                        <c:v>392</c:v>
                      </c:pt>
                      <c:pt idx="6">
                        <c:v>550</c:v>
                      </c:pt>
                      <c:pt idx="7">
                        <c:v>350</c:v>
                      </c:pt>
                    </c:numCache>
                  </c:numRef>
                </c:val>
                <c:extLst xmlns:c15="http://schemas.microsoft.com/office/drawing/2012/chart">
                  <c:ext xmlns:c16="http://schemas.microsoft.com/office/drawing/2014/chart" uri="{C3380CC4-5D6E-409C-BE32-E72D297353CC}">
                    <c16:uniqueId val="{00000007-B825-4DC1-B261-944BCADD36CB}"/>
                  </c:ext>
                </c:extLst>
              </c15:ser>
            </c15:filteredBarSeries>
          </c:ext>
        </c:extLst>
      </c:barChart>
      <c:catAx>
        <c:axId val="187262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2151903"/>
        <c:crosses val="autoZero"/>
        <c:auto val="1"/>
        <c:lblAlgn val="ctr"/>
        <c:lblOffset val="100"/>
        <c:noMultiLvlLbl val="0"/>
      </c:catAx>
      <c:valAx>
        <c:axId val="492151903"/>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262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5 (West) Clerk of Works Band 2 35+ Homes Max Fee</a:t>
            </a:r>
          </a:p>
        </c:rich>
      </c:tx>
      <c:layout>
        <c:manualLayout>
          <c:xMode val="edge"/>
          <c:yMode val="edge"/>
          <c:x val="0.20846774279398039"/>
          <c:y val="2.08994276754029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4"/>
          <c:tx>
            <c:strRef>
              <c:f>'Lot C5'!$B$9</c:f>
              <c:strCache>
                <c:ptCount val="1"/>
                <c:pt idx="0">
                  <c:v>Band 2 - 35 Homes + Max Fee</c:v>
                </c:pt>
              </c:strCache>
            </c:strRef>
          </c:tx>
          <c:spPr>
            <a:solidFill>
              <a:schemeClr val="accent5"/>
            </a:solidFill>
            <a:ln>
              <a:noFill/>
            </a:ln>
            <a:effectLst/>
          </c:spPr>
          <c:invertIfNegative val="0"/>
          <c:cat>
            <c:strRef>
              <c:f>'Lot C5'!$C$4:$R$4</c:f>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f>'Lot C5'!$C$9:$R$9</c:f>
              <c:numCache>
                <c:formatCode>"£"#,##0.00</c:formatCode>
                <c:ptCount val="16"/>
                <c:pt idx="0">
                  <c:v>65000</c:v>
                </c:pt>
                <c:pt idx="1">
                  <c:v>87500</c:v>
                </c:pt>
                <c:pt idx="2">
                  <c:v>160000</c:v>
                </c:pt>
                <c:pt idx="3">
                  <c:v>97825</c:v>
                </c:pt>
                <c:pt idx="4">
                  <c:v>80000</c:v>
                </c:pt>
                <c:pt idx="5">
                  <c:v>118750</c:v>
                </c:pt>
                <c:pt idx="6">
                  <c:v>95000</c:v>
                </c:pt>
                <c:pt idx="7">
                  <c:v>80000</c:v>
                </c:pt>
              </c:numCache>
            </c:numRef>
          </c:val>
          <c:extLst>
            <c:ext xmlns:c16="http://schemas.microsoft.com/office/drawing/2014/chart" uri="{C3380CC4-5D6E-409C-BE32-E72D297353CC}">
              <c16:uniqueId val="{00000004-A6C4-478F-B7C3-92C9F364572C}"/>
            </c:ext>
          </c:extLst>
        </c:ser>
        <c:dLbls>
          <c:showLegendKey val="0"/>
          <c:showVal val="0"/>
          <c:showCatName val="0"/>
          <c:showSerName val="0"/>
          <c:showPercent val="0"/>
          <c:showBubbleSize val="0"/>
        </c:dLbls>
        <c:gapWidth val="219"/>
        <c:overlap val="-27"/>
        <c:axId val="1804814879"/>
        <c:axId val="83647663"/>
        <c:extLst>
          <c:ext xmlns:c15="http://schemas.microsoft.com/office/drawing/2012/chart" uri="{02D57815-91ED-43cb-92C2-25804820EDAC}">
            <c15:filteredBarSeries>
              <c15:ser>
                <c:idx val="0"/>
                <c:order val="0"/>
                <c:tx>
                  <c:strRef>
                    <c:extLst>
                      <c:ext uri="{02D57815-91ED-43cb-92C2-25804820EDAC}">
                        <c15:formulaRef>
                          <c15:sqref>'Lot C5'!$B$5</c15:sqref>
                        </c15:formulaRef>
                      </c:ext>
                    </c:extLst>
                    <c:strCache>
                      <c:ptCount val="1"/>
                      <c:pt idx="0">
                        <c:v>ICN - Fees for Clerk of Works Services (West)</c:v>
                      </c:pt>
                    </c:strCache>
                  </c:strRef>
                </c:tx>
                <c:spPr>
                  <a:solidFill>
                    <a:schemeClr val="accent1"/>
                  </a:solidFill>
                  <a:ln>
                    <a:noFill/>
                  </a:ln>
                  <a:effectLst/>
                </c:spPr>
                <c:invertIfNegative val="0"/>
                <c:cat>
                  <c:strRef>
                    <c:extLst>
                      <c:ex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c:ext uri="{02D57815-91ED-43cb-92C2-25804820EDAC}">
                        <c15:formulaRef>
                          <c15:sqref>'Lot C5'!$C$5:$R$5</c15:sqref>
                        </c15:formulaRef>
                      </c:ext>
                    </c:extLst>
                    <c:numCache>
                      <c:formatCode>General</c:formatCode>
                      <c:ptCount val="16"/>
                    </c:numCache>
                  </c:numRef>
                </c:val>
                <c:extLst>
                  <c:ext xmlns:c16="http://schemas.microsoft.com/office/drawing/2014/chart" uri="{C3380CC4-5D6E-409C-BE32-E72D297353CC}">
                    <c16:uniqueId val="{00000000-A6C4-478F-B7C3-92C9F364572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C5'!$B$6</c15:sqref>
                        </c15:formulaRef>
                      </c:ext>
                    </c:extLst>
                    <c:strCache>
                      <c:ptCount val="1"/>
                      <c:pt idx="0">
                        <c:v>Band 1 upto &amp; Incl 34 homes %  Fee of works only value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C5'!$C$6:$R$6</c15:sqref>
                        </c15:formulaRef>
                      </c:ext>
                    </c:extLst>
                    <c:numCache>
                      <c:formatCode>0.000%</c:formatCode>
                      <c:ptCount val="16"/>
                      <c:pt idx="0">
                        <c:v>5.8999999999999999E-3</c:v>
                      </c:pt>
                      <c:pt idx="1">
                        <c:v>4.4999999999999997E-3</c:v>
                      </c:pt>
                      <c:pt idx="2" formatCode="0.00%">
                        <c:v>1.2E-2</c:v>
                      </c:pt>
                      <c:pt idx="3">
                        <c:v>1.66E-3</c:v>
                      </c:pt>
                      <c:pt idx="4">
                        <c:v>4.4999999999999997E-3</c:v>
                      </c:pt>
                      <c:pt idx="5" formatCode="0.00%">
                        <c:v>1.2E-2</c:v>
                      </c:pt>
                      <c:pt idx="6">
                        <c:v>3.5000000000000001E-3</c:v>
                      </c:pt>
                      <c:pt idx="7">
                        <c:v>5.4000000000000003E-3</c:v>
                      </c:pt>
                      <c:pt idx="8">
                        <c:v>6.1825000000000005E-3</c:v>
                      </c:pt>
                    </c:numCache>
                  </c:numRef>
                </c:val>
                <c:extLst xmlns:c15="http://schemas.microsoft.com/office/drawing/2012/chart">
                  <c:ext xmlns:c16="http://schemas.microsoft.com/office/drawing/2014/chart" uri="{C3380CC4-5D6E-409C-BE32-E72D297353CC}">
                    <c16:uniqueId val="{00000001-A6C4-478F-B7C3-92C9F364572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C5'!$B$7</c15:sqref>
                        </c15:formulaRef>
                      </c:ext>
                    </c:extLst>
                    <c:strCache>
                      <c:ptCount val="1"/>
                      <c:pt idx="0">
                        <c:v>Band 1 upto &amp; Incl 34 homes Min Fee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C5'!$C$7:$R$7</c15:sqref>
                        </c15:formulaRef>
                      </c:ext>
                    </c:extLst>
                    <c:numCache>
                      <c:formatCode>"£"#,##0.00</c:formatCode>
                      <c:ptCount val="16"/>
                      <c:pt idx="0">
                        <c:v>16800</c:v>
                      </c:pt>
                      <c:pt idx="1">
                        <c:v>8500</c:v>
                      </c:pt>
                      <c:pt idx="2">
                        <c:v>20000</c:v>
                      </c:pt>
                      <c:pt idx="3">
                        <c:v>25025</c:v>
                      </c:pt>
                      <c:pt idx="4">
                        <c:v>17500</c:v>
                      </c:pt>
                      <c:pt idx="5">
                        <c:v>15000</c:v>
                      </c:pt>
                      <c:pt idx="6">
                        <c:v>6000</c:v>
                      </c:pt>
                      <c:pt idx="7">
                        <c:v>7500</c:v>
                      </c:pt>
                    </c:numCache>
                  </c:numRef>
                </c:val>
                <c:extLst xmlns:c15="http://schemas.microsoft.com/office/drawing/2012/chart">
                  <c:ext xmlns:c16="http://schemas.microsoft.com/office/drawing/2014/chart" uri="{C3380CC4-5D6E-409C-BE32-E72D297353CC}">
                    <c16:uniqueId val="{00000002-A6C4-478F-B7C3-92C9F364572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C5'!$B$8</c15:sqref>
                        </c15:formulaRef>
                      </c:ext>
                    </c:extLst>
                    <c:strCache>
                      <c:ptCount val="1"/>
                      <c:pt idx="0">
                        <c:v>Band 2 - 35 Homes + %  Fee of works only value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C5'!$C$8:$R$8</c15:sqref>
                        </c15:formulaRef>
                      </c:ext>
                    </c:extLst>
                    <c:numCache>
                      <c:formatCode>0.000%</c:formatCode>
                      <c:ptCount val="16"/>
                      <c:pt idx="0">
                        <c:v>3.2000000000000002E-3</c:v>
                      </c:pt>
                      <c:pt idx="1">
                        <c:v>3.5000000000000001E-3</c:v>
                      </c:pt>
                      <c:pt idx="2" formatCode="0.00%">
                        <c:v>9.4999999999999998E-3</c:v>
                      </c:pt>
                      <c:pt idx="3">
                        <c:v>3.9129999999999998E-3</c:v>
                      </c:pt>
                      <c:pt idx="4">
                        <c:v>3.5999999999999999E-3</c:v>
                      </c:pt>
                      <c:pt idx="5" formatCode="0.00%">
                        <c:v>5.4000000000000003E-3</c:v>
                      </c:pt>
                      <c:pt idx="6">
                        <c:v>2.5500000000000002E-3</c:v>
                      </c:pt>
                      <c:pt idx="7">
                        <c:v>4.0000000000000001E-3</c:v>
                      </c:pt>
                      <c:pt idx="8">
                        <c:v>4.457875E-3</c:v>
                      </c:pt>
                    </c:numCache>
                  </c:numRef>
                </c:val>
                <c:extLst xmlns:c15="http://schemas.microsoft.com/office/drawing/2012/chart">
                  <c:ext xmlns:c16="http://schemas.microsoft.com/office/drawing/2014/chart" uri="{C3380CC4-5D6E-409C-BE32-E72D297353CC}">
                    <c16:uniqueId val="{00000003-A6C4-478F-B7C3-92C9F364572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C5'!$B$10</c15:sqref>
                        </c15:formulaRef>
                      </c:ext>
                    </c:extLst>
                    <c:strCache>
                      <c:ptCount val="1"/>
                      <c:pt idx="0">
                        <c:v>Band 3 - Apartments and Storeys - % Fee of works only value</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C5'!$C$10:$R$10</c15:sqref>
                        </c15:formulaRef>
                      </c:ext>
                    </c:extLst>
                    <c:numCache>
                      <c:formatCode>0.000%</c:formatCode>
                      <c:ptCount val="16"/>
                      <c:pt idx="0">
                        <c:v>3.2000000000000002E-3</c:v>
                      </c:pt>
                      <c:pt idx="1">
                        <c:v>3.0000000000000001E-3</c:v>
                      </c:pt>
                      <c:pt idx="2" formatCode="0.00%">
                        <c:v>8.9999999999999993E-3</c:v>
                      </c:pt>
                      <c:pt idx="3">
                        <c:v>6.0000000000000001E-3</c:v>
                      </c:pt>
                      <c:pt idx="4">
                        <c:v>4.0000000000000001E-3</c:v>
                      </c:pt>
                      <c:pt idx="5" formatCode="0.00%">
                        <c:v>5.8999999999999999E-3</c:v>
                      </c:pt>
                      <c:pt idx="6">
                        <c:v>3.5000000000000001E-3</c:v>
                      </c:pt>
                      <c:pt idx="7">
                        <c:v>4.0000000000000001E-3</c:v>
                      </c:pt>
                      <c:pt idx="8">
                        <c:v>4.8249999999999994E-3</c:v>
                      </c:pt>
                    </c:numCache>
                  </c:numRef>
                </c:val>
                <c:extLst xmlns:c15="http://schemas.microsoft.com/office/drawing/2012/chart">
                  <c:ext xmlns:c16="http://schemas.microsoft.com/office/drawing/2014/chart" uri="{C3380CC4-5D6E-409C-BE32-E72D297353CC}">
                    <c16:uniqueId val="{00000005-A6C4-478F-B7C3-92C9F364572C}"/>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'Lot C5'!$B$11</c15:sqref>
                        </c15:formulaRef>
                      </c:ext>
                    </c:extLst>
                    <c:strCache>
                      <c:ptCount val="1"/>
                      <c:pt idx="0">
                        <c:v>Band 3 - Apartments and Storeys - Max Fee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C5'!$C$11:$R$11</c15:sqref>
                        </c15:formulaRef>
                      </c:ext>
                    </c:extLst>
                    <c:numCache>
                      <c:formatCode>"£"#,##0.00</c:formatCode>
                      <c:ptCount val="16"/>
                      <c:pt idx="0">
                        <c:v>65000</c:v>
                      </c:pt>
                      <c:pt idx="1">
                        <c:v>105000</c:v>
                      </c:pt>
                      <c:pt idx="2">
                        <c:v>170000</c:v>
                      </c:pt>
                      <c:pt idx="3">
                        <c:v>210000</c:v>
                      </c:pt>
                      <c:pt idx="4">
                        <c:v>90000</c:v>
                      </c:pt>
                      <c:pt idx="5">
                        <c:v>166250</c:v>
                      </c:pt>
                      <c:pt idx="6">
                        <c:v>95000</c:v>
                      </c:pt>
                      <c:pt idx="7">
                        <c:v>110000</c:v>
                      </c:pt>
                    </c:numCache>
                  </c:numRef>
                </c:val>
                <c:extLst xmlns:c15="http://schemas.microsoft.com/office/drawing/2012/chart">
                  <c:ext xmlns:c16="http://schemas.microsoft.com/office/drawing/2014/chart" uri="{C3380CC4-5D6E-409C-BE32-E72D297353CC}">
                    <c16:uniqueId val="{00000006-A6C4-478F-B7C3-92C9F364572C}"/>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'Lot C5'!$B$12</c15:sqref>
                        </c15:formulaRef>
                      </c:ext>
                    </c:extLst>
                    <c:strCache>
                      <c:ptCount val="1"/>
                      <c:pt idx="0">
                        <c:v>Day Rate</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C5'!$C$12:$R$12</c15:sqref>
                        </c15:formulaRef>
                      </c:ext>
                    </c:extLst>
                    <c:numCache>
                      <c:formatCode>"£"#,##0.00</c:formatCode>
                      <c:ptCount val="16"/>
                      <c:pt idx="0">
                        <c:v>300</c:v>
                      </c:pt>
                      <c:pt idx="1">
                        <c:v>295</c:v>
                      </c:pt>
                      <c:pt idx="2">
                        <c:v>450</c:v>
                      </c:pt>
                      <c:pt idx="3">
                        <c:v>455</c:v>
                      </c:pt>
                      <c:pt idx="4">
                        <c:v>280</c:v>
                      </c:pt>
                      <c:pt idx="5">
                        <c:v>392</c:v>
                      </c:pt>
                      <c:pt idx="6">
                        <c:v>550</c:v>
                      </c:pt>
                      <c:pt idx="7">
                        <c:v>350</c:v>
                      </c:pt>
                    </c:numCache>
                  </c:numRef>
                </c:val>
                <c:extLst xmlns:c15="http://schemas.microsoft.com/office/drawing/2012/chart">
                  <c:ext xmlns:c16="http://schemas.microsoft.com/office/drawing/2014/chart" uri="{C3380CC4-5D6E-409C-BE32-E72D297353CC}">
                    <c16:uniqueId val="{00000007-A6C4-478F-B7C3-92C9F364572C}"/>
                  </c:ext>
                </c:extLst>
              </c15:ser>
            </c15:filteredBarSeries>
          </c:ext>
        </c:extLst>
      </c:barChart>
      <c:catAx>
        <c:axId val="18048148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647663"/>
        <c:crosses val="autoZero"/>
        <c:auto val="1"/>
        <c:lblAlgn val="ctr"/>
        <c:lblOffset val="100"/>
        <c:noMultiLvlLbl val="0"/>
      </c:catAx>
      <c:valAx>
        <c:axId val="8364766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48148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5  (West) Clerk of Works Band 3 Apartments % Fee works only value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5"/>
          <c:order val="5"/>
          <c:tx>
            <c:strRef>
              <c:f>'Lot C5'!$B$10</c:f>
              <c:strCache>
                <c:ptCount val="1"/>
                <c:pt idx="0">
                  <c:v>Band 3 - Apartments and Storeys - % Fee of works only value</c:v>
                </c:pt>
              </c:strCache>
            </c:strRef>
          </c:tx>
          <c:spPr>
            <a:solidFill>
              <a:schemeClr val="accent6"/>
            </a:solidFill>
            <a:ln>
              <a:noFill/>
            </a:ln>
            <a:effectLst/>
          </c:spPr>
          <c:invertIfNegative val="0"/>
          <c:cat>
            <c:strRef>
              <c:f>'Lot C5'!$C$4:$R$4</c:f>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f>'Lot C5'!$C$10:$R$10</c:f>
              <c:numCache>
                <c:formatCode>0.000%</c:formatCode>
                <c:ptCount val="16"/>
                <c:pt idx="0">
                  <c:v>3.2000000000000002E-3</c:v>
                </c:pt>
                <c:pt idx="1">
                  <c:v>3.0000000000000001E-3</c:v>
                </c:pt>
                <c:pt idx="2" formatCode="0.00%">
                  <c:v>8.9999999999999993E-3</c:v>
                </c:pt>
                <c:pt idx="3">
                  <c:v>6.0000000000000001E-3</c:v>
                </c:pt>
                <c:pt idx="4">
                  <c:v>4.0000000000000001E-3</c:v>
                </c:pt>
                <c:pt idx="5" formatCode="0.00%">
                  <c:v>5.8999999999999999E-3</c:v>
                </c:pt>
                <c:pt idx="6">
                  <c:v>3.5000000000000001E-3</c:v>
                </c:pt>
                <c:pt idx="7">
                  <c:v>4.0000000000000001E-3</c:v>
                </c:pt>
                <c:pt idx="8">
                  <c:v>4.8249999999999994E-3</c:v>
                </c:pt>
              </c:numCache>
            </c:numRef>
          </c:val>
          <c:extLst>
            <c:ext xmlns:c16="http://schemas.microsoft.com/office/drawing/2014/chart" uri="{C3380CC4-5D6E-409C-BE32-E72D297353CC}">
              <c16:uniqueId val="{00000005-1E47-4B00-8250-C6E2E17704DF}"/>
            </c:ext>
          </c:extLst>
        </c:ser>
        <c:dLbls>
          <c:showLegendKey val="0"/>
          <c:showVal val="0"/>
          <c:showCatName val="0"/>
          <c:showSerName val="0"/>
          <c:showPercent val="0"/>
          <c:showBubbleSize val="0"/>
        </c:dLbls>
        <c:gapWidth val="219"/>
        <c:overlap val="-27"/>
        <c:axId val="1770409647"/>
        <c:axId val="83656591"/>
        <c:extLst>
          <c:ext xmlns:c15="http://schemas.microsoft.com/office/drawing/2012/chart" uri="{02D57815-91ED-43cb-92C2-25804820EDAC}">
            <c15:filteredBarSeries>
              <c15:ser>
                <c:idx val="0"/>
                <c:order val="0"/>
                <c:tx>
                  <c:strRef>
                    <c:extLst>
                      <c:ext uri="{02D57815-91ED-43cb-92C2-25804820EDAC}">
                        <c15:formulaRef>
                          <c15:sqref>'Lot C5'!$B$5</c15:sqref>
                        </c15:formulaRef>
                      </c:ext>
                    </c:extLst>
                    <c:strCache>
                      <c:ptCount val="1"/>
                      <c:pt idx="0">
                        <c:v>ICN - Fees for Clerk of Works Services (West)</c:v>
                      </c:pt>
                    </c:strCache>
                  </c:strRef>
                </c:tx>
                <c:spPr>
                  <a:solidFill>
                    <a:schemeClr val="accent1"/>
                  </a:solidFill>
                  <a:ln>
                    <a:noFill/>
                  </a:ln>
                  <a:effectLst/>
                </c:spPr>
                <c:invertIfNegative val="0"/>
                <c:cat>
                  <c:strRef>
                    <c:extLst>
                      <c:ex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c:ext uri="{02D57815-91ED-43cb-92C2-25804820EDAC}">
                        <c15:formulaRef>
                          <c15:sqref>'Lot C5'!$C$5:$R$5</c15:sqref>
                        </c15:formulaRef>
                      </c:ext>
                    </c:extLst>
                    <c:numCache>
                      <c:formatCode>General</c:formatCode>
                      <c:ptCount val="16"/>
                    </c:numCache>
                  </c:numRef>
                </c:val>
                <c:extLst>
                  <c:ext xmlns:c16="http://schemas.microsoft.com/office/drawing/2014/chart" uri="{C3380CC4-5D6E-409C-BE32-E72D297353CC}">
                    <c16:uniqueId val="{00000000-1E47-4B00-8250-C6E2E17704D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C5'!$B$6</c15:sqref>
                        </c15:formulaRef>
                      </c:ext>
                    </c:extLst>
                    <c:strCache>
                      <c:ptCount val="1"/>
                      <c:pt idx="0">
                        <c:v>Band 1 upto &amp; Incl 34 homes %  Fee of works only value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C5'!$C$6:$R$6</c15:sqref>
                        </c15:formulaRef>
                      </c:ext>
                    </c:extLst>
                    <c:numCache>
                      <c:formatCode>0.000%</c:formatCode>
                      <c:ptCount val="16"/>
                      <c:pt idx="0">
                        <c:v>5.8999999999999999E-3</c:v>
                      </c:pt>
                      <c:pt idx="1">
                        <c:v>4.4999999999999997E-3</c:v>
                      </c:pt>
                      <c:pt idx="2" formatCode="0.00%">
                        <c:v>1.2E-2</c:v>
                      </c:pt>
                      <c:pt idx="3">
                        <c:v>1.66E-3</c:v>
                      </c:pt>
                      <c:pt idx="4">
                        <c:v>4.4999999999999997E-3</c:v>
                      </c:pt>
                      <c:pt idx="5" formatCode="0.00%">
                        <c:v>1.2E-2</c:v>
                      </c:pt>
                      <c:pt idx="6">
                        <c:v>3.5000000000000001E-3</c:v>
                      </c:pt>
                      <c:pt idx="7">
                        <c:v>5.4000000000000003E-3</c:v>
                      </c:pt>
                      <c:pt idx="8">
                        <c:v>6.1825000000000005E-3</c:v>
                      </c:pt>
                    </c:numCache>
                  </c:numRef>
                </c:val>
                <c:extLst xmlns:c15="http://schemas.microsoft.com/office/drawing/2012/chart">
                  <c:ext xmlns:c16="http://schemas.microsoft.com/office/drawing/2014/chart" uri="{C3380CC4-5D6E-409C-BE32-E72D297353CC}">
                    <c16:uniqueId val="{00000001-1E47-4B00-8250-C6E2E17704D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C5'!$B$7</c15:sqref>
                        </c15:formulaRef>
                      </c:ext>
                    </c:extLst>
                    <c:strCache>
                      <c:ptCount val="1"/>
                      <c:pt idx="0">
                        <c:v>Band 1 upto &amp; Incl 34 homes Min Fee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C5'!$C$7:$R$7</c15:sqref>
                        </c15:formulaRef>
                      </c:ext>
                    </c:extLst>
                    <c:numCache>
                      <c:formatCode>"£"#,##0.00</c:formatCode>
                      <c:ptCount val="16"/>
                      <c:pt idx="0">
                        <c:v>16800</c:v>
                      </c:pt>
                      <c:pt idx="1">
                        <c:v>8500</c:v>
                      </c:pt>
                      <c:pt idx="2">
                        <c:v>20000</c:v>
                      </c:pt>
                      <c:pt idx="3">
                        <c:v>25025</c:v>
                      </c:pt>
                      <c:pt idx="4">
                        <c:v>17500</c:v>
                      </c:pt>
                      <c:pt idx="5">
                        <c:v>15000</c:v>
                      </c:pt>
                      <c:pt idx="6">
                        <c:v>6000</c:v>
                      </c:pt>
                      <c:pt idx="7">
                        <c:v>7500</c:v>
                      </c:pt>
                    </c:numCache>
                  </c:numRef>
                </c:val>
                <c:extLst xmlns:c15="http://schemas.microsoft.com/office/drawing/2012/chart">
                  <c:ext xmlns:c16="http://schemas.microsoft.com/office/drawing/2014/chart" uri="{C3380CC4-5D6E-409C-BE32-E72D297353CC}">
                    <c16:uniqueId val="{00000002-1E47-4B00-8250-C6E2E17704D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C5'!$B$8</c15:sqref>
                        </c15:formulaRef>
                      </c:ext>
                    </c:extLst>
                    <c:strCache>
                      <c:ptCount val="1"/>
                      <c:pt idx="0">
                        <c:v>Band 2 - 35 Homes + %  Fee of works only value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C5'!$C$8:$R$8</c15:sqref>
                        </c15:formulaRef>
                      </c:ext>
                    </c:extLst>
                    <c:numCache>
                      <c:formatCode>0.000%</c:formatCode>
                      <c:ptCount val="16"/>
                      <c:pt idx="0">
                        <c:v>3.2000000000000002E-3</c:v>
                      </c:pt>
                      <c:pt idx="1">
                        <c:v>3.5000000000000001E-3</c:v>
                      </c:pt>
                      <c:pt idx="2" formatCode="0.00%">
                        <c:v>9.4999999999999998E-3</c:v>
                      </c:pt>
                      <c:pt idx="3">
                        <c:v>3.9129999999999998E-3</c:v>
                      </c:pt>
                      <c:pt idx="4">
                        <c:v>3.5999999999999999E-3</c:v>
                      </c:pt>
                      <c:pt idx="5" formatCode="0.00%">
                        <c:v>5.4000000000000003E-3</c:v>
                      </c:pt>
                      <c:pt idx="6">
                        <c:v>2.5500000000000002E-3</c:v>
                      </c:pt>
                      <c:pt idx="7">
                        <c:v>4.0000000000000001E-3</c:v>
                      </c:pt>
                      <c:pt idx="8">
                        <c:v>4.457875E-3</c:v>
                      </c:pt>
                    </c:numCache>
                  </c:numRef>
                </c:val>
                <c:extLst xmlns:c15="http://schemas.microsoft.com/office/drawing/2012/chart">
                  <c:ext xmlns:c16="http://schemas.microsoft.com/office/drawing/2014/chart" uri="{C3380CC4-5D6E-409C-BE32-E72D297353CC}">
                    <c16:uniqueId val="{00000003-1E47-4B00-8250-C6E2E17704D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C5'!$B$9</c15:sqref>
                        </c15:formulaRef>
                      </c:ext>
                    </c:extLst>
                    <c:strCache>
                      <c:ptCount val="1"/>
                      <c:pt idx="0">
                        <c:v>Band 2 - 35 Homes + Max Fee</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C5'!$C$9:$R$9</c15:sqref>
                        </c15:formulaRef>
                      </c:ext>
                    </c:extLst>
                    <c:numCache>
                      <c:formatCode>"£"#,##0.00</c:formatCode>
                      <c:ptCount val="16"/>
                      <c:pt idx="0">
                        <c:v>65000</c:v>
                      </c:pt>
                      <c:pt idx="1">
                        <c:v>87500</c:v>
                      </c:pt>
                      <c:pt idx="2">
                        <c:v>160000</c:v>
                      </c:pt>
                      <c:pt idx="3">
                        <c:v>97825</c:v>
                      </c:pt>
                      <c:pt idx="4">
                        <c:v>80000</c:v>
                      </c:pt>
                      <c:pt idx="5">
                        <c:v>118750</c:v>
                      </c:pt>
                      <c:pt idx="6">
                        <c:v>95000</c:v>
                      </c:pt>
                      <c:pt idx="7">
                        <c:v>80000</c:v>
                      </c:pt>
                    </c:numCache>
                  </c:numRef>
                </c:val>
                <c:extLst xmlns:c15="http://schemas.microsoft.com/office/drawing/2012/chart">
                  <c:ext xmlns:c16="http://schemas.microsoft.com/office/drawing/2014/chart" uri="{C3380CC4-5D6E-409C-BE32-E72D297353CC}">
                    <c16:uniqueId val="{00000004-1E47-4B00-8250-C6E2E17704DF}"/>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'Lot C5'!$B$11</c15:sqref>
                        </c15:formulaRef>
                      </c:ext>
                    </c:extLst>
                    <c:strCache>
                      <c:ptCount val="1"/>
                      <c:pt idx="0">
                        <c:v>Band 3 - Apartments and Storeys - Max Fee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C5'!$C$11:$R$11</c15:sqref>
                        </c15:formulaRef>
                      </c:ext>
                    </c:extLst>
                    <c:numCache>
                      <c:formatCode>"£"#,##0.00</c:formatCode>
                      <c:ptCount val="16"/>
                      <c:pt idx="0">
                        <c:v>65000</c:v>
                      </c:pt>
                      <c:pt idx="1">
                        <c:v>105000</c:v>
                      </c:pt>
                      <c:pt idx="2">
                        <c:v>170000</c:v>
                      </c:pt>
                      <c:pt idx="3">
                        <c:v>210000</c:v>
                      </c:pt>
                      <c:pt idx="4">
                        <c:v>90000</c:v>
                      </c:pt>
                      <c:pt idx="5">
                        <c:v>166250</c:v>
                      </c:pt>
                      <c:pt idx="6">
                        <c:v>95000</c:v>
                      </c:pt>
                      <c:pt idx="7">
                        <c:v>110000</c:v>
                      </c:pt>
                    </c:numCache>
                  </c:numRef>
                </c:val>
                <c:extLst xmlns:c15="http://schemas.microsoft.com/office/drawing/2012/chart">
                  <c:ext xmlns:c16="http://schemas.microsoft.com/office/drawing/2014/chart" uri="{C3380CC4-5D6E-409C-BE32-E72D297353CC}">
                    <c16:uniqueId val="{00000006-1E47-4B00-8250-C6E2E17704DF}"/>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'Lot C5'!$B$12</c15:sqref>
                        </c15:formulaRef>
                      </c:ext>
                    </c:extLst>
                    <c:strCache>
                      <c:ptCount val="1"/>
                      <c:pt idx="0">
                        <c:v>Day Rate</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C5'!$C$4:$R$4</c15:sqref>
                        </c15:formulaRef>
                      </c:ext>
                    </c:extLst>
                    <c:strCache>
                      <c:ptCount val="9"/>
                      <c:pt idx="0">
                        <c:v>Amrin Resources Ltd</c:v>
                      </c:pt>
                      <c:pt idx="1">
                        <c:v>Clerks of Works Yorkshire Ltd </c:v>
                      </c:pt>
                      <c:pt idx="2">
                        <c:v>Gateley Vinden </c:v>
                      </c:pt>
                      <c:pt idx="3">
                        <c:v>Hickton Consultants </c:v>
                      </c:pt>
                      <c:pt idx="4">
                        <c:v>Markhams Ltd</c:v>
                      </c:pt>
                      <c:pt idx="5">
                        <c:v>SDA Consulting</c:v>
                      </c:pt>
                      <c:pt idx="6">
                        <c:v>Waldeck Associates</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C5'!$C$12:$R$12</c15:sqref>
                        </c15:formulaRef>
                      </c:ext>
                    </c:extLst>
                    <c:numCache>
                      <c:formatCode>"£"#,##0.00</c:formatCode>
                      <c:ptCount val="16"/>
                      <c:pt idx="0">
                        <c:v>300</c:v>
                      </c:pt>
                      <c:pt idx="1">
                        <c:v>295</c:v>
                      </c:pt>
                      <c:pt idx="2">
                        <c:v>450</c:v>
                      </c:pt>
                      <c:pt idx="3">
                        <c:v>455</c:v>
                      </c:pt>
                      <c:pt idx="4">
                        <c:v>280</c:v>
                      </c:pt>
                      <c:pt idx="5">
                        <c:v>392</c:v>
                      </c:pt>
                      <c:pt idx="6">
                        <c:v>550</c:v>
                      </c:pt>
                      <c:pt idx="7">
                        <c:v>350</c:v>
                      </c:pt>
                    </c:numCache>
                  </c:numRef>
                </c:val>
                <c:extLst xmlns:c15="http://schemas.microsoft.com/office/drawing/2012/chart">
                  <c:ext xmlns:c16="http://schemas.microsoft.com/office/drawing/2014/chart" uri="{C3380CC4-5D6E-409C-BE32-E72D297353CC}">
                    <c16:uniqueId val="{00000007-1E47-4B00-8250-C6E2E17704DF}"/>
                  </c:ext>
                </c:extLst>
              </c15:ser>
            </c15:filteredBarSeries>
          </c:ext>
        </c:extLst>
      </c:barChart>
      <c:catAx>
        <c:axId val="1770409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656591"/>
        <c:crosses val="autoZero"/>
        <c:auto val="1"/>
        <c:lblAlgn val="ctr"/>
        <c:lblOffset val="100"/>
        <c:noMultiLvlLbl val="0"/>
      </c:catAx>
      <c:valAx>
        <c:axId val="83656591"/>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70409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5 (East) Clerk of Works Band 2 35+ Homes % Fee works only value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3"/>
          <c:tx>
            <c:strRef>
              <c:f>'Lot C5'!$B$20</c:f>
              <c:strCache>
                <c:ptCount val="1"/>
                <c:pt idx="0">
                  <c:v>Band 2 - 35 Homes + %  Fee of works only value</c:v>
                </c:pt>
              </c:strCache>
            </c:strRef>
          </c:tx>
          <c:spPr>
            <a:solidFill>
              <a:schemeClr val="accent4"/>
            </a:solidFill>
            <a:ln>
              <a:noFill/>
            </a:ln>
            <a:effectLst/>
          </c:spPr>
          <c:invertIfNegative val="0"/>
          <c:cat>
            <c:strRef>
              <c:f>'Lot C5'!$C$16:$J$16</c:f>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f>'Lot C5'!$C$20:$J$20</c:f>
              <c:numCache>
                <c:formatCode>0.000%</c:formatCode>
                <c:ptCount val="8"/>
                <c:pt idx="0">
                  <c:v>3.2000000000000002E-3</c:v>
                </c:pt>
                <c:pt idx="1">
                  <c:v>3.5000000000000001E-3</c:v>
                </c:pt>
                <c:pt idx="2" formatCode="0.00%">
                  <c:v>9.4999999999999998E-3</c:v>
                </c:pt>
                <c:pt idx="3">
                  <c:v>3.9129999999999998E-3</c:v>
                </c:pt>
                <c:pt idx="4">
                  <c:v>3.5999999999999999E-3</c:v>
                </c:pt>
                <c:pt idx="5">
                  <c:v>1.0699999999999999E-2</c:v>
                </c:pt>
                <c:pt idx="6">
                  <c:v>2.5500000000000002E-3</c:v>
                </c:pt>
                <c:pt idx="7">
                  <c:v>4.0000000000000001E-3</c:v>
                </c:pt>
              </c:numCache>
            </c:numRef>
          </c:val>
          <c:extLst>
            <c:ext xmlns:c16="http://schemas.microsoft.com/office/drawing/2014/chart" uri="{C3380CC4-5D6E-409C-BE32-E72D297353CC}">
              <c16:uniqueId val="{00000003-0580-412D-91D2-F136039EFB2C}"/>
            </c:ext>
          </c:extLst>
        </c:ser>
        <c:dLbls>
          <c:showLegendKey val="0"/>
          <c:showVal val="0"/>
          <c:showCatName val="0"/>
          <c:showSerName val="0"/>
          <c:showPercent val="0"/>
          <c:showBubbleSize val="0"/>
        </c:dLbls>
        <c:gapWidth val="219"/>
        <c:overlap val="-27"/>
        <c:axId val="187261071"/>
        <c:axId val="1782941535"/>
        <c:extLst>
          <c:ext xmlns:c15="http://schemas.microsoft.com/office/drawing/2012/chart" uri="{02D57815-91ED-43cb-92C2-25804820EDAC}">
            <c15:filteredBarSeries>
              <c15:ser>
                <c:idx val="0"/>
                <c:order val="0"/>
                <c:tx>
                  <c:strRef>
                    <c:extLst>
                      <c:ext uri="{02D57815-91ED-43cb-92C2-25804820EDAC}">
                        <c15:formulaRef>
                          <c15:sqref>'Lot C5'!$B$17</c15:sqref>
                        </c15:formulaRef>
                      </c:ext>
                    </c:extLst>
                    <c:strCache>
                      <c:ptCount val="1"/>
                      <c:pt idx="0">
                        <c:v>ICN - Fees for Clerk of Works Services (East)</c:v>
                      </c:pt>
                    </c:strCache>
                  </c:strRef>
                </c:tx>
                <c:spPr>
                  <a:solidFill>
                    <a:schemeClr val="accent1"/>
                  </a:solidFill>
                  <a:ln>
                    <a:noFill/>
                  </a:ln>
                  <a:effectLst/>
                </c:spPr>
                <c:invertIfNegative val="0"/>
                <c:cat>
                  <c:strRef>
                    <c:extLst>
                      <c:ex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c:ext uri="{02D57815-91ED-43cb-92C2-25804820EDAC}">
                        <c15:formulaRef>
                          <c15:sqref>'Lot C5'!$C$17:$J$17</c15:sqref>
                        </c15:formulaRef>
                      </c:ext>
                    </c:extLst>
                    <c:numCache>
                      <c:formatCode>General</c:formatCode>
                      <c:ptCount val="8"/>
                    </c:numCache>
                  </c:numRef>
                </c:val>
                <c:extLst>
                  <c:ext xmlns:c16="http://schemas.microsoft.com/office/drawing/2014/chart" uri="{C3380CC4-5D6E-409C-BE32-E72D297353CC}">
                    <c16:uniqueId val="{00000000-0580-412D-91D2-F136039EFB2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C5'!$B$18</c15:sqref>
                        </c15:formulaRef>
                      </c:ext>
                    </c:extLst>
                    <c:strCache>
                      <c:ptCount val="1"/>
                      <c:pt idx="0">
                        <c:v>Band 1 upto &amp; Incl 34 homes %  Fee of works only value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xmlns:c15="http://schemas.microsoft.com/office/drawing/2012/chart">
                      <c:ext xmlns:c15="http://schemas.microsoft.com/office/drawing/2012/chart" uri="{02D57815-91ED-43cb-92C2-25804820EDAC}">
                        <c15:formulaRef>
                          <c15:sqref>'Lot C5'!$C$18:$J$18</c15:sqref>
                        </c15:formulaRef>
                      </c:ext>
                    </c:extLst>
                    <c:numCache>
                      <c:formatCode>0.000%</c:formatCode>
                      <c:ptCount val="8"/>
                      <c:pt idx="0">
                        <c:v>5.8999999999999999E-3</c:v>
                      </c:pt>
                      <c:pt idx="1">
                        <c:v>4.4999999999999997E-3</c:v>
                      </c:pt>
                      <c:pt idx="2" formatCode="0.00%">
                        <c:v>1.2E-2</c:v>
                      </c:pt>
                      <c:pt idx="3">
                        <c:v>1.66E-3</c:v>
                      </c:pt>
                      <c:pt idx="4">
                        <c:v>4.4999999999999997E-3</c:v>
                      </c:pt>
                      <c:pt idx="5">
                        <c:v>1.38E-2</c:v>
                      </c:pt>
                      <c:pt idx="6">
                        <c:v>3.5000000000000001E-3</c:v>
                      </c:pt>
                      <c:pt idx="7">
                        <c:v>5.4000000000000003E-3</c:v>
                      </c:pt>
                    </c:numCache>
                  </c:numRef>
                </c:val>
                <c:extLst xmlns:c15="http://schemas.microsoft.com/office/drawing/2012/chart">
                  <c:ext xmlns:c16="http://schemas.microsoft.com/office/drawing/2014/chart" uri="{C3380CC4-5D6E-409C-BE32-E72D297353CC}">
                    <c16:uniqueId val="{00000001-0580-412D-91D2-F136039EFB2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C5'!$B$19</c15:sqref>
                        </c15:formulaRef>
                      </c:ext>
                    </c:extLst>
                    <c:strCache>
                      <c:ptCount val="1"/>
                      <c:pt idx="0">
                        <c:v>Band 1 upto &amp; Incl 34 homes Min Fee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xmlns:c15="http://schemas.microsoft.com/office/drawing/2012/chart">
                      <c:ext xmlns:c15="http://schemas.microsoft.com/office/drawing/2012/chart" uri="{02D57815-91ED-43cb-92C2-25804820EDAC}">
                        <c15:formulaRef>
                          <c15:sqref>'Lot C5'!$C$19:$J$19</c15:sqref>
                        </c15:formulaRef>
                      </c:ext>
                    </c:extLst>
                    <c:numCache>
                      <c:formatCode>"£"#,##0.00</c:formatCode>
                      <c:ptCount val="8"/>
                      <c:pt idx="0">
                        <c:v>16800</c:v>
                      </c:pt>
                      <c:pt idx="1">
                        <c:v>8500</c:v>
                      </c:pt>
                      <c:pt idx="2">
                        <c:v>20000</c:v>
                      </c:pt>
                      <c:pt idx="3">
                        <c:v>25025</c:v>
                      </c:pt>
                      <c:pt idx="4">
                        <c:v>17500</c:v>
                      </c:pt>
                      <c:pt idx="5">
                        <c:v>25000</c:v>
                      </c:pt>
                      <c:pt idx="6">
                        <c:v>6000</c:v>
                      </c:pt>
                      <c:pt idx="7">
                        <c:v>7500</c:v>
                      </c:pt>
                    </c:numCache>
                  </c:numRef>
                </c:val>
                <c:extLst xmlns:c15="http://schemas.microsoft.com/office/drawing/2012/chart">
                  <c:ext xmlns:c16="http://schemas.microsoft.com/office/drawing/2014/chart" uri="{C3380CC4-5D6E-409C-BE32-E72D297353CC}">
                    <c16:uniqueId val="{00000002-0580-412D-91D2-F136039EFB2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C5'!$B$21</c15:sqref>
                        </c15:formulaRef>
                      </c:ext>
                    </c:extLst>
                    <c:strCache>
                      <c:ptCount val="1"/>
                      <c:pt idx="0">
                        <c:v>Band 2 - 35 Homes + Max Fee</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xmlns:c15="http://schemas.microsoft.com/office/drawing/2012/chart">
                      <c:ext xmlns:c15="http://schemas.microsoft.com/office/drawing/2012/chart" uri="{02D57815-91ED-43cb-92C2-25804820EDAC}">
                        <c15:formulaRef>
                          <c15:sqref>'Lot C5'!$C$21:$J$21</c15:sqref>
                        </c15:formulaRef>
                      </c:ext>
                    </c:extLst>
                    <c:numCache>
                      <c:formatCode>"£"#,##0.00</c:formatCode>
                      <c:ptCount val="8"/>
                      <c:pt idx="0">
                        <c:v>65000</c:v>
                      </c:pt>
                      <c:pt idx="1">
                        <c:v>87500</c:v>
                      </c:pt>
                      <c:pt idx="2">
                        <c:v>160000</c:v>
                      </c:pt>
                      <c:pt idx="3">
                        <c:v>97825</c:v>
                      </c:pt>
                      <c:pt idx="4">
                        <c:v>80000</c:v>
                      </c:pt>
                      <c:pt idx="5">
                        <c:v>95000</c:v>
                      </c:pt>
                      <c:pt idx="6">
                        <c:v>95000</c:v>
                      </c:pt>
                      <c:pt idx="7">
                        <c:v>80000</c:v>
                      </c:pt>
                    </c:numCache>
                  </c:numRef>
                </c:val>
                <c:extLst xmlns:c15="http://schemas.microsoft.com/office/drawing/2012/chart">
                  <c:ext xmlns:c16="http://schemas.microsoft.com/office/drawing/2014/chart" uri="{C3380CC4-5D6E-409C-BE32-E72D297353CC}">
                    <c16:uniqueId val="{00000004-0580-412D-91D2-F136039EFB2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C5'!$B$22</c15:sqref>
                        </c15:formulaRef>
                      </c:ext>
                    </c:extLst>
                    <c:strCache>
                      <c:ptCount val="1"/>
                      <c:pt idx="0">
                        <c:v>Band 3 - Apartments and Storeys - % of Fee works only value</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xmlns:c15="http://schemas.microsoft.com/office/drawing/2012/chart">
                      <c:ext xmlns:c15="http://schemas.microsoft.com/office/drawing/2012/chart" uri="{02D57815-91ED-43cb-92C2-25804820EDAC}">
                        <c15:formulaRef>
                          <c15:sqref>'Lot C5'!$C$22:$J$22</c15:sqref>
                        </c15:formulaRef>
                      </c:ext>
                    </c:extLst>
                    <c:numCache>
                      <c:formatCode>0.000%</c:formatCode>
                      <c:ptCount val="8"/>
                      <c:pt idx="0">
                        <c:v>3.2000000000000002E-3</c:v>
                      </c:pt>
                      <c:pt idx="1">
                        <c:v>3.0000000000000001E-3</c:v>
                      </c:pt>
                      <c:pt idx="2" formatCode="0.00%">
                        <c:v>8.9999999999999993E-3</c:v>
                      </c:pt>
                      <c:pt idx="3">
                        <c:v>6.0000000000000001E-3</c:v>
                      </c:pt>
                      <c:pt idx="4">
                        <c:v>4.0000000000000001E-3</c:v>
                      </c:pt>
                      <c:pt idx="5">
                        <c:v>1.35E-2</c:v>
                      </c:pt>
                      <c:pt idx="6">
                        <c:v>3.5000000000000001E-3</c:v>
                      </c:pt>
                      <c:pt idx="7">
                        <c:v>4.0000000000000001E-3</c:v>
                      </c:pt>
                    </c:numCache>
                  </c:numRef>
                </c:val>
                <c:extLst xmlns:c15="http://schemas.microsoft.com/office/drawing/2012/chart">
                  <c:ext xmlns:c16="http://schemas.microsoft.com/office/drawing/2014/chart" uri="{C3380CC4-5D6E-409C-BE32-E72D297353CC}">
                    <c16:uniqueId val="{00000005-0580-412D-91D2-F136039EFB2C}"/>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'Lot C5'!$B$23</c15:sqref>
                        </c15:formulaRef>
                      </c:ext>
                    </c:extLst>
                    <c:strCache>
                      <c:ptCount val="1"/>
                      <c:pt idx="0">
                        <c:v>Band 3 - Apartments and Storeys - Max Fee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xmlns:c15="http://schemas.microsoft.com/office/drawing/2012/chart">
                      <c:ext xmlns:c15="http://schemas.microsoft.com/office/drawing/2012/chart" uri="{02D57815-91ED-43cb-92C2-25804820EDAC}">
                        <c15:formulaRef>
                          <c15:sqref>'Lot C5'!$C$23:$J$23</c15:sqref>
                        </c15:formulaRef>
                      </c:ext>
                    </c:extLst>
                    <c:numCache>
                      <c:formatCode>"£"#,##0.00</c:formatCode>
                      <c:ptCount val="8"/>
                      <c:pt idx="0">
                        <c:v>65000</c:v>
                      </c:pt>
                      <c:pt idx="1">
                        <c:v>105000</c:v>
                      </c:pt>
                      <c:pt idx="2">
                        <c:v>170000</c:v>
                      </c:pt>
                      <c:pt idx="3">
                        <c:v>210000</c:v>
                      </c:pt>
                      <c:pt idx="4">
                        <c:v>90000</c:v>
                      </c:pt>
                      <c:pt idx="5">
                        <c:v>145000</c:v>
                      </c:pt>
                      <c:pt idx="6">
                        <c:v>95000</c:v>
                      </c:pt>
                      <c:pt idx="7">
                        <c:v>110000</c:v>
                      </c:pt>
                    </c:numCache>
                  </c:numRef>
                </c:val>
                <c:extLst xmlns:c15="http://schemas.microsoft.com/office/drawing/2012/chart">
                  <c:ext xmlns:c16="http://schemas.microsoft.com/office/drawing/2014/chart" uri="{C3380CC4-5D6E-409C-BE32-E72D297353CC}">
                    <c16:uniqueId val="{00000006-0580-412D-91D2-F136039EFB2C}"/>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'Lot C5'!$B$24</c15:sqref>
                        </c15:formulaRef>
                      </c:ext>
                    </c:extLst>
                    <c:strCache>
                      <c:ptCount val="1"/>
                      <c:pt idx="0">
                        <c:v>Day Rate </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xmlns:c15="http://schemas.microsoft.com/office/drawing/2012/chart">
                      <c:ext xmlns:c15="http://schemas.microsoft.com/office/drawing/2012/chart" uri="{02D57815-91ED-43cb-92C2-25804820EDAC}">
                        <c15:formulaRef>
                          <c15:sqref>'Lot C5'!$C$24:$J$24</c15:sqref>
                        </c15:formulaRef>
                      </c:ext>
                    </c:extLst>
                    <c:numCache>
                      <c:formatCode>"£"#,##0.00</c:formatCode>
                      <c:ptCount val="8"/>
                      <c:pt idx="0">
                        <c:v>300</c:v>
                      </c:pt>
                      <c:pt idx="1">
                        <c:v>295</c:v>
                      </c:pt>
                      <c:pt idx="2">
                        <c:v>450</c:v>
                      </c:pt>
                      <c:pt idx="3">
                        <c:v>455</c:v>
                      </c:pt>
                      <c:pt idx="4">
                        <c:v>280</c:v>
                      </c:pt>
                      <c:pt idx="5">
                        <c:v>615</c:v>
                      </c:pt>
                      <c:pt idx="6">
                        <c:v>550</c:v>
                      </c:pt>
                      <c:pt idx="7">
                        <c:v>350</c:v>
                      </c:pt>
                    </c:numCache>
                  </c:numRef>
                </c:val>
                <c:extLst xmlns:c15="http://schemas.microsoft.com/office/drawing/2012/chart">
                  <c:ext xmlns:c16="http://schemas.microsoft.com/office/drawing/2014/chart" uri="{C3380CC4-5D6E-409C-BE32-E72D297353CC}">
                    <c16:uniqueId val="{00000007-0580-412D-91D2-F136039EFB2C}"/>
                  </c:ext>
                </c:extLst>
              </c15:ser>
            </c15:filteredBarSeries>
          </c:ext>
        </c:extLst>
      </c:barChart>
      <c:catAx>
        <c:axId val="187261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2941535"/>
        <c:crosses val="autoZero"/>
        <c:auto val="1"/>
        <c:lblAlgn val="ctr"/>
        <c:lblOffset val="100"/>
        <c:noMultiLvlLbl val="0"/>
      </c:catAx>
      <c:valAx>
        <c:axId val="1782941535"/>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261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5 (East) Clerk of Works Band 2 35+ Homes Max Fee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4"/>
          <c:tx>
            <c:strRef>
              <c:f>'Lot C5'!$B$21</c:f>
              <c:strCache>
                <c:ptCount val="1"/>
                <c:pt idx="0">
                  <c:v>Band 2 - 35 Homes + Max Fee</c:v>
                </c:pt>
              </c:strCache>
            </c:strRef>
          </c:tx>
          <c:spPr>
            <a:solidFill>
              <a:schemeClr val="accent5"/>
            </a:solidFill>
            <a:ln>
              <a:noFill/>
            </a:ln>
            <a:effectLst/>
          </c:spPr>
          <c:invertIfNegative val="0"/>
          <c:cat>
            <c:strRef>
              <c:f>'Lot C5'!$C$16:$J$16</c:f>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f>'Lot C5'!$C$21:$J$21</c:f>
              <c:numCache>
                <c:formatCode>"£"#,##0.00</c:formatCode>
                <c:ptCount val="8"/>
                <c:pt idx="0">
                  <c:v>65000</c:v>
                </c:pt>
                <c:pt idx="1">
                  <c:v>87500</c:v>
                </c:pt>
                <c:pt idx="2">
                  <c:v>160000</c:v>
                </c:pt>
                <c:pt idx="3">
                  <c:v>97825</c:v>
                </c:pt>
                <c:pt idx="4">
                  <c:v>80000</c:v>
                </c:pt>
                <c:pt idx="5">
                  <c:v>95000</c:v>
                </c:pt>
                <c:pt idx="6">
                  <c:v>95000</c:v>
                </c:pt>
                <c:pt idx="7">
                  <c:v>80000</c:v>
                </c:pt>
              </c:numCache>
            </c:numRef>
          </c:val>
          <c:extLst>
            <c:ext xmlns:c16="http://schemas.microsoft.com/office/drawing/2014/chart" uri="{C3380CC4-5D6E-409C-BE32-E72D297353CC}">
              <c16:uniqueId val="{00000004-5C46-4C50-B710-5D0E145E120D}"/>
            </c:ext>
          </c:extLst>
        </c:ser>
        <c:dLbls>
          <c:showLegendKey val="0"/>
          <c:showVal val="0"/>
          <c:showCatName val="0"/>
          <c:showSerName val="0"/>
          <c:showPercent val="0"/>
          <c:showBubbleSize val="0"/>
        </c:dLbls>
        <c:gapWidth val="219"/>
        <c:overlap val="-27"/>
        <c:axId val="476359855"/>
        <c:axId val="1751746447"/>
        <c:extLst>
          <c:ext xmlns:c15="http://schemas.microsoft.com/office/drawing/2012/chart" uri="{02D57815-91ED-43cb-92C2-25804820EDAC}">
            <c15:filteredBarSeries>
              <c15:ser>
                <c:idx val="0"/>
                <c:order val="0"/>
                <c:tx>
                  <c:strRef>
                    <c:extLst>
                      <c:ext uri="{02D57815-91ED-43cb-92C2-25804820EDAC}">
                        <c15:formulaRef>
                          <c15:sqref>'Lot C5'!$B$17</c15:sqref>
                        </c15:formulaRef>
                      </c:ext>
                    </c:extLst>
                    <c:strCache>
                      <c:ptCount val="1"/>
                      <c:pt idx="0">
                        <c:v>ICN - Fees for Clerk of Works Services (East)</c:v>
                      </c:pt>
                    </c:strCache>
                  </c:strRef>
                </c:tx>
                <c:spPr>
                  <a:solidFill>
                    <a:schemeClr val="accent1"/>
                  </a:solidFill>
                  <a:ln>
                    <a:noFill/>
                  </a:ln>
                  <a:effectLst/>
                </c:spPr>
                <c:invertIfNegative val="0"/>
                <c:cat>
                  <c:strRef>
                    <c:extLst>
                      <c:ex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c:ext uri="{02D57815-91ED-43cb-92C2-25804820EDAC}">
                        <c15:formulaRef>
                          <c15:sqref>'Lot C5'!$C$17:$J$17</c15:sqref>
                        </c15:formulaRef>
                      </c:ext>
                    </c:extLst>
                    <c:numCache>
                      <c:formatCode>General</c:formatCode>
                      <c:ptCount val="8"/>
                    </c:numCache>
                  </c:numRef>
                </c:val>
                <c:extLst>
                  <c:ext xmlns:c16="http://schemas.microsoft.com/office/drawing/2014/chart" uri="{C3380CC4-5D6E-409C-BE32-E72D297353CC}">
                    <c16:uniqueId val="{00000000-5C46-4C50-B710-5D0E145E120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C5'!$B$18</c15:sqref>
                        </c15:formulaRef>
                      </c:ext>
                    </c:extLst>
                    <c:strCache>
                      <c:ptCount val="1"/>
                      <c:pt idx="0">
                        <c:v>Band 1 upto &amp; Incl 34 homes %  Fee of works only value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xmlns:c15="http://schemas.microsoft.com/office/drawing/2012/chart">
                      <c:ext xmlns:c15="http://schemas.microsoft.com/office/drawing/2012/chart" uri="{02D57815-91ED-43cb-92C2-25804820EDAC}">
                        <c15:formulaRef>
                          <c15:sqref>'Lot C5'!$C$18:$J$18</c15:sqref>
                        </c15:formulaRef>
                      </c:ext>
                    </c:extLst>
                    <c:numCache>
                      <c:formatCode>0.000%</c:formatCode>
                      <c:ptCount val="8"/>
                      <c:pt idx="0">
                        <c:v>5.8999999999999999E-3</c:v>
                      </c:pt>
                      <c:pt idx="1">
                        <c:v>4.4999999999999997E-3</c:v>
                      </c:pt>
                      <c:pt idx="2" formatCode="0.00%">
                        <c:v>1.2E-2</c:v>
                      </c:pt>
                      <c:pt idx="3">
                        <c:v>1.66E-3</c:v>
                      </c:pt>
                      <c:pt idx="4">
                        <c:v>4.4999999999999997E-3</c:v>
                      </c:pt>
                      <c:pt idx="5">
                        <c:v>1.38E-2</c:v>
                      </c:pt>
                      <c:pt idx="6">
                        <c:v>3.5000000000000001E-3</c:v>
                      </c:pt>
                      <c:pt idx="7">
                        <c:v>5.4000000000000003E-3</c:v>
                      </c:pt>
                    </c:numCache>
                  </c:numRef>
                </c:val>
                <c:extLst xmlns:c15="http://schemas.microsoft.com/office/drawing/2012/chart">
                  <c:ext xmlns:c16="http://schemas.microsoft.com/office/drawing/2014/chart" uri="{C3380CC4-5D6E-409C-BE32-E72D297353CC}">
                    <c16:uniqueId val="{00000001-5C46-4C50-B710-5D0E145E120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C5'!$B$19</c15:sqref>
                        </c15:formulaRef>
                      </c:ext>
                    </c:extLst>
                    <c:strCache>
                      <c:ptCount val="1"/>
                      <c:pt idx="0">
                        <c:v>Band 1 upto &amp; Incl 34 homes Min Fee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xmlns:c15="http://schemas.microsoft.com/office/drawing/2012/chart">
                      <c:ext xmlns:c15="http://schemas.microsoft.com/office/drawing/2012/chart" uri="{02D57815-91ED-43cb-92C2-25804820EDAC}">
                        <c15:formulaRef>
                          <c15:sqref>'Lot C5'!$C$19:$J$19</c15:sqref>
                        </c15:formulaRef>
                      </c:ext>
                    </c:extLst>
                    <c:numCache>
                      <c:formatCode>"£"#,##0.00</c:formatCode>
                      <c:ptCount val="8"/>
                      <c:pt idx="0">
                        <c:v>16800</c:v>
                      </c:pt>
                      <c:pt idx="1">
                        <c:v>8500</c:v>
                      </c:pt>
                      <c:pt idx="2">
                        <c:v>20000</c:v>
                      </c:pt>
                      <c:pt idx="3">
                        <c:v>25025</c:v>
                      </c:pt>
                      <c:pt idx="4">
                        <c:v>17500</c:v>
                      </c:pt>
                      <c:pt idx="5">
                        <c:v>25000</c:v>
                      </c:pt>
                      <c:pt idx="6">
                        <c:v>6000</c:v>
                      </c:pt>
                      <c:pt idx="7">
                        <c:v>7500</c:v>
                      </c:pt>
                    </c:numCache>
                  </c:numRef>
                </c:val>
                <c:extLst xmlns:c15="http://schemas.microsoft.com/office/drawing/2012/chart">
                  <c:ext xmlns:c16="http://schemas.microsoft.com/office/drawing/2014/chart" uri="{C3380CC4-5D6E-409C-BE32-E72D297353CC}">
                    <c16:uniqueId val="{00000002-5C46-4C50-B710-5D0E145E120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C5'!$B$20</c15:sqref>
                        </c15:formulaRef>
                      </c:ext>
                    </c:extLst>
                    <c:strCache>
                      <c:ptCount val="1"/>
                      <c:pt idx="0">
                        <c:v>Band 2 - 35 Homes + %  Fee of works only value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xmlns:c15="http://schemas.microsoft.com/office/drawing/2012/chart">
                      <c:ext xmlns:c15="http://schemas.microsoft.com/office/drawing/2012/chart" uri="{02D57815-91ED-43cb-92C2-25804820EDAC}">
                        <c15:formulaRef>
                          <c15:sqref>'Lot C5'!$C$20:$J$20</c15:sqref>
                        </c15:formulaRef>
                      </c:ext>
                    </c:extLst>
                    <c:numCache>
                      <c:formatCode>0.000%</c:formatCode>
                      <c:ptCount val="8"/>
                      <c:pt idx="0">
                        <c:v>3.2000000000000002E-3</c:v>
                      </c:pt>
                      <c:pt idx="1">
                        <c:v>3.5000000000000001E-3</c:v>
                      </c:pt>
                      <c:pt idx="2" formatCode="0.00%">
                        <c:v>9.4999999999999998E-3</c:v>
                      </c:pt>
                      <c:pt idx="3">
                        <c:v>3.9129999999999998E-3</c:v>
                      </c:pt>
                      <c:pt idx="4">
                        <c:v>3.5999999999999999E-3</c:v>
                      </c:pt>
                      <c:pt idx="5">
                        <c:v>1.0699999999999999E-2</c:v>
                      </c:pt>
                      <c:pt idx="6">
                        <c:v>2.5500000000000002E-3</c:v>
                      </c:pt>
                      <c:pt idx="7">
                        <c:v>4.0000000000000001E-3</c:v>
                      </c:pt>
                    </c:numCache>
                  </c:numRef>
                </c:val>
                <c:extLst xmlns:c15="http://schemas.microsoft.com/office/drawing/2012/chart">
                  <c:ext xmlns:c16="http://schemas.microsoft.com/office/drawing/2014/chart" uri="{C3380CC4-5D6E-409C-BE32-E72D297353CC}">
                    <c16:uniqueId val="{00000003-5C46-4C50-B710-5D0E145E120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C5'!$B$22</c15:sqref>
                        </c15:formulaRef>
                      </c:ext>
                    </c:extLst>
                    <c:strCache>
                      <c:ptCount val="1"/>
                      <c:pt idx="0">
                        <c:v>Band 3 - Apartments and Storeys - % of Fee works only value</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xmlns:c15="http://schemas.microsoft.com/office/drawing/2012/chart">
                      <c:ext xmlns:c15="http://schemas.microsoft.com/office/drawing/2012/chart" uri="{02D57815-91ED-43cb-92C2-25804820EDAC}">
                        <c15:formulaRef>
                          <c15:sqref>'Lot C5'!$C$22:$J$22</c15:sqref>
                        </c15:formulaRef>
                      </c:ext>
                    </c:extLst>
                    <c:numCache>
                      <c:formatCode>0.000%</c:formatCode>
                      <c:ptCount val="8"/>
                      <c:pt idx="0">
                        <c:v>3.2000000000000002E-3</c:v>
                      </c:pt>
                      <c:pt idx="1">
                        <c:v>3.0000000000000001E-3</c:v>
                      </c:pt>
                      <c:pt idx="2" formatCode="0.00%">
                        <c:v>8.9999999999999993E-3</c:v>
                      </c:pt>
                      <c:pt idx="3">
                        <c:v>6.0000000000000001E-3</c:v>
                      </c:pt>
                      <c:pt idx="4">
                        <c:v>4.0000000000000001E-3</c:v>
                      </c:pt>
                      <c:pt idx="5">
                        <c:v>1.35E-2</c:v>
                      </c:pt>
                      <c:pt idx="6">
                        <c:v>3.5000000000000001E-3</c:v>
                      </c:pt>
                      <c:pt idx="7">
                        <c:v>4.0000000000000001E-3</c:v>
                      </c:pt>
                    </c:numCache>
                  </c:numRef>
                </c:val>
                <c:extLst xmlns:c15="http://schemas.microsoft.com/office/drawing/2012/chart">
                  <c:ext xmlns:c16="http://schemas.microsoft.com/office/drawing/2014/chart" uri="{C3380CC4-5D6E-409C-BE32-E72D297353CC}">
                    <c16:uniqueId val="{00000005-5C46-4C50-B710-5D0E145E120D}"/>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'Lot C5'!$B$23</c15:sqref>
                        </c15:formulaRef>
                      </c:ext>
                    </c:extLst>
                    <c:strCache>
                      <c:ptCount val="1"/>
                      <c:pt idx="0">
                        <c:v>Band 3 - Apartments and Storeys - Max Fee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xmlns:c15="http://schemas.microsoft.com/office/drawing/2012/chart">
                      <c:ext xmlns:c15="http://schemas.microsoft.com/office/drawing/2012/chart" uri="{02D57815-91ED-43cb-92C2-25804820EDAC}">
                        <c15:formulaRef>
                          <c15:sqref>'Lot C5'!$C$23:$J$23</c15:sqref>
                        </c15:formulaRef>
                      </c:ext>
                    </c:extLst>
                    <c:numCache>
                      <c:formatCode>"£"#,##0.00</c:formatCode>
                      <c:ptCount val="8"/>
                      <c:pt idx="0">
                        <c:v>65000</c:v>
                      </c:pt>
                      <c:pt idx="1">
                        <c:v>105000</c:v>
                      </c:pt>
                      <c:pt idx="2">
                        <c:v>170000</c:v>
                      </c:pt>
                      <c:pt idx="3">
                        <c:v>210000</c:v>
                      </c:pt>
                      <c:pt idx="4">
                        <c:v>90000</c:v>
                      </c:pt>
                      <c:pt idx="5">
                        <c:v>145000</c:v>
                      </c:pt>
                      <c:pt idx="6">
                        <c:v>95000</c:v>
                      </c:pt>
                      <c:pt idx="7">
                        <c:v>110000</c:v>
                      </c:pt>
                    </c:numCache>
                  </c:numRef>
                </c:val>
                <c:extLst xmlns:c15="http://schemas.microsoft.com/office/drawing/2012/chart">
                  <c:ext xmlns:c16="http://schemas.microsoft.com/office/drawing/2014/chart" uri="{C3380CC4-5D6E-409C-BE32-E72D297353CC}">
                    <c16:uniqueId val="{00000006-5C46-4C50-B710-5D0E145E120D}"/>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'Lot C5'!$B$24</c15:sqref>
                        </c15:formulaRef>
                      </c:ext>
                    </c:extLst>
                    <c:strCache>
                      <c:ptCount val="1"/>
                      <c:pt idx="0">
                        <c:v>Day Rate </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xmlns:c15="http://schemas.microsoft.com/office/drawing/2012/chart">
                      <c:ext xmlns:c15="http://schemas.microsoft.com/office/drawing/2012/chart" uri="{02D57815-91ED-43cb-92C2-25804820EDAC}">
                        <c15:formulaRef>
                          <c15:sqref>'Lot C5'!$C$24:$J$24</c15:sqref>
                        </c15:formulaRef>
                      </c:ext>
                    </c:extLst>
                    <c:numCache>
                      <c:formatCode>"£"#,##0.00</c:formatCode>
                      <c:ptCount val="8"/>
                      <c:pt idx="0">
                        <c:v>300</c:v>
                      </c:pt>
                      <c:pt idx="1">
                        <c:v>295</c:v>
                      </c:pt>
                      <c:pt idx="2">
                        <c:v>450</c:v>
                      </c:pt>
                      <c:pt idx="3">
                        <c:v>455</c:v>
                      </c:pt>
                      <c:pt idx="4">
                        <c:v>280</c:v>
                      </c:pt>
                      <c:pt idx="5">
                        <c:v>615</c:v>
                      </c:pt>
                      <c:pt idx="6">
                        <c:v>550</c:v>
                      </c:pt>
                      <c:pt idx="7">
                        <c:v>350</c:v>
                      </c:pt>
                    </c:numCache>
                  </c:numRef>
                </c:val>
                <c:extLst xmlns:c15="http://schemas.microsoft.com/office/drawing/2012/chart">
                  <c:ext xmlns:c16="http://schemas.microsoft.com/office/drawing/2014/chart" uri="{C3380CC4-5D6E-409C-BE32-E72D297353CC}">
                    <c16:uniqueId val="{00000007-5C46-4C50-B710-5D0E145E120D}"/>
                  </c:ext>
                </c:extLst>
              </c15:ser>
            </c15:filteredBarSeries>
          </c:ext>
        </c:extLst>
      </c:barChart>
      <c:catAx>
        <c:axId val="476359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1746447"/>
        <c:crosses val="autoZero"/>
        <c:auto val="1"/>
        <c:lblAlgn val="ctr"/>
        <c:lblOffset val="100"/>
        <c:noMultiLvlLbl val="0"/>
      </c:catAx>
      <c:valAx>
        <c:axId val="1751746447"/>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3598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5  (East) Clerk of Works Band 3 Apartments % Fee works only value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5"/>
          <c:order val="5"/>
          <c:tx>
            <c:strRef>
              <c:f>'Lot C5'!$B$22</c:f>
              <c:strCache>
                <c:ptCount val="1"/>
                <c:pt idx="0">
                  <c:v>Band 3 - Apartments and Storeys - % of Fee works only value</c:v>
                </c:pt>
              </c:strCache>
            </c:strRef>
          </c:tx>
          <c:spPr>
            <a:solidFill>
              <a:schemeClr val="accent6"/>
            </a:solidFill>
            <a:ln>
              <a:noFill/>
            </a:ln>
            <a:effectLst/>
          </c:spPr>
          <c:invertIfNegative val="0"/>
          <c:cat>
            <c:strRef>
              <c:f>'Lot C5'!$C$16:$J$16</c:f>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f>'Lot C5'!$C$22:$J$22</c:f>
              <c:numCache>
                <c:formatCode>0.000%</c:formatCode>
                <c:ptCount val="8"/>
                <c:pt idx="0">
                  <c:v>3.2000000000000002E-3</c:v>
                </c:pt>
                <c:pt idx="1">
                  <c:v>3.0000000000000001E-3</c:v>
                </c:pt>
                <c:pt idx="2" formatCode="0.00%">
                  <c:v>8.9999999999999993E-3</c:v>
                </c:pt>
                <c:pt idx="3">
                  <c:v>6.0000000000000001E-3</c:v>
                </c:pt>
                <c:pt idx="4">
                  <c:v>4.0000000000000001E-3</c:v>
                </c:pt>
                <c:pt idx="5">
                  <c:v>1.35E-2</c:v>
                </c:pt>
                <c:pt idx="6">
                  <c:v>3.5000000000000001E-3</c:v>
                </c:pt>
                <c:pt idx="7">
                  <c:v>4.0000000000000001E-3</c:v>
                </c:pt>
              </c:numCache>
            </c:numRef>
          </c:val>
          <c:extLst>
            <c:ext xmlns:c16="http://schemas.microsoft.com/office/drawing/2014/chart" uri="{C3380CC4-5D6E-409C-BE32-E72D297353CC}">
              <c16:uniqueId val="{00000005-1791-4B01-B702-C92FED7A1894}"/>
            </c:ext>
          </c:extLst>
        </c:ser>
        <c:dLbls>
          <c:showLegendKey val="0"/>
          <c:showVal val="0"/>
          <c:showCatName val="0"/>
          <c:showSerName val="0"/>
          <c:showPercent val="0"/>
          <c:showBubbleSize val="0"/>
        </c:dLbls>
        <c:gapWidth val="219"/>
        <c:overlap val="-27"/>
        <c:axId val="476358895"/>
        <c:axId val="1786020527"/>
        <c:extLst>
          <c:ext xmlns:c15="http://schemas.microsoft.com/office/drawing/2012/chart" uri="{02D57815-91ED-43cb-92C2-25804820EDAC}">
            <c15:filteredBarSeries>
              <c15:ser>
                <c:idx val="0"/>
                <c:order val="0"/>
                <c:tx>
                  <c:strRef>
                    <c:extLst>
                      <c:ext uri="{02D57815-91ED-43cb-92C2-25804820EDAC}">
                        <c15:formulaRef>
                          <c15:sqref>'Lot C5'!$B$17</c15:sqref>
                        </c15:formulaRef>
                      </c:ext>
                    </c:extLst>
                    <c:strCache>
                      <c:ptCount val="1"/>
                      <c:pt idx="0">
                        <c:v>ICN - Fees for Clerk of Works Services (East)</c:v>
                      </c:pt>
                    </c:strCache>
                  </c:strRef>
                </c:tx>
                <c:spPr>
                  <a:solidFill>
                    <a:schemeClr val="accent1"/>
                  </a:solidFill>
                  <a:ln>
                    <a:noFill/>
                  </a:ln>
                  <a:effectLst/>
                </c:spPr>
                <c:invertIfNegative val="0"/>
                <c:cat>
                  <c:strRef>
                    <c:extLst>
                      <c:ex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c:ext uri="{02D57815-91ED-43cb-92C2-25804820EDAC}">
                        <c15:formulaRef>
                          <c15:sqref>'Lot C5'!$C$17:$J$17</c15:sqref>
                        </c15:formulaRef>
                      </c:ext>
                    </c:extLst>
                    <c:numCache>
                      <c:formatCode>General</c:formatCode>
                      <c:ptCount val="8"/>
                    </c:numCache>
                  </c:numRef>
                </c:val>
                <c:extLst>
                  <c:ext xmlns:c16="http://schemas.microsoft.com/office/drawing/2014/chart" uri="{C3380CC4-5D6E-409C-BE32-E72D297353CC}">
                    <c16:uniqueId val="{00000000-1791-4B01-B702-C92FED7A189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C5'!$B$18</c15:sqref>
                        </c15:formulaRef>
                      </c:ext>
                    </c:extLst>
                    <c:strCache>
                      <c:ptCount val="1"/>
                      <c:pt idx="0">
                        <c:v>Band 1 upto &amp; Incl 34 homes %  Fee of works only value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xmlns:c15="http://schemas.microsoft.com/office/drawing/2012/chart">
                      <c:ext xmlns:c15="http://schemas.microsoft.com/office/drawing/2012/chart" uri="{02D57815-91ED-43cb-92C2-25804820EDAC}">
                        <c15:formulaRef>
                          <c15:sqref>'Lot C5'!$C$18:$J$18</c15:sqref>
                        </c15:formulaRef>
                      </c:ext>
                    </c:extLst>
                    <c:numCache>
                      <c:formatCode>0.000%</c:formatCode>
                      <c:ptCount val="8"/>
                      <c:pt idx="0">
                        <c:v>5.8999999999999999E-3</c:v>
                      </c:pt>
                      <c:pt idx="1">
                        <c:v>4.4999999999999997E-3</c:v>
                      </c:pt>
                      <c:pt idx="2" formatCode="0.00%">
                        <c:v>1.2E-2</c:v>
                      </c:pt>
                      <c:pt idx="3">
                        <c:v>1.66E-3</c:v>
                      </c:pt>
                      <c:pt idx="4">
                        <c:v>4.4999999999999997E-3</c:v>
                      </c:pt>
                      <c:pt idx="5">
                        <c:v>1.38E-2</c:v>
                      </c:pt>
                      <c:pt idx="6">
                        <c:v>3.5000000000000001E-3</c:v>
                      </c:pt>
                      <c:pt idx="7">
                        <c:v>5.4000000000000003E-3</c:v>
                      </c:pt>
                    </c:numCache>
                  </c:numRef>
                </c:val>
                <c:extLst xmlns:c15="http://schemas.microsoft.com/office/drawing/2012/chart">
                  <c:ext xmlns:c16="http://schemas.microsoft.com/office/drawing/2014/chart" uri="{C3380CC4-5D6E-409C-BE32-E72D297353CC}">
                    <c16:uniqueId val="{00000001-1791-4B01-B702-C92FED7A189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C5'!$B$19</c15:sqref>
                        </c15:formulaRef>
                      </c:ext>
                    </c:extLst>
                    <c:strCache>
                      <c:ptCount val="1"/>
                      <c:pt idx="0">
                        <c:v>Band 1 upto &amp; Incl 34 homes Min Fee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xmlns:c15="http://schemas.microsoft.com/office/drawing/2012/chart">
                      <c:ext xmlns:c15="http://schemas.microsoft.com/office/drawing/2012/chart" uri="{02D57815-91ED-43cb-92C2-25804820EDAC}">
                        <c15:formulaRef>
                          <c15:sqref>'Lot C5'!$C$19:$J$19</c15:sqref>
                        </c15:formulaRef>
                      </c:ext>
                    </c:extLst>
                    <c:numCache>
                      <c:formatCode>"£"#,##0.00</c:formatCode>
                      <c:ptCount val="8"/>
                      <c:pt idx="0">
                        <c:v>16800</c:v>
                      </c:pt>
                      <c:pt idx="1">
                        <c:v>8500</c:v>
                      </c:pt>
                      <c:pt idx="2">
                        <c:v>20000</c:v>
                      </c:pt>
                      <c:pt idx="3">
                        <c:v>25025</c:v>
                      </c:pt>
                      <c:pt idx="4">
                        <c:v>17500</c:v>
                      </c:pt>
                      <c:pt idx="5">
                        <c:v>25000</c:v>
                      </c:pt>
                      <c:pt idx="6">
                        <c:v>6000</c:v>
                      </c:pt>
                      <c:pt idx="7">
                        <c:v>7500</c:v>
                      </c:pt>
                    </c:numCache>
                  </c:numRef>
                </c:val>
                <c:extLst xmlns:c15="http://schemas.microsoft.com/office/drawing/2012/chart">
                  <c:ext xmlns:c16="http://schemas.microsoft.com/office/drawing/2014/chart" uri="{C3380CC4-5D6E-409C-BE32-E72D297353CC}">
                    <c16:uniqueId val="{00000002-1791-4B01-B702-C92FED7A189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C5'!$B$20</c15:sqref>
                        </c15:formulaRef>
                      </c:ext>
                    </c:extLst>
                    <c:strCache>
                      <c:ptCount val="1"/>
                      <c:pt idx="0">
                        <c:v>Band 2 - 35 Homes + %  Fee of works only value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xmlns:c15="http://schemas.microsoft.com/office/drawing/2012/chart">
                      <c:ext xmlns:c15="http://schemas.microsoft.com/office/drawing/2012/chart" uri="{02D57815-91ED-43cb-92C2-25804820EDAC}">
                        <c15:formulaRef>
                          <c15:sqref>'Lot C5'!$C$20:$J$20</c15:sqref>
                        </c15:formulaRef>
                      </c:ext>
                    </c:extLst>
                    <c:numCache>
                      <c:formatCode>0.000%</c:formatCode>
                      <c:ptCount val="8"/>
                      <c:pt idx="0">
                        <c:v>3.2000000000000002E-3</c:v>
                      </c:pt>
                      <c:pt idx="1">
                        <c:v>3.5000000000000001E-3</c:v>
                      </c:pt>
                      <c:pt idx="2" formatCode="0.00%">
                        <c:v>9.4999999999999998E-3</c:v>
                      </c:pt>
                      <c:pt idx="3">
                        <c:v>3.9129999999999998E-3</c:v>
                      </c:pt>
                      <c:pt idx="4">
                        <c:v>3.5999999999999999E-3</c:v>
                      </c:pt>
                      <c:pt idx="5">
                        <c:v>1.0699999999999999E-2</c:v>
                      </c:pt>
                      <c:pt idx="6">
                        <c:v>2.5500000000000002E-3</c:v>
                      </c:pt>
                      <c:pt idx="7">
                        <c:v>4.0000000000000001E-3</c:v>
                      </c:pt>
                    </c:numCache>
                  </c:numRef>
                </c:val>
                <c:extLst xmlns:c15="http://schemas.microsoft.com/office/drawing/2012/chart">
                  <c:ext xmlns:c16="http://schemas.microsoft.com/office/drawing/2014/chart" uri="{C3380CC4-5D6E-409C-BE32-E72D297353CC}">
                    <c16:uniqueId val="{00000003-1791-4B01-B702-C92FED7A1894}"/>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C5'!$B$21</c15:sqref>
                        </c15:formulaRef>
                      </c:ext>
                    </c:extLst>
                    <c:strCache>
                      <c:ptCount val="1"/>
                      <c:pt idx="0">
                        <c:v>Band 2 - 35 Homes + Max Fee</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xmlns:c15="http://schemas.microsoft.com/office/drawing/2012/chart">
                      <c:ext xmlns:c15="http://schemas.microsoft.com/office/drawing/2012/chart" uri="{02D57815-91ED-43cb-92C2-25804820EDAC}">
                        <c15:formulaRef>
                          <c15:sqref>'Lot C5'!$C$21:$J$21</c15:sqref>
                        </c15:formulaRef>
                      </c:ext>
                    </c:extLst>
                    <c:numCache>
                      <c:formatCode>"£"#,##0.00</c:formatCode>
                      <c:ptCount val="8"/>
                      <c:pt idx="0">
                        <c:v>65000</c:v>
                      </c:pt>
                      <c:pt idx="1">
                        <c:v>87500</c:v>
                      </c:pt>
                      <c:pt idx="2">
                        <c:v>160000</c:v>
                      </c:pt>
                      <c:pt idx="3">
                        <c:v>97825</c:v>
                      </c:pt>
                      <c:pt idx="4">
                        <c:v>80000</c:v>
                      </c:pt>
                      <c:pt idx="5">
                        <c:v>95000</c:v>
                      </c:pt>
                      <c:pt idx="6">
                        <c:v>95000</c:v>
                      </c:pt>
                      <c:pt idx="7">
                        <c:v>80000</c:v>
                      </c:pt>
                    </c:numCache>
                  </c:numRef>
                </c:val>
                <c:extLst xmlns:c15="http://schemas.microsoft.com/office/drawing/2012/chart">
                  <c:ext xmlns:c16="http://schemas.microsoft.com/office/drawing/2014/chart" uri="{C3380CC4-5D6E-409C-BE32-E72D297353CC}">
                    <c16:uniqueId val="{00000004-1791-4B01-B702-C92FED7A1894}"/>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'Lot C5'!$B$23</c15:sqref>
                        </c15:formulaRef>
                      </c:ext>
                    </c:extLst>
                    <c:strCache>
                      <c:ptCount val="1"/>
                      <c:pt idx="0">
                        <c:v>Band 3 - Apartments and Storeys - Max Fee</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xmlns:c15="http://schemas.microsoft.com/office/drawing/2012/chart">
                      <c:ext xmlns:c15="http://schemas.microsoft.com/office/drawing/2012/chart" uri="{02D57815-91ED-43cb-92C2-25804820EDAC}">
                        <c15:formulaRef>
                          <c15:sqref>'Lot C5'!$C$23:$J$23</c15:sqref>
                        </c15:formulaRef>
                      </c:ext>
                    </c:extLst>
                    <c:numCache>
                      <c:formatCode>"£"#,##0.00</c:formatCode>
                      <c:ptCount val="8"/>
                      <c:pt idx="0">
                        <c:v>65000</c:v>
                      </c:pt>
                      <c:pt idx="1">
                        <c:v>105000</c:v>
                      </c:pt>
                      <c:pt idx="2">
                        <c:v>170000</c:v>
                      </c:pt>
                      <c:pt idx="3">
                        <c:v>210000</c:v>
                      </c:pt>
                      <c:pt idx="4">
                        <c:v>90000</c:v>
                      </c:pt>
                      <c:pt idx="5">
                        <c:v>145000</c:v>
                      </c:pt>
                      <c:pt idx="6">
                        <c:v>95000</c:v>
                      </c:pt>
                      <c:pt idx="7">
                        <c:v>110000</c:v>
                      </c:pt>
                    </c:numCache>
                  </c:numRef>
                </c:val>
                <c:extLst xmlns:c15="http://schemas.microsoft.com/office/drawing/2012/chart">
                  <c:ext xmlns:c16="http://schemas.microsoft.com/office/drawing/2014/chart" uri="{C3380CC4-5D6E-409C-BE32-E72D297353CC}">
                    <c16:uniqueId val="{00000006-1791-4B01-B702-C92FED7A1894}"/>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'Lot C5'!$B$24</c15:sqref>
                        </c15:formulaRef>
                      </c:ext>
                    </c:extLst>
                    <c:strCache>
                      <c:ptCount val="1"/>
                      <c:pt idx="0">
                        <c:v>Day Rate </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C5'!$C$16:$J$16</c15:sqref>
                        </c15:formulaRef>
                      </c:ext>
                    </c:extLst>
                    <c:strCache>
                      <c:ptCount val="8"/>
                      <c:pt idx="0">
                        <c:v>Amrin Resources Ltd</c:v>
                      </c:pt>
                      <c:pt idx="1">
                        <c:v>Clerks of Works Yorkshire Ltd </c:v>
                      </c:pt>
                      <c:pt idx="2">
                        <c:v>Gateley Vinden </c:v>
                      </c:pt>
                      <c:pt idx="3">
                        <c:v>Hickton Consultants </c:v>
                      </c:pt>
                      <c:pt idx="4">
                        <c:v>Markhams Ltd</c:v>
                      </c:pt>
                      <c:pt idx="5">
                        <c:v>Poole Dick Associates</c:v>
                      </c:pt>
                      <c:pt idx="6">
                        <c:v>Waldeck Associates</c:v>
                      </c:pt>
                      <c:pt idx="7">
                        <c:v>Wilkinson Cowan Partnership</c:v>
                      </c:pt>
                    </c:strCache>
                  </c:strRef>
                </c:cat>
                <c:val>
                  <c:numRef>
                    <c:extLst xmlns:c15="http://schemas.microsoft.com/office/drawing/2012/chart">
                      <c:ext xmlns:c15="http://schemas.microsoft.com/office/drawing/2012/chart" uri="{02D57815-91ED-43cb-92C2-25804820EDAC}">
                        <c15:formulaRef>
                          <c15:sqref>'Lot C5'!$C$24:$J$24</c15:sqref>
                        </c15:formulaRef>
                      </c:ext>
                    </c:extLst>
                    <c:numCache>
                      <c:formatCode>"£"#,##0.00</c:formatCode>
                      <c:ptCount val="8"/>
                      <c:pt idx="0">
                        <c:v>300</c:v>
                      </c:pt>
                      <c:pt idx="1">
                        <c:v>295</c:v>
                      </c:pt>
                      <c:pt idx="2">
                        <c:v>450</c:v>
                      </c:pt>
                      <c:pt idx="3">
                        <c:v>455</c:v>
                      </c:pt>
                      <c:pt idx="4">
                        <c:v>280</c:v>
                      </c:pt>
                      <c:pt idx="5">
                        <c:v>615</c:v>
                      </c:pt>
                      <c:pt idx="6">
                        <c:v>550</c:v>
                      </c:pt>
                      <c:pt idx="7">
                        <c:v>350</c:v>
                      </c:pt>
                    </c:numCache>
                  </c:numRef>
                </c:val>
                <c:extLst xmlns:c15="http://schemas.microsoft.com/office/drawing/2012/chart">
                  <c:ext xmlns:c16="http://schemas.microsoft.com/office/drawing/2014/chart" uri="{C3380CC4-5D6E-409C-BE32-E72D297353CC}">
                    <c16:uniqueId val="{00000007-1791-4B01-B702-C92FED7A1894}"/>
                  </c:ext>
                </c:extLst>
              </c15:ser>
            </c15:filteredBarSeries>
          </c:ext>
        </c:extLst>
      </c:barChart>
      <c:catAx>
        <c:axId val="476358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6020527"/>
        <c:crosses val="autoZero"/>
        <c:auto val="1"/>
        <c:lblAlgn val="ctr"/>
        <c:lblOffset val="100"/>
        <c:noMultiLvlLbl val="0"/>
      </c:catAx>
      <c:valAx>
        <c:axId val="1786020527"/>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3588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Lot C6 Purchasers</a:t>
            </a:r>
            <a:r>
              <a:rPr lang="en-US" baseline="0"/>
              <a:t> Agent (West) </a:t>
            </a:r>
            <a:r>
              <a:rPr lang="en-US"/>
              <a:t>Band 2  - 35 + homes - Maximum Fee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4"/>
          <c:tx>
            <c:strRef>
              <c:f>'Lot C6'!$B$9</c:f>
              <c:strCache>
                <c:ptCount val="1"/>
                <c:pt idx="0">
                  <c:v>Band 2  - 35 + homes - Maximum Fee </c:v>
                </c:pt>
              </c:strCache>
            </c:strRef>
          </c:tx>
          <c:spPr>
            <a:solidFill>
              <a:schemeClr val="accent5"/>
            </a:solidFill>
            <a:ln>
              <a:noFill/>
            </a:ln>
            <a:effectLst/>
          </c:spPr>
          <c:invertIfNegative val="0"/>
          <c:cat>
            <c:strRef>
              <c:f>'Lot C6'!$C$4:$V$4</c:f>
              <c:strCache>
                <c:ptCount val="9"/>
                <c:pt idx="0">
                  <c:v>Anderton Gables</c:v>
                </c:pt>
                <c:pt idx="1">
                  <c:v>CPC Project Services</c:v>
                </c:pt>
                <c:pt idx="2">
                  <c:v>Identity Consult</c:v>
                </c:pt>
                <c:pt idx="3">
                  <c:v>Markhams Ltd</c:v>
                </c:pt>
                <c:pt idx="4">
                  <c:v>Poole Dick Associates</c:v>
                </c:pt>
                <c:pt idx="5">
                  <c:v>Simon Fenton Partnership </c:v>
                </c:pt>
                <c:pt idx="6">
                  <c:v>Turner and Townsend Management Solutions Ltd</c:v>
                </c:pt>
                <c:pt idx="7">
                  <c:v>WhiteleyEaves Limited</c:v>
                </c:pt>
                <c:pt idx="8">
                  <c:v>AVERAGE</c:v>
                </c:pt>
              </c:strCache>
            </c:strRef>
          </c:cat>
          <c:val>
            <c:numRef>
              <c:f>'Lot C6'!$C$9:$V$9</c:f>
              <c:numCache>
                <c:formatCode>"£"#,##0.00</c:formatCode>
                <c:ptCount val="20"/>
                <c:pt idx="0">
                  <c:v>75000</c:v>
                </c:pt>
                <c:pt idx="1">
                  <c:v>45000</c:v>
                </c:pt>
                <c:pt idx="2">
                  <c:v>52500</c:v>
                </c:pt>
                <c:pt idx="3">
                  <c:v>65000</c:v>
                </c:pt>
                <c:pt idx="4">
                  <c:v>32500</c:v>
                </c:pt>
                <c:pt idx="5">
                  <c:v>76750</c:v>
                </c:pt>
                <c:pt idx="6">
                  <c:v>400000</c:v>
                </c:pt>
                <c:pt idx="7">
                  <c:v>27500</c:v>
                </c:pt>
              </c:numCache>
            </c:numRef>
          </c:val>
          <c:extLst>
            <c:ext xmlns:c16="http://schemas.microsoft.com/office/drawing/2014/chart" uri="{C3380CC4-5D6E-409C-BE32-E72D297353CC}">
              <c16:uniqueId val="{00000004-3146-4F94-81A8-AF0441B37FEF}"/>
            </c:ext>
          </c:extLst>
        </c:ser>
        <c:dLbls>
          <c:showLegendKey val="0"/>
          <c:showVal val="0"/>
          <c:showCatName val="0"/>
          <c:showSerName val="0"/>
          <c:showPercent val="0"/>
          <c:showBubbleSize val="0"/>
        </c:dLbls>
        <c:gapWidth val="219"/>
        <c:overlap val="-27"/>
        <c:axId val="1613131920"/>
        <c:axId val="1990633296"/>
        <c:extLst>
          <c:ext xmlns:c15="http://schemas.microsoft.com/office/drawing/2012/chart" uri="{02D57815-91ED-43cb-92C2-25804820EDAC}">
            <c15:filteredBarSeries>
              <c15:ser>
                <c:idx val="0"/>
                <c:order val="0"/>
                <c:tx>
                  <c:strRef>
                    <c:extLst>
                      <c:ext uri="{02D57815-91ED-43cb-92C2-25804820EDAC}">
                        <c15:formulaRef>
                          <c15:sqref>'Lot C6'!$B$5</c15:sqref>
                        </c15:formulaRef>
                      </c:ext>
                    </c:extLst>
                    <c:strCache>
                      <c:ptCount val="1"/>
                      <c:pt idx="0">
                        <c:v>ICN - Fees for Purchasers Agent services (West)</c:v>
                      </c:pt>
                    </c:strCache>
                  </c:strRef>
                </c:tx>
                <c:spPr>
                  <a:solidFill>
                    <a:schemeClr val="accent1"/>
                  </a:solidFill>
                  <a:ln>
                    <a:noFill/>
                  </a:ln>
                  <a:effectLst/>
                </c:spPr>
                <c:invertIfNegative val="0"/>
                <c:cat>
                  <c:strRef>
                    <c:extLst>
                      <c:ext uri="{02D57815-91ED-43cb-92C2-25804820EDAC}">
                        <c15:formulaRef>
                          <c15:sqref>'Lot C6'!$C$4:$V$4</c15:sqref>
                        </c15:formulaRef>
                      </c:ext>
                    </c:extLst>
                    <c:strCache>
                      <c:ptCount val="9"/>
                      <c:pt idx="0">
                        <c:v>Anderton Gables</c:v>
                      </c:pt>
                      <c:pt idx="1">
                        <c:v>CPC Project Services</c:v>
                      </c:pt>
                      <c:pt idx="2">
                        <c:v>Identity Consult</c:v>
                      </c:pt>
                      <c:pt idx="3">
                        <c:v>Markhams Ltd</c:v>
                      </c:pt>
                      <c:pt idx="4">
                        <c:v>Poole Dick Associates</c:v>
                      </c:pt>
                      <c:pt idx="5">
                        <c:v>Simon Fenton Partnership </c:v>
                      </c:pt>
                      <c:pt idx="6">
                        <c:v>Turner and Townsend Management Solutions Ltd</c:v>
                      </c:pt>
                      <c:pt idx="7">
                        <c:v>WhiteleyEaves Limited</c:v>
                      </c:pt>
                      <c:pt idx="8">
                        <c:v>AVERAGE</c:v>
                      </c:pt>
                    </c:strCache>
                  </c:strRef>
                </c:cat>
                <c:val>
                  <c:numRef>
                    <c:extLst>
                      <c:ext uri="{02D57815-91ED-43cb-92C2-25804820EDAC}">
                        <c15:formulaRef>
                          <c15:sqref>'Lot C6'!$C$5:$V$5</c15:sqref>
                        </c15:formulaRef>
                      </c:ext>
                    </c:extLst>
                    <c:numCache>
                      <c:formatCode>General</c:formatCode>
                      <c:ptCount val="20"/>
                    </c:numCache>
                  </c:numRef>
                </c:val>
                <c:extLst>
                  <c:ext xmlns:c16="http://schemas.microsoft.com/office/drawing/2014/chart" uri="{C3380CC4-5D6E-409C-BE32-E72D297353CC}">
                    <c16:uniqueId val="{00000000-3146-4F94-81A8-AF0441B37FE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C6'!$B$6</c15:sqref>
                        </c15:formulaRef>
                      </c:ext>
                    </c:extLst>
                    <c:strCache>
                      <c:ptCount val="1"/>
                      <c:pt idx="0">
                        <c:v>Band 1  - Up to and including 34 homes - % fee of acquisition value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C6'!$C$4:$V$4</c15:sqref>
                        </c15:formulaRef>
                      </c:ext>
                    </c:extLst>
                    <c:strCache>
                      <c:ptCount val="9"/>
                      <c:pt idx="0">
                        <c:v>Anderton Gables</c:v>
                      </c:pt>
                      <c:pt idx="1">
                        <c:v>CPC Project Services</c:v>
                      </c:pt>
                      <c:pt idx="2">
                        <c:v>Identity Consult</c:v>
                      </c:pt>
                      <c:pt idx="3">
                        <c:v>Markhams Ltd</c:v>
                      </c:pt>
                      <c:pt idx="4">
                        <c:v>Poole Dick Associates</c:v>
                      </c:pt>
                      <c:pt idx="5">
                        <c:v>Simon Fenton Partnership </c:v>
                      </c:pt>
                      <c:pt idx="6">
                        <c:v>Turner and Townsend Management Solutions Ltd</c:v>
                      </c:pt>
                      <c:pt idx="7">
                        <c:v>WhiteleyEaves Limited</c:v>
                      </c:pt>
                      <c:pt idx="8">
                        <c:v>AVERAGE</c:v>
                      </c:pt>
                    </c:strCache>
                  </c:strRef>
                </c:cat>
                <c:val>
                  <c:numRef>
                    <c:extLst xmlns:c15="http://schemas.microsoft.com/office/drawing/2012/chart">
                      <c:ext xmlns:c15="http://schemas.microsoft.com/office/drawing/2012/chart" uri="{02D57815-91ED-43cb-92C2-25804820EDAC}">
                        <c15:formulaRef>
                          <c15:sqref>'Lot C6'!$C$6:$V$6</c15:sqref>
                        </c15:formulaRef>
                      </c:ext>
                    </c:extLst>
                    <c:numCache>
                      <c:formatCode>0.00%</c:formatCode>
                      <c:ptCount val="20"/>
                      <c:pt idx="0">
                        <c:v>6.0000000000000001E-3</c:v>
                      </c:pt>
                      <c:pt idx="1">
                        <c:v>5.4999999999999997E-3</c:v>
                      </c:pt>
                      <c:pt idx="2">
                        <c:v>5.0000000000000001E-3</c:v>
                      </c:pt>
                      <c:pt idx="3" formatCode="0.000%">
                        <c:v>5.0000000000000001E-3</c:v>
                      </c:pt>
                      <c:pt idx="4" formatCode="0.000%">
                        <c:v>4.8999999999999998E-3</c:v>
                      </c:pt>
                      <c:pt idx="5" formatCode="0.000%">
                        <c:v>6.1000000000000004E-3</c:v>
                      </c:pt>
                      <c:pt idx="6">
                        <c:v>8.0000000000000002E-3</c:v>
                      </c:pt>
                      <c:pt idx="7" formatCode="0.000%">
                        <c:v>3.7499999999999999E-3</c:v>
                      </c:pt>
                      <c:pt idx="8" formatCode="0.000%">
                        <c:v>5.5312499999999997E-3</c:v>
                      </c:pt>
                    </c:numCache>
                  </c:numRef>
                </c:val>
                <c:extLst xmlns:c15="http://schemas.microsoft.com/office/drawing/2012/chart">
                  <c:ext xmlns:c16="http://schemas.microsoft.com/office/drawing/2014/chart" uri="{C3380CC4-5D6E-409C-BE32-E72D297353CC}">
                    <c16:uniqueId val="{00000001-3146-4F94-81A8-AF0441B37FE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C6'!$B$7</c15:sqref>
                        </c15:formulaRef>
                      </c:ext>
                    </c:extLst>
                    <c:strCache>
                      <c:ptCount val="1"/>
                      <c:pt idx="0">
                        <c:v>Band 1  - Up to and including 34 homes - Minimum Fee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C6'!$C$4:$V$4</c15:sqref>
                        </c15:formulaRef>
                      </c:ext>
                    </c:extLst>
                    <c:strCache>
                      <c:ptCount val="9"/>
                      <c:pt idx="0">
                        <c:v>Anderton Gables</c:v>
                      </c:pt>
                      <c:pt idx="1">
                        <c:v>CPC Project Services</c:v>
                      </c:pt>
                      <c:pt idx="2">
                        <c:v>Identity Consult</c:v>
                      </c:pt>
                      <c:pt idx="3">
                        <c:v>Markhams Ltd</c:v>
                      </c:pt>
                      <c:pt idx="4">
                        <c:v>Poole Dick Associates</c:v>
                      </c:pt>
                      <c:pt idx="5">
                        <c:v>Simon Fenton Partnership </c:v>
                      </c:pt>
                      <c:pt idx="6">
                        <c:v>Turner and Townsend Management Solutions Ltd</c:v>
                      </c:pt>
                      <c:pt idx="7">
                        <c:v>WhiteleyEaves Limited</c:v>
                      </c:pt>
                      <c:pt idx="8">
                        <c:v>AVERAGE</c:v>
                      </c:pt>
                    </c:strCache>
                  </c:strRef>
                </c:cat>
                <c:val>
                  <c:numRef>
                    <c:extLst xmlns:c15="http://schemas.microsoft.com/office/drawing/2012/chart">
                      <c:ext xmlns:c15="http://schemas.microsoft.com/office/drawing/2012/chart" uri="{02D57815-91ED-43cb-92C2-25804820EDAC}">
                        <c15:formulaRef>
                          <c15:sqref>'Lot C6'!$C$7:$V$7</c15:sqref>
                        </c15:formulaRef>
                      </c:ext>
                    </c:extLst>
                    <c:numCache>
                      <c:formatCode>"£"#,##0.00</c:formatCode>
                      <c:ptCount val="20"/>
                      <c:pt idx="0">
                        <c:v>20000</c:v>
                      </c:pt>
                      <c:pt idx="1">
                        <c:v>7500</c:v>
                      </c:pt>
                      <c:pt idx="2">
                        <c:v>9000</c:v>
                      </c:pt>
                      <c:pt idx="3">
                        <c:v>15000</c:v>
                      </c:pt>
                      <c:pt idx="4">
                        <c:v>8500</c:v>
                      </c:pt>
                      <c:pt idx="5">
                        <c:v>6250</c:v>
                      </c:pt>
                      <c:pt idx="6">
                        <c:v>20000</c:v>
                      </c:pt>
                      <c:pt idx="7">
                        <c:v>1875</c:v>
                      </c:pt>
                    </c:numCache>
                  </c:numRef>
                </c:val>
                <c:extLst xmlns:c15="http://schemas.microsoft.com/office/drawing/2012/chart">
                  <c:ext xmlns:c16="http://schemas.microsoft.com/office/drawing/2014/chart" uri="{C3380CC4-5D6E-409C-BE32-E72D297353CC}">
                    <c16:uniqueId val="{00000002-3146-4F94-81A8-AF0441B37FE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C6'!$B$8</c15:sqref>
                        </c15:formulaRef>
                      </c:ext>
                    </c:extLst>
                    <c:strCache>
                      <c:ptCount val="1"/>
                      <c:pt idx="0">
                        <c:v>Band 2  - 35 + homes - % fee of acquisition value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C6'!$C$4:$V$4</c15:sqref>
                        </c15:formulaRef>
                      </c:ext>
                    </c:extLst>
                    <c:strCache>
                      <c:ptCount val="9"/>
                      <c:pt idx="0">
                        <c:v>Anderton Gables</c:v>
                      </c:pt>
                      <c:pt idx="1">
                        <c:v>CPC Project Services</c:v>
                      </c:pt>
                      <c:pt idx="2">
                        <c:v>Identity Consult</c:v>
                      </c:pt>
                      <c:pt idx="3">
                        <c:v>Markhams Ltd</c:v>
                      </c:pt>
                      <c:pt idx="4">
                        <c:v>Poole Dick Associates</c:v>
                      </c:pt>
                      <c:pt idx="5">
                        <c:v>Simon Fenton Partnership </c:v>
                      </c:pt>
                      <c:pt idx="6">
                        <c:v>Turner and Townsend Management Solutions Ltd</c:v>
                      </c:pt>
                      <c:pt idx="7">
                        <c:v>WhiteleyEaves Limited</c:v>
                      </c:pt>
                      <c:pt idx="8">
                        <c:v>AVERAGE</c:v>
                      </c:pt>
                    </c:strCache>
                  </c:strRef>
                </c:cat>
                <c:val>
                  <c:numRef>
                    <c:extLst xmlns:c15="http://schemas.microsoft.com/office/drawing/2012/chart">
                      <c:ext xmlns:c15="http://schemas.microsoft.com/office/drawing/2012/chart" uri="{02D57815-91ED-43cb-92C2-25804820EDAC}">
                        <c15:formulaRef>
                          <c15:sqref>'Lot C6'!$C$8:$V$8</c15:sqref>
                        </c15:formulaRef>
                      </c:ext>
                    </c:extLst>
                    <c:numCache>
                      <c:formatCode>0.00%</c:formatCode>
                      <c:ptCount val="20"/>
                      <c:pt idx="0">
                        <c:v>4.0000000000000001E-3</c:v>
                      </c:pt>
                      <c:pt idx="1">
                        <c:v>4.4999999999999997E-3</c:v>
                      </c:pt>
                      <c:pt idx="2">
                        <c:v>3.5000000000000001E-3</c:v>
                      </c:pt>
                      <c:pt idx="3" formatCode="0.000%">
                        <c:v>3.8E-3</c:v>
                      </c:pt>
                      <c:pt idx="4" formatCode="0.000%">
                        <c:v>3.49E-3</c:v>
                      </c:pt>
                      <c:pt idx="5" formatCode="0.000%">
                        <c:v>4.8999999999999998E-3</c:v>
                      </c:pt>
                      <c:pt idx="6">
                        <c:v>6.0000000000000001E-3</c:v>
                      </c:pt>
                      <c:pt idx="7" formatCode="0.000%">
                        <c:v>2.7499999999999998E-3</c:v>
                      </c:pt>
                      <c:pt idx="8" formatCode="0.000%">
                        <c:v>4.1175000000000005E-3</c:v>
                      </c:pt>
                    </c:numCache>
                  </c:numRef>
                </c:val>
                <c:extLst xmlns:c15="http://schemas.microsoft.com/office/drawing/2012/chart">
                  <c:ext xmlns:c16="http://schemas.microsoft.com/office/drawing/2014/chart" uri="{C3380CC4-5D6E-409C-BE32-E72D297353CC}">
                    <c16:uniqueId val="{00000003-3146-4F94-81A8-AF0441B37FEF}"/>
                  </c:ext>
                </c:extLst>
              </c15:ser>
            </c15:filteredBarSeries>
          </c:ext>
        </c:extLst>
      </c:barChart>
      <c:catAx>
        <c:axId val="1613131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0633296"/>
        <c:crosses val="autoZero"/>
        <c:auto val="1"/>
        <c:lblAlgn val="ctr"/>
        <c:lblOffset val="100"/>
        <c:noMultiLvlLbl val="0"/>
      </c:catAx>
      <c:valAx>
        <c:axId val="199063329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3131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Lot C6 Purchasers Agent (East) Band 2  - 35 + homes - Maximum Fee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4"/>
          <c:tx>
            <c:strRef>
              <c:f>'Lot C6'!$B$17</c:f>
              <c:strCache>
                <c:ptCount val="1"/>
                <c:pt idx="0">
                  <c:v>Band 2  - 35 + homes - Maximum Fee </c:v>
                </c:pt>
              </c:strCache>
            </c:strRef>
          </c:tx>
          <c:spPr>
            <a:solidFill>
              <a:schemeClr val="accent5"/>
            </a:solidFill>
            <a:ln>
              <a:noFill/>
            </a:ln>
            <a:effectLst/>
          </c:spPr>
          <c:invertIfNegative val="0"/>
          <c:cat>
            <c:strRef>
              <c:f>'Lot C6'!$C$12:$U$12</c:f>
              <c:strCache>
                <c:ptCount val="9"/>
                <c:pt idx="0">
                  <c:v>Anderton Gables</c:v>
                </c:pt>
                <c:pt idx="1">
                  <c:v>CPC Project Services</c:v>
                </c:pt>
                <c:pt idx="2">
                  <c:v>Identity Consult</c:v>
                </c:pt>
                <c:pt idx="3">
                  <c:v>Markhams Ltd</c:v>
                </c:pt>
                <c:pt idx="4">
                  <c:v>Poole Dick Associates</c:v>
                </c:pt>
                <c:pt idx="5">
                  <c:v>Simon Fenton Partnership </c:v>
                </c:pt>
                <c:pt idx="6">
                  <c:v>Turner and Townsend Management Solutions Ltd</c:v>
                </c:pt>
                <c:pt idx="7">
                  <c:v>WhiteleyEaves Limited</c:v>
                </c:pt>
                <c:pt idx="8">
                  <c:v>AVERAGE</c:v>
                </c:pt>
              </c:strCache>
            </c:strRef>
          </c:cat>
          <c:val>
            <c:numRef>
              <c:f>'Lot C6'!$C$17:$U$17</c:f>
              <c:numCache>
                <c:formatCode>"£"#,##0.00</c:formatCode>
                <c:ptCount val="19"/>
                <c:pt idx="0">
                  <c:v>75000</c:v>
                </c:pt>
                <c:pt idx="1">
                  <c:v>45000</c:v>
                </c:pt>
                <c:pt idx="2">
                  <c:v>52500</c:v>
                </c:pt>
                <c:pt idx="3">
                  <c:v>65000</c:v>
                </c:pt>
                <c:pt idx="4">
                  <c:v>32500</c:v>
                </c:pt>
                <c:pt idx="5">
                  <c:v>79000</c:v>
                </c:pt>
                <c:pt idx="6">
                  <c:v>400000</c:v>
                </c:pt>
                <c:pt idx="7">
                  <c:v>27500</c:v>
                </c:pt>
              </c:numCache>
            </c:numRef>
          </c:val>
          <c:extLst>
            <c:ext xmlns:c16="http://schemas.microsoft.com/office/drawing/2014/chart" uri="{C3380CC4-5D6E-409C-BE32-E72D297353CC}">
              <c16:uniqueId val="{00000004-4385-463E-BFCA-9718505F04A9}"/>
            </c:ext>
          </c:extLst>
        </c:ser>
        <c:dLbls>
          <c:showLegendKey val="0"/>
          <c:showVal val="0"/>
          <c:showCatName val="0"/>
          <c:showSerName val="0"/>
          <c:showPercent val="0"/>
          <c:showBubbleSize val="0"/>
        </c:dLbls>
        <c:gapWidth val="219"/>
        <c:overlap val="-27"/>
        <c:axId val="218560544"/>
        <c:axId val="916703376"/>
        <c:extLst>
          <c:ext xmlns:c15="http://schemas.microsoft.com/office/drawing/2012/chart" uri="{02D57815-91ED-43cb-92C2-25804820EDAC}">
            <c15:filteredBarSeries>
              <c15:ser>
                <c:idx val="0"/>
                <c:order val="0"/>
                <c:tx>
                  <c:strRef>
                    <c:extLst>
                      <c:ext uri="{02D57815-91ED-43cb-92C2-25804820EDAC}">
                        <c15:formulaRef>
                          <c15:sqref>'Lot C6'!$B$13</c15:sqref>
                        </c15:formulaRef>
                      </c:ext>
                    </c:extLst>
                    <c:strCache>
                      <c:ptCount val="1"/>
                      <c:pt idx="0">
                        <c:v>ICN - Fees for Purchasers Agent services (East)</c:v>
                      </c:pt>
                    </c:strCache>
                  </c:strRef>
                </c:tx>
                <c:spPr>
                  <a:solidFill>
                    <a:schemeClr val="accent1"/>
                  </a:solidFill>
                  <a:ln>
                    <a:noFill/>
                  </a:ln>
                  <a:effectLst/>
                </c:spPr>
                <c:invertIfNegative val="0"/>
                <c:cat>
                  <c:strRef>
                    <c:extLst>
                      <c:ext uri="{02D57815-91ED-43cb-92C2-25804820EDAC}">
                        <c15:formulaRef>
                          <c15:sqref>'Lot C6'!$C$12:$U$12</c15:sqref>
                        </c15:formulaRef>
                      </c:ext>
                    </c:extLst>
                    <c:strCache>
                      <c:ptCount val="9"/>
                      <c:pt idx="0">
                        <c:v>Anderton Gables</c:v>
                      </c:pt>
                      <c:pt idx="1">
                        <c:v>CPC Project Services</c:v>
                      </c:pt>
                      <c:pt idx="2">
                        <c:v>Identity Consult</c:v>
                      </c:pt>
                      <c:pt idx="3">
                        <c:v>Markhams Ltd</c:v>
                      </c:pt>
                      <c:pt idx="4">
                        <c:v>Poole Dick Associates</c:v>
                      </c:pt>
                      <c:pt idx="5">
                        <c:v>Simon Fenton Partnership </c:v>
                      </c:pt>
                      <c:pt idx="6">
                        <c:v>Turner and Townsend Management Solutions Ltd</c:v>
                      </c:pt>
                      <c:pt idx="7">
                        <c:v>WhiteleyEaves Limited</c:v>
                      </c:pt>
                      <c:pt idx="8">
                        <c:v>AVERAGE</c:v>
                      </c:pt>
                    </c:strCache>
                  </c:strRef>
                </c:cat>
                <c:val>
                  <c:numRef>
                    <c:extLst>
                      <c:ext uri="{02D57815-91ED-43cb-92C2-25804820EDAC}">
                        <c15:formulaRef>
                          <c15:sqref>'Lot C6'!$C$13:$U$13</c15:sqref>
                        </c15:formulaRef>
                      </c:ext>
                    </c:extLst>
                    <c:numCache>
                      <c:formatCode>General</c:formatCode>
                      <c:ptCount val="19"/>
                    </c:numCache>
                  </c:numRef>
                </c:val>
                <c:extLst>
                  <c:ext xmlns:c16="http://schemas.microsoft.com/office/drawing/2014/chart" uri="{C3380CC4-5D6E-409C-BE32-E72D297353CC}">
                    <c16:uniqueId val="{00000000-4385-463E-BFCA-9718505F04A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C6'!$B$14</c15:sqref>
                        </c15:formulaRef>
                      </c:ext>
                    </c:extLst>
                    <c:strCache>
                      <c:ptCount val="1"/>
                      <c:pt idx="0">
                        <c:v>Band 1  - Up to and including 34 homes - % fee of acquisition value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C6'!$C$12:$U$12</c15:sqref>
                        </c15:formulaRef>
                      </c:ext>
                    </c:extLst>
                    <c:strCache>
                      <c:ptCount val="9"/>
                      <c:pt idx="0">
                        <c:v>Anderton Gables</c:v>
                      </c:pt>
                      <c:pt idx="1">
                        <c:v>CPC Project Services</c:v>
                      </c:pt>
                      <c:pt idx="2">
                        <c:v>Identity Consult</c:v>
                      </c:pt>
                      <c:pt idx="3">
                        <c:v>Markhams Ltd</c:v>
                      </c:pt>
                      <c:pt idx="4">
                        <c:v>Poole Dick Associates</c:v>
                      </c:pt>
                      <c:pt idx="5">
                        <c:v>Simon Fenton Partnership </c:v>
                      </c:pt>
                      <c:pt idx="6">
                        <c:v>Turner and Townsend Management Solutions Ltd</c:v>
                      </c:pt>
                      <c:pt idx="7">
                        <c:v>WhiteleyEaves Limited</c:v>
                      </c:pt>
                      <c:pt idx="8">
                        <c:v>AVERAGE</c:v>
                      </c:pt>
                    </c:strCache>
                  </c:strRef>
                </c:cat>
                <c:val>
                  <c:numRef>
                    <c:extLst xmlns:c15="http://schemas.microsoft.com/office/drawing/2012/chart">
                      <c:ext xmlns:c15="http://schemas.microsoft.com/office/drawing/2012/chart" uri="{02D57815-91ED-43cb-92C2-25804820EDAC}">
                        <c15:formulaRef>
                          <c15:sqref>'Lot C6'!$C$14:$U$14</c15:sqref>
                        </c15:formulaRef>
                      </c:ext>
                    </c:extLst>
                    <c:numCache>
                      <c:formatCode>0.00%</c:formatCode>
                      <c:ptCount val="19"/>
                      <c:pt idx="0">
                        <c:v>6.0000000000000001E-3</c:v>
                      </c:pt>
                      <c:pt idx="1">
                        <c:v>5.4999999999999997E-3</c:v>
                      </c:pt>
                      <c:pt idx="2">
                        <c:v>5.0000000000000001E-3</c:v>
                      </c:pt>
                      <c:pt idx="3" formatCode="0.000%">
                        <c:v>5.0000000000000001E-3</c:v>
                      </c:pt>
                      <c:pt idx="4" formatCode="0.000%">
                        <c:v>4.8999999999999998E-3</c:v>
                      </c:pt>
                      <c:pt idx="5" formatCode="0.000%">
                        <c:v>6.6E-3</c:v>
                      </c:pt>
                      <c:pt idx="6">
                        <c:v>8.0000000000000002E-3</c:v>
                      </c:pt>
                      <c:pt idx="7" formatCode="0.000%">
                        <c:v>3.7499999999999999E-3</c:v>
                      </c:pt>
                      <c:pt idx="8" formatCode="0.000%">
                        <c:v>5.5937499999999998E-3</c:v>
                      </c:pt>
                    </c:numCache>
                  </c:numRef>
                </c:val>
                <c:extLst xmlns:c15="http://schemas.microsoft.com/office/drawing/2012/chart">
                  <c:ext xmlns:c16="http://schemas.microsoft.com/office/drawing/2014/chart" uri="{C3380CC4-5D6E-409C-BE32-E72D297353CC}">
                    <c16:uniqueId val="{00000001-4385-463E-BFCA-9718505F04A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C6'!$B$15</c15:sqref>
                        </c15:formulaRef>
                      </c:ext>
                    </c:extLst>
                    <c:strCache>
                      <c:ptCount val="1"/>
                      <c:pt idx="0">
                        <c:v>Band 1  - Up to and including 34 homes - Minimum Fee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C6'!$C$12:$U$12</c15:sqref>
                        </c15:formulaRef>
                      </c:ext>
                    </c:extLst>
                    <c:strCache>
                      <c:ptCount val="9"/>
                      <c:pt idx="0">
                        <c:v>Anderton Gables</c:v>
                      </c:pt>
                      <c:pt idx="1">
                        <c:v>CPC Project Services</c:v>
                      </c:pt>
                      <c:pt idx="2">
                        <c:v>Identity Consult</c:v>
                      </c:pt>
                      <c:pt idx="3">
                        <c:v>Markhams Ltd</c:v>
                      </c:pt>
                      <c:pt idx="4">
                        <c:v>Poole Dick Associates</c:v>
                      </c:pt>
                      <c:pt idx="5">
                        <c:v>Simon Fenton Partnership </c:v>
                      </c:pt>
                      <c:pt idx="6">
                        <c:v>Turner and Townsend Management Solutions Ltd</c:v>
                      </c:pt>
                      <c:pt idx="7">
                        <c:v>WhiteleyEaves Limited</c:v>
                      </c:pt>
                      <c:pt idx="8">
                        <c:v>AVERAGE</c:v>
                      </c:pt>
                    </c:strCache>
                  </c:strRef>
                </c:cat>
                <c:val>
                  <c:numRef>
                    <c:extLst xmlns:c15="http://schemas.microsoft.com/office/drawing/2012/chart">
                      <c:ext xmlns:c15="http://schemas.microsoft.com/office/drawing/2012/chart" uri="{02D57815-91ED-43cb-92C2-25804820EDAC}">
                        <c15:formulaRef>
                          <c15:sqref>'Lot C6'!$C$15:$U$15</c15:sqref>
                        </c15:formulaRef>
                      </c:ext>
                    </c:extLst>
                    <c:numCache>
                      <c:formatCode>"£"#,##0.00</c:formatCode>
                      <c:ptCount val="19"/>
                      <c:pt idx="0">
                        <c:v>20000</c:v>
                      </c:pt>
                      <c:pt idx="1">
                        <c:v>7500</c:v>
                      </c:pt>
                      <c:pt idx="2">
                        <c:v>9000</c:v>
                      </c:pt>
                      <c:pt idx="3">
                        <c:v>15000</c:v>
                      </c:pt>
                      <c:pt idx="4">
                        <c:v>8500</c:v>
                      </c:pt>
                      <c:pt idx="5">
                        <c:v>7250</c:v>
                      </c:pt>
                      <c:pt idx="6">
                        <c:v>20000</c:v>
                      </c:pt>
                      <c:pt idx="7">
                        <c:v>1875</c:v>
                      </c:pt>
                    </c:numCache>
                  </c:numRef>
                </c:val>
                <c:extLst xmlns:c15="http://schemas.microsoft.com/office/drawing/2012/chart">
                  <c:ext xmlns:c16="http://schemas.microsoft.com/office/drawing/2014/chart" uri="{C3380CC4-5D6E-409C-BE32-E72D297353CC}">
                    <c16:uniqueId val="{00000002-4385-463E-BFCA-9718505F04A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C6'!$B$16</c15:sqref>
                        </c15:formulaRef>
                      </c:ext>
                    </c:extLst>
                    <c:strCache>
                      <c:ptCount val="1"/>
                      <c:pt idx="0">
                        <c:v>Band 2  - 35 + homes - % fee of acquisition value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C6'!$C$12:$U$12</c15:sqref>
                        </c15:formulaRef>
                      </c:ext>
                    </c:extLst>
                    <c:strCache>
                      <c:ptCount val="9"/>
                      <c:pt idx="0">
                        <c:v>Anderton Gables</c:v>
                      </c:pt>
                      <c:pt idx="1">
                        <c:v>CPC Project Services</c:v>
                      </c:pt>
                      <c:pt idx="2">
                        <c:v>Identity Consult</c:v>
                      </c:pt>
                      <c:pt idx="3">
                        <c:v>Markhams Ltd</c:v>
                      </c:pt>
                      <c:pt idx="4">
                        <c:v>Poole Dick Associates</c:v>
                      </c:pt>
                      <c:pt idx="5">
                        <c:v>Simon Fenton Partnership </c:v>
                      </c:pt>
                      <c:pt idx="6">
                        <c:v>Turner and Townsend Management Solutions Ltd</c:v>
                      </c:pt>
                      <c:pt idx="7">
                        <c:v>WhiteleyEaves Limited</c:v>
                      </c:pt>
                      <c:pt idx="8">
                        <c:v>AVERAGE</c:v>
                      </c:pt>
                    </c:strCache>
                  </c:strRef>
                </c:cat>
                <c:val>
                  <c:numRef>
                    <c:extLst xmlns:c15="http://schemas.microsoft.com/office/drawing/2012/chart">
                      <c:ext xmlns:c15="http://schemas.microsoft.com/office/drawing/2012/chart" uri="{02D57815-91ED-43cb-92C2-25804820EDAC}">
                        <c15:formulaRef>
                          <c15:sqref>'Lot C6'!$C$16:$U$16</c15:sqref>
                        </c15:formulaRef>
                      </c:ext>
                    </c:extLst>
                    <c:numCache>
                      <c:formatCode>0.00%</c:formatCode>
                      <c:ptCount val="19"/>
                      <c:pt idx="0">
                        <c:v>4.0000000000000001E-3</c:v>
                      </c:pt>
                      <c:pt idx="1">
                        <c:v>4.4999999999999997E-3</c:v>
                      </c:pt>
                      <c:pt idx="2">
                        <c:v>3.5000000000000001E-3</c:v>
                      </c:pt>
                      <c:pt idx="3" formatCode="0.000%">
                        <c:v>3.8E-3</c:v>
                      </c:pt>
                      <c:pt idx="4" formatCode="0.000%">
                        <c:v>3.49E-3</c:v>
                      </c:pt>
                      <c:pt idx="5" formatCode="0.000%">
                        <c:v>5.1999999999999998E-3</c:v>
                      </c:pt>
                      <c:pt idx="6">
                        <c:v>6.0000000000000001E-3</c:v>
                      </c:pt>
                      <c:pt idx="7" formatCode="0.000%">
                        <c:v>2.7499999999999998E-3</c:v>
                      </c:pt>
                      <c:pt idx="8" formatCode="0.000%">
                        <c:v>4.1550000000000007E-3</c:v>
                      </c:pt>
                    </c:numCache>
                  </c:numRef>
                </c:val>
                <c:extLst xmlns:c15="http://schemas.microsoft.com/office/drawing/2012/chart">
                  <c:ext xmlns:c16="http://schemas.microsoft.com/office/drawing/2014/chart" uri="{C3380CC4-5D6E-409C-BE32-E72D297353CC}">
                    <c16:uniqueId val="{00000003-4385-463E-BFCA-9718505F04A9}"/>
                  </c:ext>
                </c:extLst>
              </c15:ser>
            </c15:filteredBarSeries>
          </c:ext>
        </c:extLst>
      </c:barChart>
      <c:catAx>
        <c:axId val="218560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6703376"/>
        <c:crosses val="autoZero"/>
        <c:auto val="1"/>
        <c:lblAlgn val="ctr"/>
        <c:lblOffset val="100"/>
        <c:noMultiLvlLbl val="0"/>
      </c:catAx>
      <c:valAx>
        <c:axId val="91670337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8560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C6 Purchasers Agent (West) Band 2 % Fee of acquisition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3"/>
          <c:tx>
            <c:strRef>
              <c:f>'Lot C6'!$B$8</c:f>
              <c:strCache>
                <c:ptCount val="1"/>
                <c:pt idx="0">
                  <c:v>Band 2  - 35 + homes - % fee of acquisition value</c:v>
                </c:pt>
              </c:strCache>
            </c:strRef>
          </c:tx>
          <c:spPr>
            <a:solidFill>
              <a:schemeClr val="accent4"/>
            </a:solidFill>
            <a:ln>
              <a:noFill/>
            </a:ln>
            <a:effectLst/>
          </c:spPr>
          <c:invertIfNegative val="0"/>
          <c:cat>
            <c:strRef>
              <c:f>'Lot C6'!$C$4:$V$4</c:f>
              <c:strCache>
                <c:ptCount val="9"/>
                <c:pt idx="0">
                  <c:v>Anderton Gables</c:v>
                </c:pt>
                <c:pt idx="1">
                  <c:v>CPC Project Services</c:v>
                </c:pt>
                <c:pt idx="2">
                  <c:v>Identity Consult</c:v>
                </c:pt>
                <c:pt idx="3">
                  <c:v>Markhams Ltd</c:v>
                </c:pt>
                <c:pt idx="4">
                  <c:v>Poole Dick Associates</c:v>
                </c:pt>
                <c:pt idx="5">
                  <c:v>Simon Fenton Partnership </c:v>
                </c:pt>
                <c:pt idx="6">
                  <c:v>Turner and Townsend Management Solutions Ltd</c:v>
                </c:pt>
                <c:pt idx="7">
                  <c:v>WhiteleyEaves Limited</c:v>
                </c:pt>
                <c:pt idx="8">
                  <c:v>AVERAGE</c:v>
                </c:pt>
              </c:strCache>
            </c:strRef>
          </c:cat>
          <c:val>
            <c:numRef>
              <c:f>'Lot C6'!$C$8:$V$8</c:f>
              <c:numCache>
                <c:formatCode>0.00%</c:formatCode>
                <c:ptCount val="20"/>
                <c:pt idx="0">
                  <c:v>4.0000000000000001E-3</c:v>
                </c:pt>
                <c:pt idx="1">
                  <c:v>4.4999999999999997E-3</c:v>
                </c:pt>
                <c:pt idx="2">
                  <c:v>3.5000000000000001E-3</c:v>
                </c:pt>
                <c:pt idx="3" formatCode="0.000%">
                  <c:v>3.8E-3</c:v>
                </c:pt>
                <c:pt idx="4" formatCode="0.000%">
                  <c:v>3.49E-3</c:v>
                </c:pt>
                <c:pt idx="5" formatCode="0.000%">
                  <c:v>4.8999999999999998E-3</c:v>
                </c:pt>
                <c:pt idx="6">
                  <c:v>6.0000000000000001E-3</c:v>
                </c:pt>
                <c:pt idx="7" formatCode="0.000%">
                  <c:v>2.7499999999999998E-3</c:v>
                </c:pt>
                <c:pt idx="8" formatCode="0.000%">
                  <c:v>4.1175000000000005E-3</c:v>
                </c:pt>
              </c:numCache>
            </c:numRef>
          </c:val>
          <c:extLst>
            <c:ext xmlns:c16="http://schemas.microsoft.com/office/drawing/2014/chart" uri="{C3380CC4-5D6E-409C-BE32-E72D297353CC}">
              <c16:uniqueId val="{00000003-AB96-4361-B22F-10362B9990EC}"/>
            </c:ext>
          </c:extLst>
        </c:ser>
        <c:dLbls>
          <c:showLegendKey val="0"/>
          <c:showVal val="0"/>
          <c:showCatName val="0"/>
          <c:showSerName val="0"/>
          <c:showPercent val="0"/>
          <c:showBubbleSize val="0"/>
        </c:dLbls>
        <c:gapWidth val="219"/>
        <c:overlap val="-27"/>
        <c:axId val="32200751"/>
        <c:axId val="68678655"/>
        <c:extLst>
          <c:ext xmlns:c15="http://schemas.microsoft.com/office/drawing/2012/chart" uri="{02D57815-91ED-43cb-92C2-25804820EDAC}">
            <c15:filteredBarSeries>
              <c15:ser>
                <c:idx val="0"/>
                <c:order val="0"/>
                <c:tx>
                  <c:strRef>
                    <c:extLst>
                      <c:ext uri="{02D57815-91ED-43cb-92C2-25804820EDAC}">
                        <c15:formulaRef>
                          <c15:sqref>'Lot C6'!$B$5</c15:sqref>
                        </c15:formulaRef>
                      </c:ext>
                    </c:extLst>
                    <c:strCache>
                      <c:ptCount val="1"/>
                      <c:pt idx="0">
                        <c:v>ICN - Fees for Purchasers Agent services (West)</c:v>
                      </c:pt>
                    </c:strCache>
                  </c:strRef>
                </c:tx>
                <c:spPr>
                  <a:solidFill>
                    <a:schemeClr val="accent1"/>
                  </a:solidFill>
                  <a:ln>
                    <a:noFill/>
                  </a:ln>
                  <a:effectLst/>
                </c:spPr>
                <c:invertIfNegative val="0"/>
                <c:cat>
                  <c:strRef>
                    <c:extLst>
                      <c:ext uri="{02D57815-91ED-43cb-92C2-25804820EDAC}">
                        <c15:formulaRef>
                          <c15:sqref>'Lot C6'!$C$4:$V$4</c15:sqref>
                        </c15:formulaRef>
                      </c:ext>
                    </c:extLst>
                    <c:strCache>
                      <c:ptCount val="9"/>
                      <c:pt idx="0">
                        <c:v>Anderton Gables</c:v>
                      </c:pt>
                      <c:pt idx="1">
                        <c:v>CPC Project Services</c:v>
                      </c:pt>
                      <c:pt idx="2">
                        <c:v>Identity Consult</c:v>
                      </c:pt>
                      <c:pt idx="3">
                        <c:v>Markhams Ltd</c:v>
                      </c:pt>
                      <c:pt idx="4">
                        <c:v>Poole Dick Associates</c:v>
                      </c:pt>
                      <c:pt idx="5">
                        <c:v>Simon Fenton Partnership </c:v>
                      </c:pt>
                      <c:pt idx="6">
                        <c:v>Turner and Townsend Management Solutions Ltd</c:v>
                      </c:pt>
                      <c:pt idx="7">
                        <c:v>WhiteleyEaves Limited</c:v>
                      </c:pt>
                      <c:pt idx="8">
                        <c:v>AVERAGE</c:v>
                      </c:pt>
                    </c:strCache>
                  </c:strRef>
                </c:cat>
                <c:val>
                  <c:numRef>
                    <c:extLst>
                      <c:ext uri="{02D57815-91ED-43cb-92C2-25804820EDAC}">
                        <c15:formulaRef>
                          <c15:sqref>'Lot C6'!$C$5:$V$5</c15:sqref>
                        </c15:formulaRef>
                      </c:ext>
                    </c:extLst>
                    <c:numCache>
                      <c:formatCode>General</c:formatCode>
                      <c:ptCount val="20"/>
                    </c:numCache>
                  </c:numRef>
                </c:val>
                <c:extLst>
                  <c:ext xmlns:c16="http://schemas.microsoft.com/office/drawing/2014/chart" uri="{C3380CC4-5D6E-409C-BE32-E72D297353CC}">
                    <c16:uniqueId val="{00000000-AB96-4361-B22F-10362B9990E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C6'!$B$6</c15:sqref>
                        </c15:formulaRef>
                      </c:ext>
                    </c:extLst>
                    <c:strCache>
                      <c:ptCount val="1"/>
                      <c:pt idx="0">
                        <c:v>Band 1  - Up to and including 34 homes - % fee of acquisition value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C6'!$C$4:$V$4</c15:sqref>
                        </c15:formulaRef>
                      </c:ext>
                    </c:extLst>
                    <c:strCache>
                      <c:ptCount val="9"/>
                      <c:pt idx="0">
                        <c:v>Anderton Gables</c:v>
                      </c:pt>
                      <c:pt idx="1">
                        <c:v>CPC Project Services</c:v>
                      </c:pt>
                      <c:pt idx="2">
                        <c:v>Identity Consult</c:v>
                      </c:pt>
                      <c:pt idx="3">
                        <c:v>Markhams Ltd</c:v>
                      </c:pt>
                      <c:pt idx="4">
                        <c:v>Poole Dick Associates</c:v>
                      </c:pt>
                      <c:pt idx="5">
                        <c:v>Simon Fenton Partnership </c:v>
                      </c:pt>
                      <c:pt idx="6">
                        <c:v>Turner and Townsend Management Solutions Ltd</c:v>
                      </c:pt>
                      <c:pt idx="7">
                        <c:v>WhiteleyEaves Limited</c:v>
                      </c:pt>
                      <c:pt idx="8">
                        <c:v>AVERAGE</c:v>
                      </c:pt>
                    </c:strCache>
                  </c:strRef>
                </c:cat>
                <c:val>
                  <c:numRef>
                    <c:extLst xmlns:c15="http://schemas.microsoft.com/office/drawing/2012/chart">
                      <c:ext xmlns:c15="http://schemas.microsoft.com/office/drawing/2012/chart" uri="{02D57815-91ED-43cb-92C2-25804820EDAC}">
                        <c15:formulaRef>
                          <c15:sqref>'Lot C6'!$C$6:$V$6</c15:sqref>
                        </c15:formulaRef>
                      </c:ext>
                    </c:extLst>
                    <c:numCache>
                      <c:formatCode>0.00%</c:formatCode>
                      <c:ptCount val="20"/>
                      <c:pt idx="0">
                        <c:v>6.0000000000000001E-3</c:v>
                      </c:pt>
                      <c:pt idx="1">
                        <c:v>5.4999999999999997E-3</c:v>
                      </c:pt>
                      <c:pt idx="2">
                        <c:v>5.0000000000000001E-3</c:v>
                      </c:pt>
                      <c:pt idx="3" formatCode="0.000%">
                        <c:v>5.0000000000000001E-3</c:v>
                      </c:pt>
                      <c:pt idx="4" formatCode="0.000%">
                        <c:v>4.8999999999999998E-3</c:v>
                      </c:pt>
                      <c:pt idx="5" formatCode="0.000%">
                        <c:v>6.1000000000000004E-3</c:v>
                      </c:pt>
                      <c:pt idx="6">
                        <c:v>8.0000000000000002E-3</c:v>
                      </c:pt>
                      <c:pt idx="7" formatCode="0.000%">
                        <c:v>3.7499999999999999E-3</c:v>
                      </c:pt>
                      <c:pt idx="8" formatCode="0.000%">
                        <c:v>5.5312499999999997E-3</c:v>
                      </c:pt>
                    </c:numCache>
                  </c:numRef>
                </c:val>
                <c:extLst xmlns:c15="http://schemas.microsoft.com/office/drawing/2012/chart">
                  <c:ext xmlns:c16="http://schemas.microsoft.com/office/drawing/2014/chart" uri="{C3380CC4-5D6E-409C-BE32-E72D297353CC}">
                    <c16:uniqueId val="{00000001-AB96-4361-B22F-10362B9990E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C6'!$B$7</c15:sqref>
                        </c15:formulaRef>
                      </c:ext>
                    </c:extLst>
                    <c:strCache>
                      <c:ptCount val="1"/>
                      <c:pt idx="0">
                        <c:v>Band 1  - Up to and including 34 homes - Minimum Fee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C6'!$C$4:$V$4</c15:sqref>
                        </c15:formulaRef>
                      </c:ext>
                    </c:extLst>
                    <c:strCache>
                      <c:ptCount val="9"/>
                      <c:pt idx="0">
                        <c:v>Anderton Gables</c:v>
                      </c:pt>
                      <c:pt idx="1">
                        <c:v>CPC Project Services</c:v>
                      </c:pt>
                      <c:pt idx="2">
                        <c:v>Identity Consult</c:v>
                      </c:pt>
                      <c:pt idx="3">
                        <c:v>Markhams Ltd</c:v>
                      </c:pt>
                      <c:pt idx="4">
                        <c:v>Poole Dick Associates</c:v>
                      </c:pt>
                      <c:pt idx="5">
                        <c:v>Simon Fenton Partnership </c:v>
                      </c:pt>
                      <c:pt idx="6">
                        <c:v>Turner and Townsend Management Solutions Ltd</c:v>
                      </c:pt>
                      <c:pt idx="7">
                        <c:v>WhiteleyEaves Limited</c:v>
                      </c:pt>
                      <c:pt idx="8">
                        <c:v>AVERAGE</c:v>
                      </c:pt>
                    </c:strCache>
                  </c:strRef>
                </c:cat>
                <c:val>
                  <c:numRef>
                    <c:extLst xmlns:c15="http://schemas.microsoft.com/office/drawing/2012/chart">
                      <c:ext xmlns:c15="http://schemas.microsoft.com/office/drawing/2012/chart" uri="{02D57815-91ED-43cb-92C2-25804820EDAC}">
                        <c15:formulaRef>
                          <c15:sqref>'Lot C6'!$C$7:$V$7</c15:sqref>
                        </c15:formulaRef>
                      </c:ext>
                    </c:extLst>
                    <c:numCache>
                      <c:formatCode>"£"#,##0.00</c:formatCode>
                      <c:ptCount val="20"/>
                      <c:pt idx="0">
                        <c:v>20000</c:v>
                      </c:pt>
                      <c:pt idx="1">
                        <c:v>7500</c:v>
                      </c:pt>
                      <c:pt idx="2">
                        <c:v>9000</c:v>
                      </c:pt>
                      <c:pt idx="3">
                        <c:v>15000</c:v>
                      </c:pt>
                      <c:pt idx="4">
                        <c:v>8500</c:v>
                      </c:pt>
                      <c:pt idx="5">
                        <c:v>6250</c:v>
                      </c:pt>
                      <c:pt idx="6">
                        <c:v>20000</c:v>
                      </c:pt>
                      <c:pt idx="7">
                        <c:v>1875</c:v>
                      </c:pt>
                    </c:numCache>
                  </c:numRef>
                </c:val>
                <c:extLst xmlns:c15="http://schemas.microsoft.com/office/drawing/2012/chart">
                  <c:ext xmlns:c16="http://schemas.microsoft.com/office/drawing/2014/chart" uri="{C3380CC4-5D6E-409C-BE32-E72D297353CC}">
                    <c16:uniqueId val="{00000002-AB96-4361-B22F-10362B9990E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C6'!$B$9</c15:sqref>
                        </c15:formulaRef>
                      </c:ext>
                    </c:extLst>
                    <c:strCache>
                      <c:ptCount val="1"/>
                      <c:pt idx="0">
                        <c:v>Band 2  - 35 + homes - Maximum Fee </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C6'!$C$4:$V$4</c15:sqref>
                        </c15:formulaRef>
                      </c:ext>
                    </c:extLst>
                    <c:strCache>
                      <c:ptCount val="9"/>
                      <c:pt idx="0">
                        <c:v>Anderton Gables</c:v>
                      </c:pt>
                      <c:pt idx="1">
                        <c:v>CPC Project Services</c:v>
                      </c:pt>
                      <c:pt idx="2">
                        <c:v>Identity Consult</c:v>
                      </c:pt>
                      <c:pt idx="3">
                        <c:v>Markhams Ltd</c:v>
                      </c:pt>
                      <c:pt idx="4">
                        <c:v>Poole Dick Associates</c:v>
                      </c:pt>
                      <c:pt idx="5">
                        <c:v>Simon Fenton Partnership </c:v>
                      </c:pt>
                      <c:pt idx="6">
                        <c:v>Turner and Townsend Management Solutions Ltd</c:v>
                      </c:pt>
                      <c:pt idx="7">
                        <c:v>WhiteleyEaves Limited</c:v>
                      </c:pt>
                      <c:pt idx="8">
                        <c:v>AVERAGE</c:v>
                      </c:pt>
                    </c:strCache>
                  </c:strRef>
                </c:cat>
                <c:val>
                  <c:numRef>
                    <c:extLst xmlns:c15="http://schemas.microsoft.com/office/drawing/2012/chart">
                      <c:ext xmlns:c15="http://schemas.microsoft.com/office/drawing/2012/chart" uri="{02D57815-91ED-43cb-92C2-25804820EDAC}">
                        <c15:formulaRef>
                          <c15:sqref>'Lot C6'!$C$9:$V$9</c15:sqref>
                        </c15:formulaRef>
                      </c:ext>
                    </c:extLst>
                    <c:numCache>
                      <c:formatCode>"£"#,##0.00</c:formatCode>
                      <c:ptCount val="20"/>
                      <c:pt idx="0">
                        <c:v>75000</c:v>
                      </c:pt>
                      <c:pt idx="1">
                        <c:v>45000</c:v>
                      </c:pt>
                      <c:pt idx="2">
                        <c:v>52500</c:v>
                      </c:pt>
                      <c:pt idx="3">
                        <c:v>65000</c:v>
                      </c:pt>
                      <c:pt idx="4">
                        <c:v>32500</c:v>
                      </c:pt>
                      <c:pt idx="5">
                        <c:v>76750</c:v>
                      </c:pt>
                      <c:pt idx="6">
                        <c:v>400000</c:v>
                      </c:pt>
                      <c:pt idx="7">
                        <c:v>27500</c:v>
                      </c:pt>
                    </c:numCache>
                  </c:numRef>
                </c:val>
                <c:extLst xmlns:c15="http://schemas.microsoft.com/office/drawing/2012/chart">
                  <c:ext xmlns:c16="http://schemas.microsoft.com/office/drawing/2014/chart" uri="{C3380CC4-5D6E-409C-BE32-E72D297353CC}">
                    <c16:uniqueId val="{00000004-AB96-4361-B22F-10362B9990EC}"/>
                  </c:ext>
                </c:extLst>
              </c15:ser>
            </c15:filteredBarSeries>
          </c:ext>
        </c:extLst>
      </c:barChart>
      <c:catAx>
        <c:axId val="32200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678655"/>
        <c:crosses val="autoZero"/>
        <c:auto val="1"/>
        <c:lblAlgn val="ctr"/>
        <c:lblOffset val="100"/>
        <c:noMultiLvlLbl val="0"/>
      </c:catAx>
      <c:valAx>
        <c:axId val="6867865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200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C6 Purchasers Agent (East) Band 2 % Fee of acquisition</a:t>
            </a:r>
          </a:p>
        </c:rich>
      </c:tx>
      <c:layout>
        <c:manualLayout>
          <c:xMode val="edge"/>
          <c:yMode val="edge"/>
          <c:x val="0.25857206540721928"/>
          <c:y val="2.39461284460465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3"/>
          <c:tx>
            <c:strRef>
              <c:f>'Lot C6'!$B$16</c:f>
              <c:strCache>
                <c:ptCount val="1"/>
                <c:pt idx="0">
                  <c:v>Band 2  - 35 + homes - % fee of acquisition value</c:v>
                </c:pt>
              </c:strCache>
            </c:strRef>
          </c:tx>
          <c:spPr>
            <a:solidFill>
              <a:schemeClr val="accent4"/>
            </a:solidFill>
            <a:ln>
              <a:noFill/>
            </a:ln>
            <a:effectLst/>
          </c:spPr>
          <c:invertIfNegative val="0"/>
          <c:cat>
            <c:strRef>
              <c:f>'Lot C6'!$C$12:$U$12</c:f>
              <c:strCache>
                <c:ptCount val="9"/>
                <c:pt idx="0">
                  <c:v>Anderton Gables</c:v>
                </c:pt>
                <c:pt idx="1">
                  <c:v>CPC Project Services</c:v>
                </c:pt>
                <c:pt idx="2">
                  <c:v>Identity Consult</c:v>
                </c:pt>
                <c:pt idx="3">
                  <c:v>Markhams Ltd</c:v>
                </c:pt>
                <c:pt idx="4">
                  <c:v>Poole Dick Associates</c:v>
                </c:pt>
                <c:pt idx="5">
                  <c:v>Simon Fenton Partnership </c:v>
                </c:pt>
                <c:pt idx="6">
                  <c:v>Turner and Townsend Management Solutions Ltd</c:v>
                </c:pt>
                <c:pt idx="7">
                  <c:v>WhiteleyEaves Limited</c:v>
                </c:pt>
                <c:pt idx="8">
                  <c:v>AVERAGE</c:v>
                </c:pt>
              </c:strCache>
            </c:strRef>
          </c:cat>
          <c:val>
            <c:numRef>
              <c:f>'Lot C6'!$C$16:$U$16</c:f>
              <c:numCache>
                <c:formatCode>0.00%</c:formatCode>
                <c:ptCount val="19"/>
                <c:pt idx="0">
                  <c:v>4.0000000000000001E-3</c:v>
                </c:pt>
                <c:pt idx="1">
                  <c:v>4.4999999999999997E-3</c:v>
                </c:pt>
                <c:pt idx="2">
                  <c:v>3.5000000000000001E-3</c:v>
                </c:pt>
                <c:pt idx="3" formatCode="0.000%">
                  <c:v>3.8E-3</c:v>
                </c:pt>
                <c:pt idx="4" formatCode="0.000%">
                  <c:v>3.49E-3</c:v>
                </c:pt>
                <c:pt idx="5" formatCode="0.000%">
                  <c:v>5.1999999999999998E-3</c:v>
                </c:pt>
                <c:pt idx="6">
                  <c:v>6.0000000000000001E-3</c:v>
                </c:pt>
                <c:pt idx="7" formatCode="0.000%">
                  <c:v>2.7499999999999998E-3</c:v>
                </c:pt>
                <c:pt idx="8" formatCode="0.000%">
                  <c:v>4.1550000000000007E-3</c:v>
                </c:pt>
              </c:numCache>
            </c:numRef>
          </c:val>
          <c:extLst>
            <c:ext xmlns:c16="http://schemas.microsoft.com/office/drawing/2014/chart" uri="{C3380CC4-5D6E-409C-BE32-E72D297353CC}">
              <c16:uniqueId val="{00000003-4679-4702-A141-28C8A17758BD}"/>
            </c:ext>
          </c:extLst>
        </c:ser>
        <c:dLbls>
          <c:showLegendKey val="0"/>
          <c:showVal val="0"/>
          <c:showCatName val="0"/>
          <c:showSerName val="0"/>
          <c:showPercent val="0"/>
          <c:showBubbleSize val="0"/>
        </c:dLbls>
        <c:gapWidth val="219"/>
        <c:overlap val="-27"/>
        <c:axId val="459901263"/>
        <c:axId val="83660063"/>
        <c:extLst>
          <c:ext xmlns:c15="http://schemas.microsoft.com/office/drawing/2012/chart" uri="{02D57815-91ED-43cb-92C2-25804820EDAC}">
            <c15:filteredBarSeries>
              <c15:ser>
                <c:idx val="0"/>
                <c:order val="0"/>
                <c:tx>
                  <c:strRef>
                    <c:extLst>
                      <c:ext uri="{02D57815-91ED-43cb-92C2-25804820EDAC}">
                        <c15:formulaRef>
                          <c15:sqref>'Lot C6'!$B$13</c15:sqref>
                        </c15:formulaRef>
                      </c:ext>
                    </c:extLst>
                    <c:strCache>
                      <c:ptCount val="1"/>
                      <c:pt idx="0">
                        <c:v>ICN - Fees for Purchasers Agent services (East)</c:v>
                      </c:pt>
                    </c:strCache>
                  </c:strRef>
                </c:tx>
                <c:spPr>
                  <a:solidFill>
                    <a:schemeClr val="accent1"/>
                  </a:solidFill>
                  <a:ln>
                    <a:noFill/>
                  </a:ln>
                  <a:effectLst/>
                </c:spPr>
                <c:invertIfNegative val="0"/>
                <c:cat>
                  <c:strRef>
                    <c:extLst>
                      <c:ext uri="{02D57815-91ED-43cb-92C2-25804820EDAC}">
                        <c15:formulaRef>
                          <c15:sqref>'Lot C6'!$C$12:$U$12</c15:sqref>
                        </c15:formulaRef>
                      </c:ext>
                    </c:extLst>
                    <c:strCache>
                      <c:ptCount val="9"/>
                      <c:pt idx="0">
                        <c:v>Anderton Gables</c:v>
                      </c:pt>
                      <c:pt idx="1">
                        <c:v>CPC Project Services</c:v>
                      </c:pt>
                      <c:pt idx="2">
                        <c:v>Identity Consult</c:v>
                      </c:pt>
                      <c:pt idx="3">
                        <c:v>Markhams Ltd</c:v>
                      </c:pt>
                      <c:pt idx="4">
                        <c:v>Poole Dick Associates</c:v>
                      </c:pt>
                      <c:pt idx="5">
                        <c:v>Simon Fenton Partnership </c:v>
                      </c:pt>
                      <c:pt idx="6">
                        <c:v>Turner and Townsend Management Solutions Ltd</c:v>
                      </c:pt>
                      <c:pt idx="7">
                        <c:v>WhiteleyEaves Limited</c:v>
                      </c:pt>
                      <c:pt idx="8">
                        <c:v>AVERAGE</c:v>
                      </c:pt>
                    </c:strCache>
                  </c:strRef>
                </c:cat>
                <c:val>
                  <c:numRef>
                    <c:extLst>
                      <c:ext uri="{02D57815-91ED-43cb-92C2-25804820EDAC}">
                        <c15:formulaRef>
                          <c15:sqref>'Lot C6'!$C$13:$U$13</c15:sqref>
                        </c15:formulaRef>
                      </c:ext>
                    </c:extLst>
                    <c:numCache>
                      <c:formatCode>General</c:formatCode>
                      <c:ptCount val="19"/>
                    </c:numCache>
                  </c:numRef>
                </c:val>
                <c:extLst>
                  <c:ext xmlns:c16="http://schemas.microsoft.com/office/drawing/2014/chart" uri="{C3380CC4-5D6E-409C-BE32-E72D297353CC}">
                    <c16:uniqueId val="{00000000-4679-4702-A141-28C8A17758B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C6'!$B$14</c15:sqref>
                        </c15:formulaRef>
                      </c:ext>
                    </c:extLst>
                    <c:strCache>
                      <c:ptCount val="1"/>
                      <c:pt idx="0">
                        <c:v>Band 1  - Up to and including 34 homes - % fee of acquisition value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C6'!$C$12:$U$12</c15:sqref>
                        </c15:formulaRef>
                      </c:ext>
                    </c:extLst>
                    <c:strCache>
                      <c:ptCount val="9"/>
                      <c:pt idx="0">
                        <c:v>Anderton Gables</c:v>
                      </c:pt>
                      <c:pt idx="1">
                        <c:v>CPC Project Services</c:v>
                      </c:pt>
                      <c:pt idx="2">
                        <c:v>Identity Consult</c:v>
                      </c:pt>
                      <c:pt idx="3">
                        <c:v>Markhams Ltd</c:v>
                      </c:pt>
                      <c:pt idx="4">
                        <c:v>Poole Dick Associates</c:v>
                      </c:pt>
                      <c:pt idx="5">
                        <c:v>Simon Fenton Partnership </c:v>
                      </c:pt>
                      <c:pt idx="6">
                        <c:v>Turner and Townsend Management Solutions Ltd</c:v>
                      </c:pt>
                      <c:pt idx="7">
                        <c:v>WhiteleyEaves Limited</c:v>
                      </c:pt>
                      <c:pt idx="8">
                        <c:v>AVERAGE</c:v>
                      </c:pt>
                    </c:strCache>
                  </c:strRef>
                </c:cat>
                <c:val>
                  <c:numRef>
                    <c:extLst xmlns:c15="http://schemas.microsoft.com/office/drawing/2012/chart">
                      <c:ext xmlns:c15="http://schemas.microsoft.com/office/drawing/2012/chart" uri="{02D57815-91ED-43cb-92C2-25804820EDAC}">
                        <c15:formulaRef>
                          <c15:sqref>'Lot C6'!$C$14:$U$14</c15:sqref>
                        </c15:formulaRef>
                      </c:ext>
                    </c:extLst>
                    <c:numCache>
                      <c:formatCode>0.00%</c:formatCode>
                      <c:ptCount val="19"/>
                      <c:pt idx="0">
                        <c:v>6.0000000000000001E-3</c:v>
                      </c:pt>
                      <c:pt idx="1">
                        <c:v>5.4999999999999997E-3</c:v>
                      </c:pt>
                      <c:pt idx="2">
                        <c:v>5.0000000000000001E-3</c:v>
                      </c:pt>
                      <c:pt idx="3" formatCode="0.000%">
                        <c:v>5.0000000000000001E-3</c:v>
                      </c:pt>
                      <c:pt idx="4" formatCode="0.000%">
                        <c:v>4.8999999999999998E-3</c:v>
                      </c:pt>
                      <c:pt idx="5" formatCode="0.000%">
                        <c:v>6.6E-3</c:v>
                      </c:pt>
                      <c:pt idx="6">
                        <c:v>8.0000000000000002E-3</c:v>
                      </c:pt>
                      <c:pt idx="7" formatCode="0.000%">
                        <c:v>3.7499999999999999E-3</c:v>
                      </c:pt>
                      <c:pt idx="8" formatCode="0.000%">
                        <c:v>5.5937499999999998E-3</c:v>
                      </c:pt>
                    </c:numCache>
                  </c:numRef>
                </c:val>
                <c:extLst xmlns:c15="http://schemas.microsoft.com/office/drawing/2012/chart">
                  <c:ext xmlns:c16="http://schemas.microsoft.com/office/drawing/2014/chart" uri="{C3380CC4-5D6E-409C-BE32-E72D297353CC}">
                    <c16:uniqueId val="{00000001-4679-4702-A141-28C8A17758B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C6'!$B$15</c15:sqref>
                        </c15:formulaRef>
                      </c:ext>
                    </c:extLst>
                    <c:strCache>
                      <c:ptCount val="1"/>
                      <c:pt idx="0">
                        <c:v>Band 1  - Up to and including 34 homes - Minimum Fee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C6'!$C$12:$U$12</c15:sqref>
                        </c15:formulaRef>
                      </c:ext>
                    </c:extLst>
                    <c:strCache>
                      <c:ptCount val="9"/>
                      <c:pt idx="0">
                        <c:v>Anderton Gables</c:v>
                      </c:pt>
                      <c:pt idx="1">
                        <c:v>CPC Project Services</c:v>
                      </c:pt>
                      <c:pt idx="2">
                        <c:v>Identity Consult</c:v>
                      </c:pt>
                      <c:pt idx="3">
                        <c:v>Markhams Ltd</c:v>
                      </c:pt>
                      <c:pt idx="4">
                        <c:v>Poole Dick Associates</c:v>
                      </c:pt>
                      <c:pt idx="5">
                        <c:v>Simon Fenton Partnership </c:v>
                      </c:pt>
                      <c:pt idx="6">
                        <c:v>Turner and Townsend Management Solutions Ltd</c:v>
                      </c:pt>
                      <c:pt idx="7">
                        <c:v>WhiteleyEaves Limited</c:v>
                      </c:pt>
                      <c:pt idx="8">
                        <c:v>AVERAGE</c:v>
                      </c:pt>
                    </c:strCache>
                  </c:strRef>
                </c:cat>
                <c:val>
                  <c:numRef>
                    <c:extLst xmlns:c15="http://schemas.microsoft.com/office/drawing/2012/chart">
                      <c:ext xmlns:c15="http://schemas.microsoft.com/office/drawing/2012/chart" uri="{02D57815-91ED-43cb-92C2-25804820EDAC}">
                        <c15:formulaRef>
                          <c15:sqref>'Lot C6'!$C$15:$U$15</c15:sqref>
                        </c15:formulaRef>
                      </c:ext>
                    </c:extLst>
                    <c:numCache>
                      <c:formatCode>"£"#,##0.00</c:formatCode>
                      <c:ptCount val="19"/>
                      <c:pt idx="0">
                        <c:v>20000</c:v>
                      </c:pt>
                      <c:pt idx="1">
                        <c:v>7500</c:v>
                      </c:pt>
                      <c:pt idx="2">
                        <c:v>9000</c:v>
                      </c:pt>
                      <c:pt idx="3">
                        <c:v>15000</c:v>
                      </c:pt>
                      <c:pt idx="4">
                        <c:v>8500</c:v>
                      </c:pt>
                      <c:pt idx="5">
                        <c:v>7250</c:v>
                      </c:pt>
                      <c:pt idx="6">
                        <c:v>20000</c:v>
                      </c:pt>
                      <c:pt idx="7">
                        <c:v>1875</c:v>
                      </c:pt>
                    </c:numCache>
                  </c:numRef>
                </c:val>
                <c:extLst xmlns:c15="http://schemas.microsoft.com/office/drawing/2012/chart">
                  <c:ext xmlns:c16="http://schemas.microsoft.com/office/drawing/2014/chart" uri="{C3380CC4-5D6E-409C-BE32-E72D297353CC}">
                    <c16:uniqueId val="{00000002-4679-4702-A141-28C8A17758B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C6'!$B$17</c15:sqref>
                        </c15:formulaRef>
                      </c:ext>
                    </c:extLst>
                    <c:strCache>
                      <c:ptCount val="1"/>
                      <c:pt idx="0">
                        <c:v>Band 2  - 35 + homes - Maximum Fee </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C6'!$C$12:$U$12</c15:sqref>
                        </c15:formulaRef>
                      </c:ext>
                    </c:extLst>
                    <c:strCache>
                      <c:ptCount val="9"/>
                      <c:pt idx="0">
                        <c:v>Anderton Gables</c:v>
                      </c:pt>
                      <c:pt idx="1">
                        <c:v>CPC Project Services</c:v>
                      </c:pt>
                      <c:pt idx="2">
                        <c:v>Identity Consult</c:v>
                      </c:pt>
                      <c:pt idx="3">
                        <c:v>Markhams Ltd</c:v>
                      </c:pt>
                      <c:pt idx="4">
                        <c:v>Poole Dick Associates</c:v>
                      </c:pt>
                      <c:pt idx="5">
                        <c:v>Simon Fenton Partnership </c:v>
                      </c:pt>
                      <c:pt idx="6">
                        <c:v>Turner and Townsend Management Solutions Ltd</c:v>
                      </c:pt>
                      <c:pt idx="7">
                        <c:v>WhiteleyEaves Limited</c:v>
                      </c:pt>
                      <c:pt idx="8">
                        <c:v>AVERAGE</c:v>
                      </c:pt>
                    </c:strCache>
                  </c:strRef>
                </c:cat>
                <c:val>
                  <c:numRef>
                    <c:extLst xmlns:c15="http://schemas.microsoft.com/office/drawing/2012/chart">
                      <c:ext xmlns:c15="http://schemas.microsoft.com/office/drawing/2012/chart" uri="{02D57815-91ED-43cb-92C2-25804820EDAC}">
                        <c15:formulaRef>
                          <c15:sqref>'Lot C6'!$C$17:$U$17</c15:sqref>
                        </c15:formulaRef>
                      </c:ext>
                    </c:extLst>
                    <c:numCache>
                      <c:formatCode>"£"#,##0.00</c:formatCode>
                      <c:ptCount val="19"/>
                      <c:pt idx="0">
                        <c:v>75000</c:v>
                      </c:pt>
                      <c:pt idx="1">
                        <c:v>45000</c:v>
                      </c:pt>
                      <c:pt idx="2">
                        <c:v>52500</c:v>
                      </c:pt>
                      <c:pt idx="3">
                        <c:v>65000</c:v>
                      </c:pt>
                      <c:pt idx="4">
                        <c:v>32500</c:v>
                      </c:pt>
                      <c:pt idx="5">
                        <c:v>79000</c:v>
                      </c:pt>
                      <c:pt idx="6">
                        <c:v>400000</c:v>
                      </c:pt>
                      <c:pt idx="7">
                        <c:v>27500</c:v>
                      </c:pt>
                    </c:numCache>
                  </c:numRef>
                </c:val>
                <c:extLst xmlns:c15="http://schemas.microsoft.com/office/drawing/2012/chart">
                  <c:ext xmlns:c16="http://schemas.microsoft.com/office/drawing/2014/chart" uri="{C3380CC4-5D6E-409C-BE32-E72D297353CC}">
                    <c16:uniqueId val="{00000004-4679-4702-A141-28C8A17758BD}"/>
                  </c:ext>
                </c:extLst>
              </c15:ser>
            </c15:filteredBarSeries>
          </c:ext>
        </c:extLst>
      </c:barChart>
      <c:catAx>
        <c:axId val="459901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660063"/>
        <c:crosses val="autoZero"/>
        <c:auto val="1"/>
        <c:lblAlgn val="ctr"/>
        <c:lblOffset val="100"/>
        <c:noMultiLvlLbl val="0"/>
      </c:catAx>
      <c:valAx>
        <c:axId val="8366006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9012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b="0" i="0" u="none" strike="noStrike" kern="1200" spc="0" baseline="0">
                <a:solidFill>
                  <a:sysClr val="windowText" lastClr="000000">
                    <a:lumMod val="65000"/>
                    <a:lumOff val="35000"/>
                  </a:sysClr>
                </a:solidFill>
              </a:rPr>
              <a:t>Lot C7 (West) Purchasers Agent Band 1 </a:t>
            </a:r>
            <a:r>
              <a:rPr lang="en-GB" sz="1100" b="0" i="0" u="none" strike="noStrike" kern="1200" spc="0" baseline="0">
                <a:solidFill>
                  <a:sysClr val="windowText" lastClr="000000">
                    <a:lumMod val="65000"/>
                    <a:lumOff val="35000"/>
                  </a:sysClr>
                </a:solidFill>
              </a:rPr>
              <a:t>upto and including 34 homes </a:t>
            </a:r>
            <a:r>
              <a:rPr lang="en-GB" sz="1400" b="0" i="0" u="none" strike="noStrike" kern="1200" spc="0" baseline="0">
                <a:solidFill>
                  <a:sysClr val="windowText" lastClr="000000">
                    <a:lumMod val="65000"/>
                    <a:lumOff val="35000"/>
                  </a:sysClr>
                </a:solidFill>
              </a:rPr>
              <a:t>Min Fee H&amp;SA Only Min Fee</a:t>
            </a:r>
            <a:endParaRPr lang="en-GB" sz="1800" b="0" i="0" u="none" strike="noStrike" kern="1200" spc="0" baseline="0">
              <a:solidFill>
                <a:sysClr val="windowText" lastClr="000000">
                  <a:lumMod val="65000"/>
                  <a:lumOff val="35000"/>
                </a:sysClr>
              </a:solidFill>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GB"/>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'Lot C7'!$B$5</c:f>
              <c:strCache>
                <c:ptCount val="1"/>
                <c:pt idx="0">
                  <c:v>ICN - Fees for Principal Designer services (West)</c:v>
                </c:pt>
              </c:strCache>
            </c:strRef>
          </c:tx>
          <c:spPr>
            <a:solidFill>
              <a:schemeClr val="accent1"/>
            </a:solidFill>
            <a:ln>
              <a:noFill/>
            </a:ln>
            <a:effectLst/>
          </c:spPr>
          <c:invertIfNegative val="0"/>
          <c:cat>
            <c:strRef>
              <c:f>'Lot C7'!$C$4:$AG$4</c:f>
              <c:strCache>
                <c:ptCount val="9"/>
                <c:pt idx="0">
                  <c:v>Bernard Taylor Partnership Ltd</c:v>
                </c:pt>
                <c:pt idx="1">
                  <c:v>CPC Project Services</c:v>
                </c:pt>
                <c:pt idx="2">
                  <c:v>Paddock Johnson Partnership Ltd</c:v>
                </c:pt>
                <c:pt idx="3">
                  <c:v>Poole Dick Associates</c:v>
                </c:pt>
                <c:pt idx="4">
                  <c:v>RJD Associates (North West) Limited</c:v>
                </c:pt>
                <c:pt idx="5">
                  <c:v>Rex Proctor and Partners</c:v>
                </c:pt>
                <c:pt idx="6">
                  <c:v>Sutcliffe Projects Ltd</c:v>
                </c:pt>
                <c:pt idx="7">
                  <c:v>Wilkinson Cowan Partnership</c:v>
                </c:pt>
                <c:pt idx="8">
                  <c:v>AVERAGE</c:v>
                </c:pt>
              </c:strCache>
            </c:strRef>
          </c:cat>
          <c:val>
            <c:numRef>
              <c:f>'Lot C7'!$C$5:$AG$5</c:f>
              <c:numCache>
                <c:formatCode>General</c:formatCode>
                <c:ptCount val="31"/>
              </c:numCache>
            </c:numRef>
          </c:val>
          <c:extLst>
            <c:ext xmlns:c16="http://schemas.microsoft.com/office/drawing/2014/chart" uri="{C3380CC4-5D6E-409C-BE32-E72D297353CC}">
              <c16:uniqueId val="{00000000-C6B4-4BD7-B1DA-291D1F227CCF}"/>
            </c:ext>
          </c:extLst>
        </c:ser>
        <c:ser>
          <c:idx val="4"/>
          <c:order val="4"/>
          <c:tx>
            <c:strRef>
              <c:f>'Lot C7'!$B$9</c:f>
              <c:strCache>
                <c:ptCount val="1"/>
                <c:pt idx="0">
                  <c:v>Band 1  - Up to and including 34 homes - Minimum Fee for H&amp;SA only (£)</c:v>
                </c:pt>
              </c:strCache>
            </c:strRef>
          </c:tx>
          <c:spPr>
            <a:solidFill>
              <a:schemeClr val="accent5"/>
            </a:solidFill>
            <a:ln>
              <a:noFill/>
            </a:ln>
            <a:effectLst/>
          </c:spPr>
          <c:invertIfNegative val="0"/>
          <c:cat>
            <c:strRef>
              <c:f>'Lot C7'!$C$4:$AG$4</c:f>
              <c:strCache>
                <c:ptCount val="9"/>
                <c:pt idx="0">
                  <c:v>Bernard Taylor Partnership Ltd</c:v>
                </c:pt>
                <c:pt idx="1">
                  <c:v>CPC Project Services</c:v>
                </c:pt>
                <c:pt idx="2">
                  <c:v>Paddock Johnson Partnership Ltd</c:v>
                </c:pt>
                <c:pt idx="3">
                  <c:v>Poole Dick Associates</c:v>
                </c:pt>
                <c:pt idx="4">
                  <c:v>RJD Associates (North West) Limited</c:v>
                </c:pt>
                <c:pt idx="5">
                  <c:v>Rex Proctor and Partners</c:v>
                </c:pt>
                <c:pt idx="6">
                  <c:v>Sutcliffe Projects Ltd</c:v>
                </c:pt>
                <c:pt idx="7">
                  <c:v>Wilkinson Cowan Partnership</c:v>
                </c:pt>
                <c:pt idx="8">
                  <c:v>AVERAGE</c:v>
                </c:pt>
              </c:strCache>
            </c:strRef>
          </c:cat>
          <c:val>
            <c:numRef>
              <c:f>'Lot C7'!$C$9:$AG$9</c:f>
              <c:numCache>
                <c:formatCode>"£"#,##0.00</c:formatCode>
                <c:ptCount val="31"/>
                <c:pt idx="0">
                  <c:v>3000</c:v>
                </c:pt>
                <c:pt idx="1">
                  <c:v>1650</c:v>
                </c:pt>
                <c:pt idx="2">
                  <c:v>450</c:v>
                </c:pt>
                <c:pt idx="3">
                  <c:v>3500</c:v>
                </c:pt>
                <c:pt idx="4">
                  <c:v>2340</c:v>
                </c:pt>
                <c:pt idx="5">
                  <c:v>2150</c:v>
                </c:pt>
                <c:pt idx="6">
                  <c:v>5000</c:v>
                </c:pt>
                <c:pt idx="7">
                  <c:v>2000</c:v>
                </c:pt>
              </c:numCache>
            </c:numRef>
          </c:val>
          <c:extLst>
            <c:ext xmlns:c16="http://schemas.microsoft.com/office/drawing/2014/chart" uri="{C3380CC4-5D6E-409C-BE32-E72D297353CC}">
              <c16:uniqueId val="{00000004-C6B4-4BD7-B1DA-291D1F227CCF}"/>
            </c:ext>
          </c:extLst>
        </c:ser>
        <c:dLbls>
          <c:showLegendKey val="0"/>
          <c:showVal val="0"/>
          <c:showCatName val="0"/>
          <c:showSerName val="0"/>
          <c:showPercent val="0"/>
          <c:showBubbleSize val="0"/>
        </c:dLbls>
        <c:gapWidth val="219"/>
        <c:overlap val="-27"/>
        <c:axId val="287912127"/>
        <c:axId val="298841151"/>
        <c:extLst>
          <c:ext xmlns:c15="http://schemas.microsoft.com/office/drawing/2012/chart" uri="{02D57815-91ED-43cb-92C2-25804820EDAC}">
            <c15:filteredBarSeries>
              <c15:ser>
                <c:idx val="1"/>
                <c:order val="1"/>
                <c:tx>
                  <c:strRef>
                    <c:extLst>
                      <c:ext uri="{02D57815-91ED-43cb-92C2-25804820EDAC}">
                        <c15:formulaRef>
                          <c15:sqref>'Lot C7'!$B$6</c15:sqref>
                        </c15:formulaRef>
                      </c:ext>
                    </c:extLst>
                    <c:strCache>
                      <c:ptCount val="1"/>
                      <c:pt idx="0">
                        <c:v>Band 1  - Up to and including 34 homes - Principal Designer (PD) &amp; H&amp;SA % fee of works only value</c:v>
                      </c:pt>
                    </c:strCache>
                  </c:strRef>
                </c:tx>
                <c:spPr>
                  <a:solidFill>
                    <a:schemeClr val="accent2"/>
                  </a:solidFill>
                  <a:ln>
                    <a:noFill/>
                  </a:ln>
                  <a:effectLst/>
                </c:spPr>
                <c:invertIfNegative val="0"/>
                <c:cat>
                  <c:strRef>
                    <c:extLst>
                      <c:ext uri="{02D57815-91ED-43cb-92C2-25804820EDAC}">
                        <c15:formulaRef>
                          <c15:sqref>'Lot C7'!$C$4:$AG$4</c15:sqref>
                        </c15:formulaRef>
                      </c:ext>
                    </c:extLst>
                    <c:strCache>
                      <c:ptCount val="9"/>
                      <c:pt idx="0">
                        <c:v>Bernard Taylor Partnership Ltd</c:v>
                      </c:pt>
                      <c:pt idx="1">
                        <c:v>CPC Project Services</c:v>
                      </c:pt>
                      <c:pt idx="2">
                        <c:v>Paddock Johnson Partnership Ltd</c:v>
                      </c:pt>
                      <c:pt idx="3">
                        <c:v>Poole Dick Associates</c:v>
                      </c:pt>
                      <c:pt idx="4">
                        <c:v>RJD Associates (North West) Limited</c:v>
                      </c:pt>
                      <c:pt idx="5">
                        <c:v>Rex Proctor and Partners</c:v>
                      </c:pt>
                      <c:pt idx="6">
                        <c:v>Sutcliffe Projects Ltd</c:v>
                      </c:pt>
                      <c:pt idx="7">
                        <c:v>Wilkinson Cowan Partnership</c:v>
                      </c:pt>
                      <c:pt idx="8">
                        <c:v>AVERAGE</c:v>
                      </c:pt>
                    </c:strCache>
                  </c:strRef>
                </c:cat>
                <c:val>
                  <c:numRef>
                    <c:extLst>
                      <c:ext uri="{02D57815-91ED-43cb-92C2-25804820EDAC}">
                        <c15:formulaRef>
                          <c15:sqref>'Lot C7'!$C$6:$AG$6</c15:sqref>
                        </c15:formulaRef>
                      </c:ext>
                    </c:extLst>
                    <c:numCache>
                      <c:formatCode>0.000%</c:formatCode>
                      <c:ptCount val="31"/>
                      <c:pt idx="0">
                        <c:v>3.0000000000000001E-3</c:v>
                      </c:pt>
                      <c:pt idx="1">
                        <c:v>1.8799999999999999E-3</c:v>
                      </c:pt>
                      <c:pt idx="2">
                        <c:v>1.8E-3</c:v>
                      </c:pt>
                      <c:pt idx="3">
                        <c:v>1.5E-3</c:v>
                      </c:pt>
                      <c:pt idx="4">
                        <c:v>1.5E-3</c:v>
                      </c:pt>
                      <c:pt idx="5">
                        <c:v>2.98E-3</c:v>
                      </c:pt>
                      <c:pt idx="6">
                        <c:v>2E-3</c:v>
                      </c:pt>
                      <c:pt idx="7">
                        <c:v>1.8E-3</c:v>
                      </c:pt>
                      <c:pt idx="8">
                        <c:v>2.0574999999999999E-3</c:v>
                      </c:pt>
                    </c:numCache>
                  </c:numRef>
                </c:val>
                <c:extLst>
                  <c:ext xmlns:c16="http://schemas.microsoft.com/office/drawing/2014/chart" uri="{C3380CC4-5D6E-409C-BE32-E72D297353CC}">
                    <c16:uniqueId val="{00000001-C6B4-4BD7-B1DA-291D1F227CC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C7'!$B$7</c15:sqref>
                        </c15:formulaRef>
                      </c:ext>
                    </c:extLst>
                    <c:strCache>
                      <c:ptCount val="1"/>
                      <c:pt idx="0">
                        <c:v>Band 1  - Up to and including 34 homes - Minimum Fee for PD &amp; H&amp;SA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C7'!$C$4:$AG$4</c15:sqref>
                        </c15:formulaRef>
                      </c:ext>
                    </c:extLst>
                    <c:strCache>
                      <c:ptCount val="9"/>
                      <c:pt idx="0">
                        <c:v>Bernard Taylor Partnership Ltd</c:v>
                      </c:pt>
                      <c:pt idx="1">
                        <c:v>CPC Project Services</c:v>
                      </c:pt>
                      <c:pt idx="2">
                        <c:v>Paddock Johnson Partnership Ltd</c:v>
                      </c:pt>
                      <c:pt idx="3">
                        <c:v>Poole Dick Associates</c:v>
                      </c:pt>
                      <c:pt idx="4">
                        <c:v>RJD Associates (North West) Limited</c:v>
                      </c:pt>
                      <c:pt idx="5">
                        <c:v>Rex Proctor and Partners</c:v>
                      </c:pt>
                      <c:pt idx="6">
                        <c:v>Sutcliffe Projects Ltd</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C7'!$C$7:$AG$7</c15:sqref>
                        </c15:formulaRef>
                      </c:ext>
                    </c:extLst>
                    <c:numCache>
                      <c:formatCode>"£"#,##0.00</c:formatCode>
                      <c:ptCount val="31"/>
                      <c:pt idx="0">
                        <c:v>3000</c:v>
                      </c:pt>
                      <c:pt idx="1">
                        <c:v>3500</c:v>
                      </c:pt>
                      <c:pt idx="2">
                        <c:v>3500</c:v>
                      </c:pt>
                      <c:pt idx="3">
                        <c:v>5500</c:v>
                      </c:pt>
                      <c:pt idx="4">
                        <c:v>4000</c:v>
                      </c:pt>
                      <c:pt idx="5">
                        <c:v>2950</c:v>
                      </c:pt>
                      <c:pt idx="6">
                        <c:v>5000</c:v>
                      </c:pt>
                      <c:pt idx="7">
                        <c:v>3500</c:v>
                      </c:pt>
                    </c:numCache>
                  </c:numRef>
                </c:val>
                <c:extLst xmlns:c15="http://schemas.microsoft.com/office/drawing/2012/chart">
                  <c:ext xmlns:c16="http://schemas.microsoft.com/office/drawing/2014/chart" uri="{C3380CC4-5D6E-409C-BE32-E72D297353CC}">
                    <c16:uniqueId val="{00000002-C6B4-4BD7-B1DA-291D1F227CC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C7'!$B$8</c15:sqref>
                        </c15:formulaRef>
                      </c:ext>
                    </c:extLst>
                    <c:strCache>
                      <c:ptCount val="1"/>
                      <c:pt idx="0">
                        <c:v>Band 1  - Up to and including 34 homes - H&amp;SA only % fee of works only value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C7'!$C$4:$AG$4</c15:sqref>
                        </c15:formulaRef>
                      </c:ext>
                    </c:extLst>
                    <c:strCache>
                      <c:ptCount val="9"/>
                      <c:pt idx="0">
                        <c:v>Bernard Taylor Partnership Ltd</c:v>
                      </c:pt>
                      <c:pt idx="1">
                        <c:v>CPC Project Services</c:v>
                      </c:pt>
                      <c:pt idx="2">
                        <c:v>Paddock Johnson Partnership Ltd</c:v>
                      </c:pt>
                      <c:pt idx="3">
                        <c:v>Poole Dick Associates</c:v>
                      </c:pt>
                      <c:pt idx="4">
                        <c:v>RJD Associates (North West) Limited</c:v>
                      </c:pt>
                      <c:pt idx="5">
                        <c:v>Rex Proctor and Partners</c:v>
                      </c:pt>
                      <c:pt idx="6">
                        <c:v>Sutcliffe Projects Ltd</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C7'!$C$8:$AG$8</c15:sqref>
                        </c15:formulaRef>
                      </c:ext>
                    </c:extLst>
                    <c:numCache>
                      <c:formatCode>0.00%</c:formatCode>
                      <c:ptCount val="31"/>
                      <c:pt idx="0" formatCode="0.000%">
                        <c:v>1E-3</c:v>
                      </c:pt>
                      <c:pt idx="1">
                        <c:v>1E-3</c:v>
                      </c:pt>
                      <c:pt idx="2" formatCode="0.000%">
                        <c:v>5.0000000000000001E-4</c:v>
                      </c:pt>
                      <c:pt idx="3" formatCode="0.000%">
                        <c:v>1.5E-3</c:v>
                      </c:pt>
                      <c:pt idx="4" formatCode="0.000%">
                        <c:v>6.9999999999999999E-4</c:v>
                      </c:pt>
                      <c:pt idx="5" formatCode="0.000%">
                        <c:v>1.25E-3</c:v>
                      </c:pt>
                      <c:pt idx="6" formatCode="0.000%">
                        <c:v>1.2999999999999999E-3</c:v>
                      </c:pt>
                      <c:pt idx="7" formatCode="0.000%">
                        <c:v>1.1999999999999999E-3</c:v>
                      </c:pt>
                      <c:pt idx="8" formatCode="0.000%">
                        <c:v>1.0562500000000001E-3</c:v>
                      </c:pt>
                    </c:numCache>
                  </c:numRef>
                </c:val>
                <c:extLst xmlns:c15="http://schemas.microsoft.com/office/drawing/2012/chart">
                  <c:ext xmlns:c16="http://schemas.microsoft.com/office/drawing/2014/chart" uri="{C3380CC4-5D6E-409C-BE32-E72D297353CC}">
                    <c16:uniqueId val="{00000003-C6B4-4BD7-B1DA-291D1F227CCF}"/>
                  </c:ext>
                </c:extLst>
              </c15:ser>
            </c15:filteredBarSeries>
          </c:ext>
        </c:extLst>
      </c:barChart>
      <c:catAx>
        <c:axId val="287912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8841151"/>
        <c:crosses val="autoZero"/>
        <c:auto val="1"/>
        <c:lblAlgn val="ctr"/>
        <c:lblOffset val="100"/>
        <c:noMultiLvlLbl val="0"/>
      </c:catAx>
      <c:valAx>
        <c:axId val="298841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79121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b="0" i="0" u="none" strike="noStrike" kern="1200" spc="0" baseline="0">
                <a:solidFill>
                  <a:sysClr val="windowText" lastClr="000000">
                    <a:lumMod val="65000"/>
                    <a:lumOff val="35000"/>
                  </a:sysClr>
                </a:solidFill>
              </a:rPr>
              <a:t>	Lot C7 (West) Purchasers Agent Band 2 35+ homes H&amp;SA only Max Fee</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GB"/>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8"/>
          <c:order val="8"/>
          <c:tx>
            <c:strRef>
              <c:f>'Lot C7'!$B$25</c:f>
              <c:strCache>
                <c:ptCount val="1"/>
                <c:pt idx="0">
                  <c:v>Band 2  - 35 + homes - Maximum Fee for H&amp;SA only (£)</c:v>
                </c:pt>
              </c:strCache>
            </c:strRef>
          </c:tx>
          <c:spPr>
            <a:solidFill>
              <a:schemeClr val="accent3">
                <a:lumMod val="60000"/>
              </a:schemeClr>
            </a:solidFill>
            <a:ln>
              <a:noFill/>
            </a:ln>
            <a:effectLst/>
          </c:spPr>
          <c:invertIfNegative val="0"/>
          <c:cat>
            <c:strRef>
              <c:f>'Lot C7'!$C$16:$AC$16</c:f>
              <c:strCache>
                <c:ptCount val="9"/>
                <c:pt idx="0">
                  <c:v>Arcus Consulting</c:v>
                </c:pt>
                <c:pt idx="1">
                  <c:v>Bernard Taylor Partnership Ltd</c:v>
                </c:pt>
                <c:pt idx="2">
                  <c:v>CPC Project Services</c:v>
                </c:pt>
                <c:pt idx="3">
                  <c:v>Poole Dick Associates</c:v>
                </c:pt>
                <c:pt idx="4">
                  <c:v>RJD Associates (North West) Limited</c:v>
                </c:pt>
                <c:pt idx="5">
                  <c:v>Rex Proctor and Partners</c:v>
                </c:pt>
                <c:pt idx="6">
                  <c:v>Sutcliffe Projects Ltd</c:v>
                </c:pt>
                <c:pt idx="7">
                  <c:v>Wilkinson Cowan Partnership</c:v>
                </c:pt>
                <c:pt idx="8">
                  <c:v>AVERAGE</c:v>
                </c:pt>
              </c:strCache>
            </c:strRef>
          </c:cat>
          <c:val>
            <c:numRef>
              <c:f>'Lot C7'!$C$25:$AC$25</c:f>
              <c:numCache>
                <c:formatCode>"£"#,##0.00</c:formatCode>
                <c:ptCount val="27"/>
                <c:pt idx="0">
                  <c:v>18000</c:v>
                </c:pt>
                <c:pt idx="1">
                  <c:v>42000</c:v>
                </c:pt>
                <c:pt idx="2">
                  <c:v>12000</c:v>
                </c:pt>
                <c:pt idx="3">
                  <c:v>4500</c:v>
                </c:pt>
                <c:pt idx="4">
                  <c:v>5000</c:v>
                </c:pt>
                <c:pt idx="5">
                  <c:v>9650</c:v>
                </c:pt>
                <c:pt idx="6">
                  <c:v>17500</c:v>
                </c:pt>
                <c:pt idx="7">
                  <c:v>7500</c:v>
                </c:pt>
              </c:numCache>
            </c:numRef>
          </c:val>
          <c:extLst>
            <c:ext xmlns:c16="http://schemas.microsoft.com/office/drawing/2014/chart" uri="{C3380CC4-5D6E-409C-BE32-E72D297353CC}">
              <c16:uniqueId val="{00000008-F785-4F1F-9E35-8ADAC0BE2438}"/>
            </c:ext>
          </c:extLst>
        </c:ser>
        <c:dLbls>
          <c:showLegendKey val="0"/>
          <c:showVal val="0"/>
          <c:showCatName val="0"/>
          <c:showSerName val="0"/>
          <c:showPercent val="0"/>
          <c:showBubbleSize val="0"/>
        </c:dLbls>
        <c:gapWidth val="219"/>
        <c:overlap val="-27"/>
        <c:axId val="1473554896"/>
        <c:axId val="501081200"/>
        <c:extLst>
          <c:ext xmlns:c15="http://schemas.microsoft.com/office/drawing/2012/chart" uri="{02D57815-91ED-43cb-92C2-25804820EDAC}">
            <c15:filteredBarSeries>
              <c15:ser>
                <c:idx val="0"/>
                <c:order val="0"/>
                <c:tx>
                  <c:strRef>
                    <c:extLst>
                      <c:ext uri="{02D57815-91ED-43cb-92C2-25804820EDAC}">
                        <c15:formulaRef>
                          <c15:sqref>'Lot C7'!$B$17</c15:sqref>
                        </c15:formulaRef>
                      </c:ext>
                    </c:extLst>
                    <c:strCache>
                      <c:ptCount val="1"/>
                      <c:pt idx="0">
                        <c:v>ICN - Fees for Purchasers Agent services (East)</c:v>
                      </c:pt>
                    </c:strCache>
                  </c:strRef>
                </c:tx>
                <c:spPr>
                  <a:solidFill>
                    <a:schemeClr val="accent1"/>
                  </a:solidFill>
                  <a:ln>
                    <a:noFill/>
                  </a:ln>
                  <a:effectLst/>
                </c:spPr>
                <c:invertIfNegative val="0"/>
                <c:cat>
                  <c:strRef>
                    <c:extLst>
                      <c:ext uri="{02D57815-91ED-43cb-92C2-25804820EDAC}">
                        <c15:formulaRef>
                          <c15:sqref>'Lot C7'!$C$16:$AC$16</c15:sqref>
                        </c15:formulaRef>
                      </c:ext>
                    </c:extLst>
                    <c:strCache>
                      <c:ptCount val="9"/>
                      <c:pt idx="0">
                        <c:v>Arcus Consulting</c:v>
                      </c:pt>
                      <c:pt idx="1">
                        <c:v>Bernard Taylor Partnership Ltd</c:v>
                      </c:pt>
                      <c:pt idx="2">
                        <c:v>CPC Project Services</c:v>
                      </c:pt>
                      <c:pt idx="3">
                        <c:v>Poole Dick Associates</c:v>
                      </c:pt>
                      <c:pt idx="4">
                        <c:v>RJD Associates (North West) Limited</c:v>
                      </c:pt>
                      <c:pt idx="5">
                        <c:v>Rex Proctor and Partners</c:v>
                      </c:pt>
                      <c:pt idx="6">
                        <c:v>Sutcliffe Projects Ltd</c:v>
                      </c:pt>
                      <c:pt idx="7">
                        <c:v>Wilkinson Cowan Partnership</c:v>
                      </c:pt>
                      <c:pt idx="8">
                        <c:v>AVERAGE</c:v>
                      </c:pt>
                    </c:strCache>
                  </c:strRef>
                </c:cat>
                <c:val>
                  <c:numRef>
                    <c:extLst>
                      <c:ext uri="{02D57815-91ED-43cb-92C2-25804820EDAC}">
                        <c15:formulaRef>
                          <c15:sqref>'Lot C7'!$C$17:$AC$17</c15:sqref>
                        </c15:formulaRef>
                      </c:ext>
                    </c:extLst>
                    <c:numCache>
                      <c:formatCode>General</c:formatCode>
                      <c:ptCount val="27"/>
                    </c:numCache>
                  </c:numRef>
                </c:val>
                <c:extLst>
                  <c:ext xmlns:c16="http://schemas.microsoft.com/office/drawing/2014/chart" uri="{C3380CC4-5D6E-409C-BE32-E72D297353CC}">
                    <c16:uniqueId val="{00000000-F785-4F1F-9E35-8ADAC0BE243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C7'!$B$18</c15:sqref>
                        </c15:formulaRef>
                      </c:ext>
                    </c:extLst>
                    <c:strCache>
                      <c:ptCount val="1"/>
                      <c:pt idx="0">
                        <c:v>Band 1  - Up to and including 34 homes - Principal Designer (PD) &amp; H&amp;SA % fee of works only value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C7'!$C$16:$AC$16</c15:sqref>
                        </c15:formulaRef>
                      </c:ext>
                    </c:extLst>
                    <c:strCache>
                      <c:ptCount val="9"/>
                      <c:pt idx="0">
                        <c:v>Arcus Consulting</c:v>
                      </c:pt>
                      <c:pt idx="1">
                        <c:v>Bernard Taylor Partnership Ltd</c:v>
                      </c:pt>
                      <c:pt idx="2">
                        <c:v>CPC Project Services</c:v>
                      </c:pt>
                      <c:pt idx="3">
                        <c:v>Poole Dick Associates</c:v>
                      </c:pt>
                      <c:pt idx="4">
                        <c:v>RJD Associates (North West) Limited</c:v>
                      </c:pt>
                      <c:pt idx="5">
                        <c:v>Rex Proctor and Partners</c:v>
                      </c:pt>
                      <c:pt idx="6">
                        <c:v>Sutcliffe Projects Ltd</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C7'!$C$18:$AC$18</c15:sqref>
                        </c15:formulaRef>
                      </c:ext>
                    </c:extLst>
                    <c:numCache>
                      <c:formatCode>0.000%</c:formatCode>
                      <c:ptCount val="27"/>
                      <c:pt idx="0">
                        <c:v>1.99E-3</c:v>
                      </c:pt>
                      <c:pt idx="1">
                        <c:v>3.0000000000000001E-3</c:v>
                      </c:pt>
                      <c:pt idx="2">
                        <c:v>1.8799999999999999E-3</c:v>
                      </c:pt>
                      <c:pt idx="3">
                        <c:v>1.5E-3</c:v>
                      </c:pt>
                      <c:pt idx="4">
                        <c:v>1.5E-3</c:v>
                      </c:pt>
                      <c:pt idx="5">
                        <c:v>2.98E-3</c:v>
                      </c:pt>
                      <c:pt idx="6">
                        <c:v>2.2000000000000001E-3</c:v>
                      </c:pt>
                      <c:pt idx="7">
                        <c:v>1.8E-3</c:v>
                      </c:pt>
                      <c:pt idx="8">
                        <c:v>2.10625E-3</c:v>
                      </c:pt>
                    </c:numCache>
                  </c:numRef>
                </c:val>
                <c:extLst xmlns:c15="http://schemas.microsoft.com/office/drawing/2012/chart">
                  <c:ext xmlns:c16="http://schemas.microsoft.com/office/drawing/2014/chart" uri="{C3380CC4-5D6E-409C-BE32-E72D297353CC}">
                    <c16:uniqueId val="{00000001-F785-4F1F-9E35-8ADAC0BE243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C7'!$B$19</c15:sqref>
                        </c15:formulaRef>
                      </c:ext>
                    </c:extLst>
                    <c:strCache>
                      <c:ptCount val="1"/>
                      <c:pt idx="0">
                        <c:v>Band 1  - Up to and including 34 homes - Minimum Fee for PD &amp; H&amp;SA (£)</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C7'!$C$16:$AC$16</c15:sqref>
                        </c15:formulaRef>
                      </c:ext>
                    </c:extLst>
                    <c:strCache>
                      <c:ptCount val="9"/>
                      <c:pt idx="0">
                        <c:v>Arcus Consulting</c:v>
                      </c:pt>
                      <c:pt idx="1">
                        <c:v>Bernard Taylor Partnership Ltd</c:v>
                      </c:pt>
                      <c:pt idx="2">
                        <c:v>CPC Project Services</c:v>
                      </c:pt>
                      <c:pt idx="3">
                        <c:v>Poole Dick Associates</c:v>
                      </c:pt>
                      <c:pt idx="4">
                        <c:v>RJD Associates (North West) Limited</c:v>
                      </c:pt>
                      <c:pt idx="5">
                        <c:v>Rex Proctor and Partners</c:v>
                      </c:pt>
                      <c:pt idx="6">
                        <c:v>Sutcliffe Projects Ltd</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C7'!$C$19:$AC$19</c15:sqref>
                        </c15:formulaRef>
                      </c:ext>
                    </c:extLst>
                    <c:numCache>
                      <c:formatCode>"£"#,##0.00</c:formatCode>
                      <c:ptCount val="27"/>
                      <c:pt idx="0">
                        <c:v>4950</c:v>
                      </c:pt>
                      <c:pt idx="1">
                        <c:v>3000</c:v>
                      </c:pt>
                      <c:pt idx="2">
                        <c:v>3500</c:v>
                      </c:pt>
                      <c:pt idx="3">
                        <c:v>5500</c:v>
                      </c:pt>
                      <c:pt idx="4">
                        <c:v>4000</c:v>
                      </c:pt>
                      <c:pt idx="5">
                        <c:v>2950</c:v>
                      </c:pt>
                      <c:pt idx="6">
                        <c:v>5000</c:v>
                      </c:pt>
                      <c:pt idx="7">
                        <c:v>3500</c:v>
                      </c:pt>
                    </c:numCache>
                  </c:numRef>
                </c:val>
                <c:extLst xmlns:c15="http://schemas.microsoft.com/office/drawing/2012/chart">
                  <c:ext xmlns:c16="http://schemas.microsoft.com/office/drawing/2014/chart" uri="{C3380CC4-5D6E-409C-BE32-E72D297353CC}">
                    <c16:uniqueId val="{00000002-F785-4F1F-9E35-8ADAC0BE243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C7'!$B$20</c15:sqref>
                        </c15:formulaRef>
                      </c:ext>
                    </c:extLst>
                    <c:strCache>
                      <c:ptCount val="1"/>
                      <c:pt idx="0">
                        <c:v>Band 1  - Up to and including 34 homes - H&amp;SA only % fee of works only value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C7'!$C$16:$AC$16</c15:sqref>
                        </c15:formulaRef>
                      </c:ext>
                    </c:extLst>
                    <c:strCache>
                      <c:ptCount val="9"/>
                      <c:pt idx="0">
                        <c:v>Arcus Consulting</c:v>
                      </c:pt>
                      <c:pt idx="1">
                        <c:v>Bernard Taylor Partnership Ltd</c:v>
                      </c:pt>
                      <c:pt idx="2">
                        <c:v>CPC Project Services</c:v>
                      </c:pt>
                      <c:pt idx="3">
                        <c:v>Poole Dick Associates</c:v>
                      </c:pt>
                      <c:pt idx="4">
                        <c:v>RJD Associates (North West) Limited</c:v>
                      </c:pt>
                      <c:pt idx="5">
                        <c:v>Rex Proctor and Partners</c:v>
                      </c:pt>
                      <c:pt idx="6">
                        <c:v>Sutcliffe Projects Ltd</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C7'!$C$20:$AC$20</c15:sqref>
                        </c15:formulaRef>
                      </c:ext>
                    </c:extLst>
                    <c:numCache>
                      <c:formatCode>0.000%</c:formatCode>
                      <c:ptCount val="27"/>
                      <c:pt idx="0">
                        <c:v>1.15E-3</c:v>
                      </c:pt>
                      <c:pt idx="1">
                        <c:v>1E-3</c:v>
                      </c:pt>
                      <c:pt idx="2" formatCode="0.00%">
                        <c:v>1E-3</c:v>
                      </c:pt>
                      <c:pt idx="3">
                        <c:v>1.5E-3</c:v>
                      </c:pt>
                      <c:pt idx="4">
                        <c:v>6.9999999999999999E-4</c:v>
                      </c:pt>
                      <c:pt idx="5">
                        <c:v>1.25E-3</c:v>
                      </c:pt>
                      <c:pt idx="6">
                        <c:v>1.2999999999999999E-3</c:v>
                      </c:pt>
                      <c:pt idx="7">
                        <c:v>1.1999999999999999E-3</c:v>
                      </c:pt>
                      <c:pt idx="8">
                        <c:v>1.1375000000000001E-3</c:v>
                      </c:pt>
                    </c:numCache>
                  </c:numRef>
                </c:val>
                <c:extLst xmlns:c15="http://schemas.microsoft.com/office/drawing/2012/chart">
                  <c:ext xmlns:c16="http://schemas.microsoft.com/office/drawing/2014/chart" uri="{C3380CC4-5D6E-409C-BE32-E72D297353CC}">
                    <c16:uniqueId val="{00000003-F785-4F1F-9E35-8ADAC0BE243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C7'!$B$21</c15:sqref>
                        </c15:formulaRef>
                      </c:ext>
                    </c:extLst>
                    <c:strCache>
                      <c:ptCount val="1"/>
                      <c:pt idx="0">
                        <c:v>Band 1  - Up to and including 34 homes - Minimum Fee for H&amp;SA only (£)</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C7'!$C$16:$AC$16</c15:sqref>
                        </c15:formulaRef>
                      </c:ext>
                    </c:extLst>
                    <c:strCache>
                      <c:ptCount val="9"/>
                      <c:pt idx="0">
                        <c:v>Arcus Consulting</c:v>
                      </c:pt>
                      <c:pt idx="1">
                        <c:v>Bernard Taylor Partnership Ltd</c:v>
                      </c:pt>
                      <c:pt idx="2">
                        <c:v>CPC Project Services</c:v>
                      </c:pt>
                      <c:pt idx="3">
                        <c:v>Poole Dick Associates</c:v>
                      </c:pt>
                      <c:pt idx="4">
                        <c:v>RJD Associates (North West) Limited</c:v>
                      </c:pt>
                      <c:pt idx="5">
                        <c:v>Rex Proctor and Partners</c:v>
                      </c:pt>
                      <c:pt idx="6">
                        <c:v>Sutcliffe Projects Ltd</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C7'!$C$21:$AC$21</c15:sqref>
                        </c15:formulaRef>
                      </c:ext>
                    </c:extLst>
                    <c:numCache>
                      <c:formatCode>"£"#,##0.00</c:formatCode>
                      <c:ptCount val="27"/>
                      <c:pt idx="0">
                        <c:v>3500</c:v>
                      </c:pt>
                      <c:pt idx="1">
                        <c:v>3000</c:v>
                      </c:pt>
                      <c:pt idx="2">
                        <c:v>1650</c:v>
                      </c:pt>
                      <c:pt idx="3">
                        <c:v>3500</c:v>
                      </c:pt>
                      <c:pt idx="4">
                        <c:v>2340</c:v>
                      </c:pt>
                      <c:pt idx="5">
                        <c:v>2150</c:v>
                      </c:pt>
                      <c:pt idx="6">
                        <c:v>5000</c:v>
                      </c:pt>
                      <c:pt idx="7">
                        <c:v>2000</c:v>
                      </c:pt>
                    </c:numCache>
                  </c:numRef>
                </c:val>
                <c:extLst xmlns:c15="http://schemas.microsoft.com/office/drawing/2012/chart">
                  <c:ext xmlns:c16="http://schemas.microsoft.com/office/drawing/2014/chart" uri="{C3380CC4-5D6E-409C-BE32-E72D297353CC}">
                    <c16:uniqueId val="{00000004-F785-4F1F-9E35-8ADAC0BE243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C7'!$B$22</c15:sqref>
                        </c15:formulaRef>
                      </c:ext>
                    </c:extLst>
                    <c:strCache>
                      <c:ptCount val="1"/>
                      <c:pt idx="0">
                        <c:v>Band 2  - 35 + homes - Principal Designer (PD) &amp; H&amp;SA % fee of works only value</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C7'!$C$16:$AC$16</c15:sqref>
                        </c15:formulaRef>
                      </c:ext>
                    </c:extLst>
                    <c:strCache>
                      <c:ptCount val="9"/>
                      <c:pt idx="0">
                        <c:v>Arcus Consulting</c:v>
                      </c:pt>
                      <c:pt idx="1">
                        <c:v>Bernard Taylor Partnership Ltd</c:v>
                      </c:pt>
                      <c:pt idx="2">
                        <c:v>CPC Project Services</c:v>
                      </c:pt>
                      <c:pt idx="3">
                        <c:v>Poole Dick Associates</c:v>
                      </c:pt>
                      <c:pt idx="4">
                        <c:v>RJD Associates (North West) Limited</c:v>
                      </c:pt>
                      <c:pt idx="5">
                        <c:v>Rex Proctor and Partners</c:v>
                      </c:pt>
                      <c:pt idx="6">
                        <c:v>Sutcliffe Projects Ltd</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C7'!$C$22:$AC$22</c15:sqref>
                        </c15:formulaRef>
                      </c:ext>
                    </c:extLst>
                    <c:numCache>
                      <c:formatCode>0.000%</c:formatCode>
                      <c:ptCount val="27"/>
                      <c:pt idx="0">
                        <c:v>1.47E-3</c:v>
                      </c:pt>
                      <c:pt idx="1">
                        <c:v>2E-3</c:v>
                      </c:pt>
                      <c:pt idx="2">
                        <c:v>1.3799999999999999E-3</c:v>
                      </c:pt>
                      <c:pt idx="3">
                        <c:v>1.2999999999999999E-3</c:v>
                      </c:pt>
                      <c:pt idx="4">
                        <c:v>1.1999999999999999E-3</c:v>
                      </c:pt>
                      <c:pt idx="5">
                        <c:v>9.5E-4</c:v>
                      </c:pt>
                      <c:pt idx="6">
                        <c:v>1.1999999999999999E-3</c:v>
                      </c:pt>
                      <c:pt idx="7">
                        <c:v>1E-3</c:v>
                      </c:pt>
                      <c:pt idx="8">
                        <c:v>1.3124999999999999E-3</c:v>
                      </c:pt>
                    </c:numCache>
                  </c:numRef>
                </c:val>
                <c:extLst xmlns:c15="http://schemas.microsoft.com/office/drawing/2012/chart">
                  <c:ext xmlns:c16="http://schemas.microsoft.com/office/drawing/2014/chart" uri="{C3380CC4-5D6E-409C-BE32-E72D297353CC}">
                    <c16:uniqueId val="{00000005-F785-4F1F-9E35-8ADAC0BE2438}"/>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'Lot C7'!$B$23</c15:sqref>
                        </c15:formulaRef>
                      </c:ext>
                    </c:extLst>
                    <c:strCache>
                      <c:ptCount val="1"/>
                      <c:pt idx="0">
                        <c:v>Band 2  - 35 + homes - Maximum Fee for PD &amp; H&amp;SA (£)</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C7'!$C$16:$AC$16</c15:sqref>
                        </c15:formulaRef>
                      </c:ext>
                    </c:extLst>
                    <c:strCache>
                      <c:ptCount val="9"/>
                      <c:pt idx="0">
                        <c:v>Arcus Consulting</c:v>
                      </c:pt>
                      <c:pt idx="1">
                        <c:v>Bernard Taylor Partnership Ltd</c:v>
                      </c:pt>
                      <c:pt idx="2">
                        <c:v>CPC Project Services</c:v>
                      </c:pt>
                      <c:pt idx="3">
                        <c:v>Poole Dick Associates</c:v>
                      </c:pt>
                      <c:pt idx="4">
                        <c:v>RJD Associates (North West) Limited</c:v>
                      </c:pt>
                      <c:pt idx="5">
                        <c:v>Rex Proctor and Partners</c:v>
                      </c:pt>
                      <c:pt idx="6">
                        <c:v>Sutcliffe Projects Ltd</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C7'!$C$23:$AC$23</c15:sqref>
                        </c15:formulaRef>
                      </c:ext>
                    </c:extLst>
                    <c:numCache>
                      <c:formatCode>"£"#,##0.00</c:formatCode>
                      <c:ptCount val="27"/>
                      <c:pt idx="0">
                        <c:v>25000</c:v>
                      </c:pt>
                      <c:pt idx="1">
                        <c:v>84000</c:v>
                      </c:pt>
                      <c:pt idx="2">
                        <c:v>28500</c:v>
                      </c:pt>
                      <c:pt idx="3">
                        <c:v>8000</c:v>
                      </c:pt>
                      <c:pt idx="4">
                        <c:v>12000</c:v>
                      </c:pt>
                      <c:pt idx="5">
                        <c:v>23800</c:v>
                      </c:pt>
                      <c:pt idx="6">
                        <c:v>25000</c:v>
                      </c:pt>
                      <c:pt idx="7">
                        <c:v>12500</c:v>
                      </c:pt>
                    </c:numCache>
                  </c:numRef>
                </c:val>
                <c:extLst xmlns:c15="http://schemas.microsoft.com/office/drawing/2012/chart">
                  <c:ext xmlns:c16="http://schemas.microsoft.com/office/drawing/2014/chart" uri="{C3380CC4-5D6E-409C-BE32-E72D297353CC}">
                    <c16:uniqueId val="{00000006-F785-4F1F-9E35-8ADAC0BE2438}"/>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'Lot C7'!$B$24</c15:sqref>
                        </c15:formulaRef>
                      </c:ext>
                    </c:extLst>
                    <c:strCache>
                      <c:ptCount val="1"/>
                      <c:pt idx="0">
                        <c:v>Band 2  - 35 + homes - H&amp;SA only % fee of works only value</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'Lot C7'!$C$16:$AC$16</c15:sqref>
                        </c15:formulaRef>
                      </c:ext>
                    </c:extLst>
                    <c:strCache>
                      <c:ptCount val="9"/>
                      <c:pt idx="0">
                        <c:v>Arcus Consulting</c:v>
                      </c:pt>
                      <c:pt idx="1">
                        <c:v>Bernard Taylor Partnership Ltd</c:v>
                      </c:pt>
                      <c:pt idx="2">
                        <c:v>CPC Project Services</c:v>
                      </c:pt>
                      <c:pt idx="3">
                        <c:v>Poole Dick Associates</c:v>
                      </c:pt>
                      <c:pt idx="4">
                        <c:v>RJD Associates (North West) Limited</c:v>
                      </c:pt>
                      <c:pt idx="5">
                        <c:v>Rex Proctor and Partners</c:v>
                      </c:pt>
                      <c:pt idx="6">
                        <c:v>Sutcliffe Projects Ltd</c:v>
                      </c:pt>
                      <c:pt idx="7">
                        <c:v>Wilkinson Cowan Partnership</c:v>
                      </c:pt>
                      <c:pt idx="8">
                        <c:v>AVERAGE</c:v>
                      </c:pt>
                    </c:strCache>
                  </c:strRef>
                </c:cat>
                <c:val>
                  <c:numRef>
                    <c:extLst xmlns:c15="http://schemas.microsoft.com/office/drawing/2012/chart">
                      <c:ext xmlns:c15="http://schemas.microsoft.com/office/drawing/2012/chart" uri="{02D57815-91ED-43cb-92C2-25804820EDAC}">
                        <c15:formulaRef>
                          <c15:sqref>'Lot C7'!$C$24:$AC$24</c15:sqref>
                        </c15:formulaRef>
                      </c:ext>
                    </c:extLst>
                    <c:numCache>
                      <c:formatCode>0.000%</c:formatCode>
                      <c:ptCount val="27"/>
                      <c:pt idx="0">
                        <c:v>8.4000000000000003E-4</c:v>
                      </c:pt>
                      <c:pt idx="1">
                        <c:v>1E-3</c:v>
                      </c:pt>
                      <c:pt idx="2" formatCode="0.00%">
                        <c:v>8.0000000000000004E-4</c:v>
                      </c:pt>
                      <c:pt idx="3">
                        <c:v>6.9999999999999999E-4</c:v>
                      </c:pt>
                      <c:pt idx="4">
                        <c:v>5.0000000000000001E-4</c:v>
                      </c:pt>
                      <c:pt idx="5">
                        <c:v>3.8999999999999999E-4</c:v>
                      </c:pt>
                      <c:pt idx="6" formatCode="0.00%">
                        <c:v>6.9999999999999999E-4</c:v>
                      </c:pt>
                      <c:pt idx="7">
                        <c:v>6.9999999999999999E-4</c:v>
                      </c:pt>
                      <c:pt idx="8">
                        <c:v>7.0375000000000006E-4</c:v>
                      </c:pt>
                    </c:numCache>
                  </c:numRef>
                </c:val>
                <c:extLst xmlns:c15="http://schemas.microsoft.com/office/drawing/2012/chart">
                  <c:ext xmlns:c16="http://schemas.microsoft.com/office/drawing/2014/chart" uri="{C3380CC4-5D6E-409C-BE32-E72D297353CC}">
                    <c16:uniqueId val="{00000007-F785-4F1F-9E35-8ADAC0BE2438}"/>
                  </c:ext>
                </c:extLst>
              </c15:ser>
            </c15:filteredBarSeries>
          </c:ext>
        </c:extLst>
      </c:barChart>
      <c:catAx>
        <c:axId val="1473554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1081200"/>
        <c:crosses val="autoZero"/>
        <c:auto val="1"/>
        <c:lblAlgn val="ctr"/>
        <c:lblOffset val="100"/>
        <c:noMultiLvlLbl val="0"/>
      </c:catAx>
      <c:valAx>
        <c:axId val="50108120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355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C8 (West) Fees for Planning Consultancy Reserved Matters planning application (Fee per unit)</a:t>
            </a:r>
          </a:p>
        </c:rich>
      </c:tx>
      <c:layout>
        <c:manualLayout>
          <c:xMode val="edge"/>
          <c:yMode val="edge"/>
          <c:x val="0.14295554579905786"/>
          <c:y val="0.13495202779026438"/>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5"/>
          <c:order val="5"/>
          <c:tx>
            <c:strRef>
              <c:f>'Lot C8'!$B$10</c:f>
              <c:strCache>
                <c:ptCount val="1"/>
                <c:pt idx="0">
                  <c:v>Reserved Matters planning application (Fee per unit)</c:v>
                </c:pt>
              </c:strCache>
            </c:strRef>
          </c:tx>
          <c:spPr>
            <a:solidFill>
              <a:schemeClr val="accent6"/>
            </a:solidFill>
            <a:ln>
              <a:noFill/>
            </a:ln>
            <a:effectLst/>
          </c:spPr>
          <c:invertIfNegative val="0"/>
          <c:cat>
            <c:strRef>
              <c:f>'Lot C8'!$C$4:$S$4</c:f>
              <c:strCache>
                <c:ptCount val="5"/>
                <c:pt idx="0">
                  <c:v>Cassidy &amp; Ashton</c:v>
                </c:pt>
                <c:pt idx="1">
                  <c:v>Hive Land &amp; Planning Limited</c:v>
                </c:pt>
                <c:pt idx="2">
                  <c:v>Savills UK Limited</c:v>
                </c:pt>
                <c:pt idx="3">
                  <c:v>Stantec UK Limited </c:v>
                </c:pt>
                <c:pt idx="4">
                  <c:v>AVERAGE</c:v>
                </c:pt>
              </c:strCache>
            </c:strRef>
          </c:cat>
          <c:val>
            <c:numRef>
              <c:f>'Lot C8'!$C$10:$S$10</c:f>
              <c:numCache>
                <c:formatCode>"£"#,##0.00</c:formatCode>
                <c:ptCount val="17"/>
                <c:pt idx="0">
                  <c:v>45</c:v>
                </c:pt>
                <c:pt idx="1">
                  <c:v>140</c:v>
                </c:pt>
                <c:pt idx="2">
                  <c:v>125</c:v>
                </c:pt>
                <c:pt idx="3">
                  <c:v>187</c:v>
                </c:pt>
                <c:pt idx="4">
                  <c:v>124.25</c:v>
                </c:pt>
              </c:numCache>
            </c:numRef>
          </c:val>
          <c:extLst>
            <c:ext xmlns:c16="http://schemas.microsoft.com/office/drawing/2014/chart" uri="{C3380CC4-5D6E-409C-BE32-E72D297353CC}">
              <c16:uniqueId val="{00000005-C15A-4005-8396-555F4582EA8F}"/>
            </c:ext>
          </c:extLst>
        </c:ser>
        <c:dLbls>
          <c:showLegendKey val="0"/>
          <c:showVal val="0"/>
          <c:showCatName val="0"/>
          <c:showSerName val="0"/>
          <c:showPercent val="0"/>
          <c:showBubbleSize val="0"/>
        </c:dLbls>
        <c:gapWidth val="219"/>
        <c:overlap val="-27"/>
        <c:axId val="1590958672"/>
        <c:axId val="1143642528"/>
        <c:extLst>
          <c:ext xmlns:c15="http://schemas.microsoft.com/office/drawing/2012/chart" uri="{02D57815-91ED-43cb-92C2-25804820EDAC}">
            <c15:filteredBarSeries>
              <c15:ser>
                <c:idx val="0"/>
                <c:order val="0"/>
                <c:tx>
                  <c:strRef>
                    <c:extLst>
                      <c:ext uri="{02D57815-91ED-43cb-92C2-25804820EDAC}">
                        <c15:formulaRef>
                          <c15:sqref>'Lot C8'!$B$5</c15:sqref>
                        </c15:formulaRef>
                      </c:ext>
                    </c:extLst>
                    <c:strCache>
                      <c:ptCount val="1"/>
                      <c:pt idx="0">
                        <c:v>ICN - Fees for Planning Consultancy services (West)</c:v>
                      </c:pt>
                    </c:strCache>
                  </c:strRef>
                </c:tx>
                <c:spPr>
                  <a:solidFill>
                    <a:schemeClr val="accent1"/>
                  </a:solidFill>
                  <a:ln>
                    <a:noFill/>
                  </a:ln>
                  <a:effectLst/>
                </c:spPr>
                <c:invertIfNegative val="0"/>
                <c:cat>
                  <c:strRef>
                    <c:extLst>
                      <c:ext uri="{02D57815-91ED-43cb-92C2-25804820EDAC}">
                        <c15:formulaRef>
                          <c15:sqref>'Lot C8'!$C$4:$S$4</c15:sqref>
                        </c15:formulaRef>
                      </c:ext>
                    </c:extLst>
                    <c:strCache>
                      <c:ptCount val="5"/>
                      <c:pt idx="0">
                        <c:v>Cassidy &amp; Ashton</c:v>
                      </c:pt>
                      <c:pt idx="1">
                        <c:v>Hive Land &amp; Planning Limited</c:v>
                      </c:pt>
                      <c:pt idx="2">
                        <c:v>Savills UK Limited</c:v>
                      </c:pt>
                      <c:pt idx="3">
                        <c:v>Stantec UK Limited </c:v>
                      </c:pt>
                      <c:pt idx="4">
                        <c:v>AVERAGE</c:v>
                      </c:pt>
                    </c:strCache>
                  </c:strRef>
                </c:cat>
                <c:val>
                  <c:numRef>
                    <c:extLst>
                      <c:ext uri="{02D57815-91ED-43cb-92C2-25804820EDAC}">
                        <c15:formulaRef>
                          <c15:sqref>'Lot C8'!$C$5:$S$5</c15:sqref>
                        </c15:formulaRef>
                      </c:ext>
                    </c:extLst>
                    <c:numCache>
                      <c:formatCode>General</c:formatCode>
                      <c:ptCount val="17"/>
                    </c:numCache>
                  </c:numRef>
                </c:val>
                <c:extLst>
                  <c:ext xmlns:c16="http://schemas.microsoft.com/office/drawing/2014/chart" uri="{C3380CC4-5D6E-409C-BE32-E72D297353CC}">
                    <c16:uniqueId val="{00000000-C15A-4005-8396-555F4582EA8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C8'!$B$6</c15:sqref>
                        </c15:formulaRef>
                      </c:ext>
                    </c:extLst>
                    <c:strCache>
                      <c:ptCount val="1"/>
                      <c:pt idx="0">
                        <c:v>Tender fee for ICN based on the example site brief (not a fixed fee for use with call offs) </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C8'!$C$4:$S$4</c15:sqref>
                        </c15:formulaRef>
                      </c:ext>
                    </c:extLst>
                    <c:strCache>
                      <c:ptCount val="5"/>
                      <c:pt idx="0">
                        <c:v>Cassidy &amp; Ashton</c:v>
                      </c:pt>
                      <c:pt idx="1">
                        <c:v>Hive Land &amp; Planning Limited</c:v>
                      </c:pt>
                      <c:pt idx="2">
                        <c:v>Savills UK Limited</c:v>
                      </c:pt>
                      <c:pt idx="3">
                        <c:v>Stantec UK Limited </c:v>
                      </c:pt>
                      <c:pt idx="4">
                        <c:v>AVERAGE</c:v>
                      </c:pt>
                    </c:strCache>
                  </c:strRef>
                </c:cat>
                <c:val>
                  <c:numRef>
                    <c:extLst xmlns:c15="http://schemas.microsoft.com/office/drawing/2012/chart">
                      <c:ext xmlns:c15="http://schemas.microsoft.com/office/drawing/2012/chart" uri="{02D57815-91ED-43cb-92C2-25804820EDAC}">
                        <c15:formulaRef>
                          <c15:sqref>'Lot C8'!$C$6:$S$6</c15:sqref>
                        </c15:formulaRef>
                      </c:ext>
                    </c:extLst>
                    <c:numCache>
                      <c:formatCode>General</c:formatCode>
                      <c:ptCount val="17"/>
                    </c:numCache>
                  </c:numRef>
                </c:val>
                <c:extLst xmlns:c15="http://schemas.microsoft.com/office/drawing/2012/chart">
                  <c:ext xmlns:c16="http://schemas.microsoft.com/office/drawing/2014/chart" uri="{C3380CC4-5D6E-409C-BE32-E72D297353CC}">
                    <c16:uniqueId val="{00000001-C15A-4005-8396-555F4582EA8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C8'!$B$7</c15:sqref>
                        </c15:formulaRef>
                      </c:ext>
                    </c:extLst>
                    <c:strCache>
                      <c:ptCount val="1"/>
                      <c:pt idx="0">
                        <c:v>Band 1 Full planning application - Up to and including 34 homes (Fee per unit)</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C8'!$C$4:$S$4</c15:sqref>
                        </c15:formulaRef>
                      </c:ext>
                    </c:extLst>
                    <c:strCache>
                      <c:ptCount val="5"/>
                      <c:pt idx="0">
                        <c:v>Cassidy &amp; Ashton</c:v>
                      </c:pt>
                      <c:pt idx="1">
                        <c:v>Hive Land &amp; Planning Limited</c:v>
                      </c:pt>
                      <c:pt idx="2">
                        <c:v>Savills UK Limited</c:v>
                      </c:pt>
                      <c:pt idx="3">
                        <c:v>Stantec UK Limited </c:v>
                      </c:pt>
                      <c:pt idx="4">
                        <c:v>AVERAGE</c:v>
                      </c:pt>
                    </c:strCache>
                  </c:strRef>
                </c:cat>
                <c:val>
                  <c:numRef>
                    <c:extLst xmlns:c15="http://schemas.microsoft.com/office/drawing/2012/chart">
                      <c:ext xmlns:c15="http://schemas.microsoft.com/office/drawing/2012/chart" uri="{02D57815-91ED-43cb-92C2-25804820EDAC}">
                        <c15:formulaRef>
                          <c15:sqref>'Lot C8'!$C$7:$S$7</c15:sqref>
                        </c15:formulaRef>
                      </c:ext>
                    </c:extLst>
                    <c:numCache>
                      <c:formatCode>"£"#,##0.00</c:formatCode>
                      <c:ptCount val="17"/>
                      <c:pt idx="0">
                        <c:v>250</c:v>
                      </c:pt>
                      <c:pt idx="1">
                        <c:v>260</c:v>
                      </c:pt>
                      <c:pt idx="2">
                        <c:v>300</c:v>
                      </c:pt>
                      <c:pt idx="3">
                        <c:v>537</c:v>
                      </c:pt>
                      <c:pt idx="4">
                        <c:v>336.75</c:v>
                      </c:pt>
                    </c:numCache>
                  </c:numRef>
                </c:val>
                <c:extLst xmlns:c15="http://schemas.microsoft.com/office/drawing/2012/chart">
                  <c:ext xmlns:c16="http://schemas.microsoft.com/office/drawing/2014/chart" uri="{C3380CC4-5D6E-409C-BE32-E72D297353CC}">
                    <c16:uniqueId val="{00000002-C15A-4005-8396-555F4582EA8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C8'!$B$8</c15:sqref>
                        </c15:formulaRef>
                      </c:ext>
                    </c:extLst>
                    <c:strCache>
                      <c:ptCount val="1"/>
                      <c:pt idx="0">
                        <c:v>Band 2 Full planning application - 35+ homes (Fee per unit)</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C8'!$C$4:$S$4</c15:sqref>
                        </c15:formulaRef>
                      </c:ext>
                    </c:extLst>
                    <c:strCache>
                      <c:ptCount val="5"/>
                      <c:pt idx="0">
                        <c:v>Cassidy &amp; Ashton</c:v>
                      </c:pt>
                      <c:pt idx="1">
                        <c:v>Hive Land &amp; Planning Limited</c:v>
                      </c:pt>
                      <c:pt idx="2">
                        <c:v>Savills UK Limited</c:v>
                      </c:pt>
                      <c:pt idx="3">
                        <c:v>Stantec UK Limited </c:v>
                      </c:pt>
                      <c:pt idx="4">
                        <c:v>AVERAGE</c:v>
                      </c:pt>
                    </c:strCache>
                  </c:strRef>
                </c:cat>
                <c:val>
                  <c:numRef>
                    <c:extLst xmlns:c15="http://schemas.microsoft.com/office/drawing/2012/chart">
                      <c:ext xmlns:c15="http://schemas.microsoft.com/office/drawing/2012/chart" uri="{02D57815-91ED-43cb-92C2-25804820EDAC}">
                        <c15:formulaRef>
                          <c15:sqref>'Lot C8'!$C$8:$S$8</c15:sqref>
                        </c15:formulaRef>
                      </c:ext>
                    </c:extLst>
                    <c:numCache>
                      <c:formatCode>"£"#,##0.00</c:formatCode>
                      <c:ptCount val="17"/>
                      <c:pt idx="0">
                        <c:v>155</c:v>
                      </c:pt>
                      <c:pt idx="1">
                        <c:v>180</c:v>
                      </c:pt>
                      <c:pt idx="2">
                        <c:v>240</c:v>
                      </c:pt>
                      <c:pt idx="3">
                        <c:v>231</c:v>
                      </c:pt>
                      <c:pt idx="4">
                        <c:v>201.5</c:v>
                      </c:pt>
                    </c:numCache>
                  </c:numRef>
                </c:val>
                <c:extLst xmlns:c15="http://schemas.microsoft.com/office/drawing/2012/chart">
                  <c:ext xmlns:c16="http://schemas.microsoft.com/office/drawing/2014/chart" uri="{C3380CC4-5D6E-409C-BE32-E72D297353CC}">
                    <c16:uniqueId val="{00000003-C15A-4005-8396-555F4582EA8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C8'!$B$9</c15:sqref>
                        </c15:formulaRef>
                      </c:ext>
                    </c:extLst>
                    <c:strCache>
                      <c:ptCount val="1"/>
                      <c:pt idx="0">
                        <c:v>Band 2 Outline planning application - 35+ homes (Fee per unit)</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C8'!$C$4:$S$4</c15:sqref>
                        </c15:formulaRef>
                      </c:ext>
                    </c:extLst>
                    <c:strCache>
                      <c:ptCount val="5"/>
                      <c:pt idx="0">
                        <c:v>Cassidy &amp; Ashton</c:v>
                      </c:pt>
                      <c:pt idx="1">
                        <c:v>Hive Land &amp; Planning Limited</c:v>
                      </c:pt>
                      <c:pt idx="2">
                        <c:v>Savills UK Limited</c:v>
                      </c:pt>
                      <c:pt idx="3">
                        <c:v>Stantec UK Limited </c:v>
                      </c:pt>
                      <c:pt idx="4">
                        <c:v>AVERAGE</c:v>
                      </c:pt>
                    </c:strCache>
                  </c:strRef>
                </c:cat>
                <c:val>
                  <c:numRef>
                    <c:extLst xmlns:c15="http://schemas.microsoft.com/office/drawing/2012/chart">
                      <c:ext xmlns:c15="http://schemas.microsoft.com/office/drawing/2012/chart" uri="{02D57815-91ED-43cb-92C2-25804820EDAC}">
                        <c15:formulaRef>
                          <c15:sqref>'Lot C8'!$C$9:$S$9</c15:sqref>
                        </c15:formulaRef>
                      </c:ext>
                    </c:extLst>
                    <c:numCache>
                      <c:formatCode>"£"#,##0.00</c:formatCode>
                      <c:ptCount val="17"/>
                      <c:pt idx="0">
                        <c:v>135</c:v>
                      </c:pt>
                      <c:pt idx="1">
                        <c:v>160</c:v>
                      </c:pt>
                      <c:pt idx="2">
                        <c:v>200</c:v>
                      </c:pt>
                      <c:pt idx="3">
                        <c:v>231</c:v>
                      </c:pt>
                      <c:pt idx="4">
                        <c:v>181.5</c:v>
                      </c:pt>
                    </c:numCache>
                  </c:numRef>
                </c:val>
                <c:extLst xmlns:c15="http://schemas.microsoft.com/office/drawing/2012/chart">
                  <c:ext xmlns:c16="http://schemas.microsoft.com/office/drawing/2014/chart" uri="{C3380CC4-5D6E-409C-BE32-E72D297353CC}">
                    <c16:uniqueId val="{00000004-C15A-4005-8396-555F4582EA8F}"/>
                  </c:ext>
                </c:extLst>
              </c15:ser>
            </c15:filteredBarSeries>
          </c:ext>
        </c:extLst>
      </c:barChart>
      <c:catAx>
        <c:axId val="1590958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3642528"/>
        <c:crosses val="autoZero"/>
        <c:auto val="1"/>
        <c:lblAlgn val="ctr"/>
        <c:lblOffset val="100"/>
        <c:noMultiLvlLbl val="0"/>
      </c:catAx>
      <c:valAx>
        <c:axId val="114364252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0958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C8 (West) Fees for Planning Consultancy Reserved Matters planning application (Fee per unit)</a:t>
            </a:r>
          </a:p>
        </c:rich>
      </c:tx>
      <c:layout>
        <c:manualLayout>
          <c:xMode val="edge"/>
          <c:yMode val="edge"/>
          <c:x val="0.12002703231174792"/>
          <c:y val="3.71229698375870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5"/>
          <c:order val="5"/>
          <c:tx>
            <c:strRef>
              <c:f>'Lot C8'!$B$20</c:f>
              <c:strCache>
                <c:ptCount val="1"/>
                <c:pt idx="0">
                  <c:v>Reserved Matters planning application (Fee per unit)</c:v>
                </c:pt>
              </c:strCache>
            </c:strRef>
          </c:tx>
          <c:spPr>
            <a:solidFill>
              <a:schemeClr val="accent6"/>
            </a:solidFill>
            <a:ln>
              <a:noFill/>
            </a:ln>
            <a:effectLst/>
          </c:spPr>
          <c:invertIfNegative val="0"/>
          <c:cat>
            <c:strRef>
              <c:f>'Lot C8'!$C$14:$N$14</c:f>
              <c:strCache>
                <c:ptCount val="12"/>
                <c:pt idx="0">
                  <c:v>DPP One Ltd</c:v>
                </c:pt>
                <c:pt idx="1">
                  <c:v>Hive Land &amp; Planning Limited</c:v>
                </c:pt>
                <c:pt idx="2">
                  <c:v>Savills UK Limited</c:v>
                </c:pt>
                <c:pt idx="3">
                  <c:v>Stantec UK Limited </c:v>
                </c:pt>
                <c:pt idx="4">
                  <c:v>AVERAGE</c:v>
                </c:pt>
                <c:pt idx="11">
                  <c:v>Tetra Tech Limited</c:v>
                </c:pt>
              </c:strCache>
            </c:strRef>
          </c:cat>
          <c:val>
            <c:numRef>
              <c:f>'Lot C8'!$C$20:$N$20</c:f>
              <c:numCache>
                <c:formatCode>"£"#,##0.00</c:formatCode>
                <c:ptCount val="12"/>
                <c:pt idx="0">
                  <c:v>136</c:v>
                </c:pt>
                <c:pt idx="1">
                  <c:v>140</c:v>
                </c:pt>
                <c:pt idx="2">
                  <c:v>125</c:v>
                </c:pt>
                <c:pt idx="3">
                  <c:v>187</c:v>
                </c:pt>
                <c:pt idx="4">
                  <c:v>147</c:v>
                </c:pt>
                <c:pt idx="11">
                  <c:v>342</c:v>
                </c:pt>
              </c:numCache>
            </c:numRef>
          </c:val>
          <c:extLst>
            <c:ext xmlns:c16="http://schemas.microsoft.com/office/drawing/2014/chart" uri="{C3380CC4-5D6E-409C-BE32-E72D297353CC}">
              <c16:uniqueId val="{00000005-C7D7-4191-91A5-1E383BB2A6CE}"/>
            </c:ext>
          </c:extLst>
        </c:ser>
        <c:dLbls>
          <c:showLegendKey val="0"/>
          <c:showVal val="0"/>
          <c:showCatName val="0"/>
          <c:showSerName val="0"/>
          <c:showPercent val="0"/>
          <c:showBubbleSize val="0"/>
        </c:dLbls>
        <c:gapWidth val="219"/>
        <c:overlap val="-27"/>
        <c:axId val="237574815"/>
        <c:axId val="623688448"/>
        <c:extLst>
          <c:ext xmlns:c15="http://schemas.microsoft.com/office/drawing/2012/chart" uri="{02D57815-91ED-43cb-92C2-25804820EDAC}">
            <c15:filteredBarSeries>
              <c15:ser>
                <c:idx val="0"/>
                <c:order val="0"/>
                <c:tx>
                  <c:strRef>
                    <c:extLst>
                      <c:ext uri="{02D57815-91ED-43cb-92C2-25804820EDAC}">
                        <c15:formulaRef>
                          <c15:sqref>'Lot C8'!$B$15</c15:sqref>
                        </c15:formulaRef>
                      </c:ext>
                    </c:extLst>
                    <c:strCache>
                      <c:ptCount val="1"/>
                      <c:pt idx="0">
                        <c:v>ICN - Fees for Planning Consultancy services (East)</c:v>
                      </c:pt>
                    </c:strCache>
                  </c:strRef>
                </c:tx>
                <c:spPr>
                  <a:solidFill>
                    <a:schemeClr val="accent1"/>
                  </a:solidFill>
                  <a:ln>
                    <a:noFill/>
                  </a:ln>
                  <a:effectLst/>
                </c:spPr>
                <c:invertIfNegative val="0"/>
                <c:cat>
                  <c:strRef>
                    <c:extLst>
                      <c:ext uri="{02D57815-91ED-43cb-92C2-25804820EDAC}">
                        <c15:formulaRef>
                          <c15:sqref>'Lot C8'!$C$14:$N$14</c15:sqref>
                        </c15:formulaRef>
                      </c:ext>
                    </c:extLst>
                    <c:strCache>
                      <c:ptCount val="12"/>
                      <c:pt idx="0">
                        <c:v>DPP One Ltd</c:v>
                      </c:pt>
                      <c:pt idx="1">
                        <c:v>Hive Land &amp; Planning Limited</c:v>
                      </c:pt>
                      <c:pt idx="2">
                        <c:v>Savills UK Limited</c:v>
                      </c:pt>
                      <c:pt idx="3">
                        <c:v>Stantec UK Limited </c:v>
                      </c:pt>
                      <c:pt idx="4">
                        <c:v>AVERAGE</c:v>
                      </c:pt>
                      <c:pt idx="11">
                        <c:v>Tetra Tech Limited</c:v>
                      </c:pt>
                    </c:strCache>
                  </c:strRef>
                </c:cat>
                <c:val>
                  <c:numRef>
                    <c:extLst>
                      <c:ext uri="{02D57815-91ED-43cb-92C2-25804820EDAC}">
                        <c15:formulaRef>
                          <c15:sqref>'Lot C8'!$C$15:$N$15</c15:sqref>
                        </c15:formulaRef>
                      </c:ext>
                    </c:extLst>
                    <c:numCache>
                      <c:formatCode>General</c:formatCode>
                      <c:ptCount val="12"/>
                    </c:numCache>
                  </c:numRef>
                </c:val>
                <c:extLst>
                  <c:ext xmlns:c16="http://schemas.microsoft.com/office/drawing/2014/chart" uri="{C3380CC4-5D6E-409C-BE32-E72D297353CC}">
                    <c16:uniqueId val="{00000000-C7D7-4191-91A5-1E383BB2A6CE}"/>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C8'!$B$16</c15:sqref>
                        </c15:formulaRef>
                      </c:ext>
                    </c:extLst>
                    <c:strCache>
                      <c:ptCount val="1"/>
                      <c:pt idx="0">
                        <c:v>Tender fee for ICN based on the example site brief (not a fixed fee for use with call offs) </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C8'!$C$14:$N$14</c15:sqref>
                        </c15:formulaRef>
                      </c:ext>
                    </c:extLst>
                    <c:strCache>
                      <c:ptCount val="12"/>
                      <c:pt idx="0">
                        <c:v>DPP One Ltd</c:v>
                      </c:pt>
                      <c:pt idx="1">
                        <c:v>Hive Land &amp; Planning Limited</c:v>
                      </c:pt>
                      <c:pt idx="2">
                        <c:v>Savills UK Limited</c:v>
                      </c:pt>
                      <c:pt idx="3">
                        <c:v>Stantec UK Limited </c:v>
                      </c:pt>
                      <c:pt idx="4">
                        <c:v>AVERAGE</c:v>
                      </c:pt>
                      <c:pt idx="11">
                        <c:v>Tetra Tech Limited</c:v>
                      </c:pt>
                    </c:strCache>
                  </c:strRef>
                </c:cat>
                <c:val>
                  <c:numRef>
                    <c:extLst xmlns:c15="http://schemas.microsoft.com/office/drawing/2012/chart">
                      <c:ext xmlns:c15="http://schemas.microsoft.com/office/drawing/2012/chart" uri="{02D57815-91ED-43cb-92C2-25804820EDAC}">
                        <c15:formulaRef>
                          <c15:sqref>'Lot C8'!$C$16:$N$16</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1-C7D7-4191-91A5-1E383BB2A6C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C8'!$B$17</c15:sqref>
                        </c15:formulaRef>
                      </c:ext>
                    </c:extLst>
                    <c:strCache>
                      <c:ptCount val="1"/>
                      <c:pt idx="0">
                        <c:v>Band 1 Full planning application - Up to and including 34 homes (Fee per unit)</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C8'!$C$14:$N$14</c15:sqref>
                        </c15:formulaRef>
                      </c:ext>
                    </c:extLst>
                    <c:strCache>
                      <c:ptCount val="12"/>
                      <c:pt idx="0">
                        <c:v>DPP One Ltd</c:v>
                      </c:pt>
                      <c:pt idx="1">
                        <c:v>Hive Land &amp; Planning Limited</c:v>
                      </c:pt>
                      <c:pt idx="2">
                        <c:v>Savills UK Limited</c:v>
                      </c:pt>
                      <c:pt idx="3">
                        <c:v>Stantec UK Limited </c:v>
                      </c:pt>
                      <c:pt idx="4">
                        <c:v>AVERAGE</c:v>
                      </c:pt>
                      <c:pt idx="11">
                        <c:v>Tetra Tech Limited</c:v>
                      </c:pt>
                    </c:strCache>
                  </c:strRef>
                </c:cat>
                <c:val>
                  <c:numRef>
                    <c:extLst xmlns:c15="http://schemas.microsoft.com/office/drawing/2012/chart">
                      <c:ext xmlns:c15="http://schemas.microsoft.com/office/drawing/2012/chart" uri="{02D57815-91ED-43cb-92C2-25804820EDAC}">
                        <c15:formulaRef>
                          <c15:sqref>'Lot C8'!$C$17:$N$17</c15:sqref>
                        </c15:formulaRef>
                      </c:ext>
                    </c:extLst>
                    <c:numCache>
                      <c:formatCode>"£"#,##0.00</c:formatCode>
                      <c:ptCount val="12"/>
                      <c:pt idx="0">
                        <c:v>374</c:v>
                      </c:pt>
                      <c:pt idx="1">
                        <c:v>260</c:v>
                      </c:pt>
                      <c:pt idx="2">
                        <c:v>300</c:v>
                      </c:pt>
                      <c:pt idx="3">
                        <c:v>537</c:v>
                      </c:pt>
                      <c:pt idx="4">
                        <c:v>367.75</c:v>
                      </c:pt>
                      <c:pt idx="11">
                        <c:v>685</c:v>
                      </c:pt>
                    </c:numCache>
                  </c:numRef>
                </c:val>
                <c:extLst xmlns:c15="http://schemas.microsoft.com/office/drawing/2012/chart">
                  <c:ext xmlns:c16="http://schemas.microsoft.com/office/drawing/2014/chart" uri="{C3380CC4-5D6E-409C-BE32-E72D297353CC}">
                    <c16:uniqueId val="{00000002-C7D7-4191-91A5-1E383BB2A6C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C8'!$B$18</c15:sqref>
                        </c15:formulaRef>
                      </c:ext>
                    </c:extLst>
                    <c:strCache>
                      <c:ptCount val="1"/>
                      <c:pt idx="0">
                        <c:v>Band 2 Full planning application - 35+ homes (Fee per unit)</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C8'!$C$14:$N$14</c15:sqref>
                        </c15:formulaRef>
                      </c:ext>
                    </c:extLst>
                    <c:strCache>
                      <c:ptCount val="12"/>
                      <c:pt idx="0">
                        <c:v>DPP One Ltd</c:v>
                      </c:pt>
                      <c:pt idx="1">
                        <c:v>Hive Land &amp; Planning Limited</c:v>
                      </c:pt>
                      <c:pt idx="2">
                        <c:v>Savills UK Limited</c:v>
                      </c:pt>
                      <c:pt idx="3">
                        <c:v>Stantec UK Limited </c:v>
                      </c:pt>
                      <c:pt idx="4">
                        <c:v>AVERAGE</c:v>
                      </c:pt>
                      <c:pt idx="11">
                        <c:v>Tetra Tech Limited</c:v>
                      </c:pt>
                    </c:strCache>
                  </c:strRef>
                </c:cat>
                <c:val>
                  <c:numRef>
                    <c:extLst xmlns:c15="http://schemas.microsoft.com/office/drawing/2012/chart">
                      <c:ext xmlns:c15="http://schemas.microsoft.com/office/drawing/2012/chart" uri="{02D57815-91ED-43cb-92C2-25804820EDAC}">
                        <c15:formulaRef>
                          <c15:sqref>'Lot C8'!$C$18:$N$18</c15:sqref>
                        </c15:formulaRef>
                      </c:ext>
                    </c:extLst>
                    <c:numCache>
                      <c:formatCode>"£"#,##0.00</c:formatCode>
                      <c:ptCount val="12"/>
                      <c:pt idx="0">
                        <c:v>198</c:v>
                      </c:pt>
                      <c:pt idx="1">
                        <c:v>180</c:v>
                      </c:pt>
                      <c:pt idx="2">
                        <c:v>240</c:v>
                      </c:pt>
                      <c:pt idx="3">
                        <c:v>231</c:v>
                      </c:pt>
                      <c:pt idx="4">
                        <c:v>212.25</c:v>
                      </c:pt>
                      <c:pt idx="11">
                        <c:v>420</c:v>
                      </c:pt>
                    </c:numCache>
                  </c:numRef>
                </c:val>
                <c:extLst xmlns:c15="http://schemas.microsoft.com/office/drawing/2012/chart">
                  <c:ext xmlns:c16="http://schemas.microsoft.com/office/drawing/2014/chart" uri="{C3380CC4-5D6E-409C-BE32-E72D297353CC}">
                    <c16:uniqueId val="{00000003-C7D7-4191-91A5-1E383BB2A6C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C8'!$B$19</c15:sqref>
                        </c15:formulaRef>
                      </c:ext>
                    </c:extLst>
                    <c:strCache>
                      <c:ptCount val="1"/>
                      <c:pt idx="0">
                        <c:v>Band 2 Outline planning application - 35+ homes (Fee per unit)</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C8'!$C$14:$N$14</c15:sqref>
                        </c15:formulaRef>
                      </c:ext>
                    </c:extLst>
                    <c:strCache>
                      <c:ptCount val="12"/>
                      <c:pt idx="0">
                        <c:v>DPP One Ltd</c:v>
                      </c:pt>
                      <c:pt idx="1">
                        <c:v>Hive Land &amp; Planning Limited</c:v>
                      </c:pt>
                      <c:pt idx="2">
                        <c:v>Savills UK Limited</c:v>
                      </c:pt>
                      <c:pt idx="3">
                        <c:v>Stantec UK Limited </c:v>
                      </c:pt>
                      <c:pt idx="4">
                        <c:v>AVERAGE</c:v>
                      </c:pt>
                      <c:pt idx="11">
                        <c:v>Tetra Tech Limited</c:v>
                      </c:pt>
                    </c:strCache>
                  </c:strRef>
                </c:cat>
                <c:val>
                  <c:numRef>
                    <c:extLst xmlns:c15="http://schemas.microsoft.com/office/drawing/2012/chart">
                      <c:ext xmlns:c15="http://schemas.microsoft.com/office/drawing/2012/chart" uri="{02D57815-91ED-43cb-92C2-25804820EDAC}">
                        <c15:formulaRef>
                          <c15:sqref>'Lot C8'!$C$19:$N$19</c15:sqref>
                        </c15:formulaRef>
                      </c:ext>
                    </c:extLst>
                    <c:numCache>
                      <c:formatCode>"£"#,##0.00</c:formatCode>
                      <c:ptCount val="12"/>
                      <c:pt idx="0">
                        <c:v>164</c:v>
                      </c:pt>
                      <c:pt idx="1">
                        <c:v>160</c:v>
                      </c:pt>
                      <c:pt idx="2">
                        <c:v>200</c:v>
                      </c:pt>
                      <c:pt idx="3">
                        <c:v>231</c:v>
                      </c:pt>
                      <c:pt idx="4">
                        <c:v>188.75</c:v>
                      </c:pt>
                      <c:pt idx="11">
                        <c:v>362</c:v>
                      </c:pt>
                    </c:numCache>
                  </c:numRef>
                </c:val>
                <c:extLst xmlns:c15="http://schemas.microsoft.com/office/drawing/2012/chart">
                  <c:ext xmlns:c16="http://schemas.microsoft.com/office/drawing/2014/chart" uri="{C3380CC4-5D6E-409C-BE32-E72D297353CC}">
                    <c16:uniqueId val="{00000004-C7D7-4191-91A5-1E383BB2A6CE}"/>
                  </c:ext>
                </c:extLst>
              </c15:ser>
            </c15:filteredBarSeries>
          </c:ext>
        </c:extLst>
      </c:barChart>
      <c:catAx>
        <c:axId val="237574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3688448"/>
        <c:crosses val="autoZero"/>
        <c:auto val="1"/>
        <c:lblAlgn val="ctr"/>
        <c:lblOffset val="100"/>
        <c:noMultiLvlLbl val="0"/>
      </c:catAx>
      <c:valAx>
        <c:axId val="62368844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5748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b="0" i="0" u="none" strike="noStrike" kern="1200" spc="0" baseline="0">
                <a:solidFill>
                  <a:sysClr val="windowText" lastClr="000000">
                    <a:lumMod val="65000"/>
                    <a:lumOff val="35000"/>
                  </a:sysClr>
                </a:solidFill>
              </a:rPr>
              <a:t>Lot C9 (West) Site Investigation Flood Risk and assessment Services Report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GB"/>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4"/>
          <c:order val="4"/>
          <c:tx>
            <c:strRef>
              <c:f>'Lot C9'!$B$9</c:f>
              <c:strCache>
                <c:ptCount val="1"/>
                <c:pt idx="0">
                  <c:v>Flood Risk Assessment Services and Report</c:v>
                </c:pt>
              </c:strCache>
            </c:strRef>
          </c:tx>
          <c:spPr>
            <a:solidFill>
              <a:schemeClr val="accent5"/>
            </a:solidFill>
            <a:ln>
              <a:noFill/>
            </a:ln>
            <a:effectLst/>
          </c:spPr>
          <c:invertIfNegative val="0"/>
          <c:cat>
            <c:strRef>
              <c:f>'Lot C9'!$D$4:$J$4</c:f>
              <c:strCache>
                <c:ptCount val="7"/>
                <c:pt idx="0">
                  <c:v>CampbellReith Hill</c:v>
                </c:pt>
                <c:pt idx="1">
                  <c:v>Clancy Consulting Ltd</c:v>
                </c:pt>
                <c:pt idx="2">
                  <c:v>Concept Engineering Consultants Limited</c:v>
                </c:pt>
                <c:pt idx="3">
                  <c:v>Curtins Consulting Ltd</c:v>
                </c:pt>
                <c:pt idx="4">
                  <c:v>Leyden Kirby Associates Limited T/A The LK Group</c:v>
                </c:pt>
                <c:pt idx="5">
                  <c:v>Ridge &amp; Partners LLP</c:v>
                </c:pt>
                <c:pt idx="6">
                  <c:v>Sutcliffe Projects Ltd</c:v>
                </c:pt>
              </c:strCache>
            </c:strRef>
          </c:cat>
          <c:val>
            <c:numRef>
              <c:f>'Lot C9'!$D$9:$J$9</c:f>
              <c:numCache>
                <c:formatCode>"£"#,##0.00</c:formatCode>
                <c:ptCount val="7"/>
                <c:pt idx="0">
                  <c:v>2100</c:v>
                </c:pt>
                <c:pt idx="1">
                  <c:v>950</c:v>
                </c:pt>
                <c:pt idx="2">
                  <c:v>1400</c:v>
                </c:pt>
                <c:pt idx="3">
                  <c:v>4950</c:v>
                </c:pt>
                <c:pt idx="4">
                  <c:v>1495</c:v>
                </c:pt>
                <c:pt idx="5">
                  <c:v>1500</c:v>
                </c:pt>
                <c:pt idx="6">
                  <c:v>950</c:v>
                </c:pt>
              </c:numCache>
            </c:numRef>
          </c:val>
          <c:extLst>
            <c:ext xmlns:c16="http://schemas.microsoft.com/office/drawing/2014/chart" uri="{C3380CC4-5D6E-409C-BE32-E72D297353CC}">
              <c16:uniqueId val="{00000004-D8EC-4E4A-AB1C-79912846BE2A}"/>
            </c:ext>
          </c:extLst>
        </c:ser>
        <c:dLbls>
          <c:showLegendKey val="0"/>
          <c:showVal val="0"/>
          <c:showCatName val="0"/>
          <c:showSerName val="0"/>
          <c:showPercent val="0"/>
          <c:showBubbleSize val="0"/>
        </c:dLbls>
        <c:gapWidth val="219"/>
        <c:overlap val="-27"/>
        <c:axId val="237573375"/>
        <c:axId val="631773312"/>
        <c:extLst>
          <c:ext xmlns:c15="http://schemas.microsoft.com/office/drawing/2012/chart" uri="{02D57815-91ED-43cb-92C2-25804820EDAC}">
            <c15:filteredBarSeries>
              <c15:ser>
                <c:idx val="0"/>
                <c:order val="0"/>
                <c:tx>
                  <c:strRef>
                    <c:extLst>
                      <c:ext uri="{02D57815-91ED-43cb-92C2-25804820EDAC}">
                        <c15:formulaRef>
                          <c15:sqref>'Lot C9'!$B$5</c15:sqref>
                        </c15:formulaRef>
                      </c:ext>
                    </c:extLst>
                    <c:strCache>
                      <c:ptCount val="1"/>
                      <c:pt idx="0">
                        <c:v>ICN - Fees for Site Investigation services (West)</c:v>
                      </c:pt>
                    </c:strCache>
                  </c:strRef>
                </c:tx>
                <c:spPr>
                  <a:solidFill>
                    <a:schemeClr val="accent1"/>
                  </a:solidFill>
                  <a:ln>
                    <a:noFill/>
                  </a:ln>
                  <a:effectLst/>
                </c:spPr>
                <c:invertIfNegative val="0"/>
                <c:cat>
                  <c:strRef>
                    <c:extLst>
                      <c:ext uri="{02D57815-91ED-43cb-92C2-25804820EDAC}">
                        <c15:formulaRef>
                          <c15:sqref>'Lot C9'!$D$4:$J$4</c15:sqref>
                        </c15:formulaRef>
                      </c:ext>
                    </c:extLst>
                    <c:strCache>
                      <c:ptCount val="7"/>
                      <c:pt idx="0">
                        <c:v>CampbellReith Hill</c:v>
                      </c:pt>
                      <c:pt idx="1">
                        <c:v>Clancy Consulting Ltd</c:v>
                      </c:pt>
                      <c:pt idx="2">
                        <c:v>Concept Engineering Consultants Limited</c:v>
                      </c:pt>
                      <c:pt idx="3">
                        <c:v>Curtins Consulting Ltd</c:v>
                      </c:pt>
                      <c:pt idx="4">
                        <c:v>Leyden Kirby Associates Limited T/A The LK Group</c:v>
                      </c:pt>
                      <c:pt idx="5">
                        <c:v>Ridge &amp; Partners LLP</c:v>
                      </c:pt>
                      <c:pt idx="6">
                        <c:v>Sutcliffe Projects Ltd</c:v>
                      </c:pt>
                    </c:strCache>
                  </c:strRef>
                </c:cat>
                <c:val>
                  <c:numRef>
                    <c:extLst>
                      <c:ext uri="{02D57815-91ED-43cb-92C2-25804820EDAC}">
                        <c15:formulaRef>
                          <c15:sqref>'Lot C9'!$D$5:$J$5</c15:sqref>
                        </c15:formulaRef>
                      </c:ext>
                    </c:extLst>
                    <c:numCache>
                      <c:formatCode>General</c:formatCode>
                      <c:ptCount val="7"/>
                    </c:numCache>
                  </c:numRef>
                </c:val>
                <c:extLst>
                  <c:ext xmlns:c16="http://schemas.microsoft.com/office/drawing/2014/chart" uri="{C3380CC4-5D6E-409C-BE32-E72D297353CC}">
                    <c16:uniqueId val="{00000000-D8EC-4E4A-AB1C-79912846BE2A}"/>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C9'!$B$6</c15:sqref>
                        </c15:formulaRef>
                      </c:ext>
                    </c:extLst>
                    <c:strCache>
                      <c:ptCount val="1"/>
                      <c:pt idx="0">
                        <c:v>Tender fee for ICN based on the example site brief (not a fixed fee for use with call offs) </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C9'!$D$4:$J$4</c15:sqref>
                        </c15:formulaRef>
                      </c:ext>
                    </c:extLst>
                    <c:strCache>
                      <c:ptCount val="7"/>
                      <c:pt idx="0">
                        <c:v>CampbellReith Hill</c:v>
                      </c:pt>
                      <c:pt idx="1">
                        <c:v>Clancy Consulting Ltd</c:v>
                      </c:pt>
                      <c:pt idx="2">
                        <c:v>Concept Engineering Consultants Limited</c:v>
                      </c:pt>
                      <c:pt idx="3">
                        <c:v>Curtins Consulting Ltd</c:v>
                      </c:pt>
                      <c:pt idx="4">
                        <c:v>Leyden Kirby Associates Limited T/A The LK Group</c:v>
                      </c:pt>
                      <c:pt idx="5">
                        <c:v>Ridge &amp; Partners LLP</c:v>
                      </c:pt>
                      <c:pt idx="6">
                        <c:v>Sutcliffe Projects Ltd</c:v>
                      </c:pt>
                    </c:strCache>
                  </c:strRef>
                </c:cat>
                <c:val>
                  <c:numRef>
                    <c:extLst xmlns:c15="http://schemas.microsoft.com/office/drawing/2012/chart">
                      <c:ext xmlns:c15="http://schemas.microsoft.com/office/drawing/2012/chart" uri="{02D57815-91ED-43cb-92C2-25804820EDAC}">
                        <c15:formulaRef>
                          <c15:sqref>'Lot C9'!$D$6:$J$6</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8EC-4E4A-AB1C-79912846BE2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C9'!$B$7</c15:sqref>
                        </c15:formulaRef>
                      </c:ext>
                    </c:extLst>
                    <c:strCache>
                      <c:ptCount val="1"/>
                      <c:pt idx="0">
                        <c:v>Phase 1 Site Investigation: Geo-environmental Desktop Report</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C9'!$D$4:$J$4</c15:sqref>
                        </c15:formulaRef>
                      </c:ext>
                    </c:extLst>
                    <c:strCache>
                      <c:ptCount val="7"/>
                      <c:pt idx="0">
                        <c:v>CampbellReith Hill</c:v>
                      </c:pt>
                      <c:pt idx="1">
                        <c:v>Clancy Consulting Ltd</c:v>
                      </c:pt>
                      <c:pt idx="2">
                        <c:v>Concept Engineering Consultants Limited</c:v>
                      </c:pt>
                      <c:pt idx="3">
                        <c:v>Curtins Consulting Ltd</c:v>
                      </c:pt>
                      <c:pt idx="4">
                        <c:v>Leyden Kirby Associates Limited T/A The LK Group</c:v>
                      </c:pt>
                      <c:pt idx="5">
                        <c:v>Ridge &amp; Partners LLP</c:v>
                      </c:pt>
                      <c:pt idx="6">
                        <c:v>Sutcliffe Projects Ltd</c:v>
                      </c:pt>
                    </c:strCache>
                  </c:strRef>
                </c:cat>
                <c:val>
                  <c:numRef>
                    <c:extLst xmlns:c15="http://schemas.microsoft.com/office/drawing/2012/chart">
                      <c:ext xmlns:c15="http://schemas.microsoft.com/office/drawing/2012/chart" uri="{02D57815-91ED-43cb-92C2-25804820EDAC}">
                        <c15:formulaRef>
                          <c15:sqref>'Lot C9'!$D$7:$J$7</c15:sqref>
                        </c15:formulaRef>
                      </c:ext>
                    </c:extLst>
                    <c:numCache>
                      <c:formatCode>"£"#,##0.00</c:formatCode>
                      <c:ptCount val="7"/>
                      <c:pt idx="0">
                        <c:v>1750</c:v>
                      </c:pt>
                      <c:pt idx="1">
                        <c:v>1500</c:v>
                      </c:pt>
                      <c:pt idx="2">
                        <c:v>1000</c:v>
                      </c:pt>
                      <c:pt idx="3">
                        <c:v>1500</c:v>
                      </c:pt>
                      <c:pt idx="4">
                        <c:v>850</c:v>
                      </c:pt>
                      <c:pt idx="5">
                        <c:v>1500</c:v>
                      </c:pt>
                      <c:pt idx="6">
                        <c:v>950</c:v>
                      </c:pt>
                    </c:numCache>
                  </c:numRef>
                </c:val>
                <c:extLst xmlns:c15="http://schemas.microsoft.com/office/drawing/2012/chart">
                  <c:ext xmlns:c16="http://schemas.microsoft.com/office/drawing/2014/chart" uri="{C3380CC4-5D6E-409C-BE32-E72D297353CC}">
                    <c16:uniqueId val="{00000002-D8EC-4E4A-AB1C-79912846BE2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C9'!$B$8</c15:sqref>
                        </c15:formulaRef>
                      </c:ext>
                    </c:extLst>
                    <c:strCache>
                      <c:ptCount val="1"/>
                      <c:pt idx="0">
                        <c:v>Phase 2 Site Investigation: Intrusive Ground Investigation Report</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C9'!$D$4:$J$4</c15:sqref>
                        </c15:formulaRef>
                      </c:ext>
                    </c:extLst>
                    <c:strCache>
                      <c:ptCount val="7"/>
                      <c:pt idx="0">
                        <c:v>CampbellReith Hill</c:v>
                      </c:pt>
                      <c:pt idx="1">
                        <c:v>Clancy Consulting Ltd</c:v>
                      </c:pt>
                      <c:pt idx="2">
                        <c:v>Concept Engineering Consultants Limited</c:v>
                      </c:pt>
                      <c:pt idx="3">
                        <c:v>Curtins Consulting Ltd</c:v>
                      </c:pt>
                      <c:pt idx="4">
                        <c:v>Leyden Kirby Associates Limited T/A The LK Group</c:v>
                      </c:pt>
                      <c:pt idx="5">
                        <c:v>Ridge &amp; Partners LLP</c:v>
                      </c:pt>
                      <c:pt idx="6">
                        <c:v>Sutcliffe Projects Ltd</c:v>
                      </c:pt>
                    </c:strCache>
                  </c:strRef>
                </c:cat>
                <c:val>
                  <c:numRef>
                    <c:extLst xmlns:c15="http://schemas.microsoft.com/office/drawing/2012/chart">
                      <c:ext xmlns:c15="http://schemas.microsoft.com/office/drawing/2012/chart" uri="{02D57815-91ED-43cb-92C2-25804820EDAC}">
                        <c15:formulaRef>
                          <c15:sqref>'Lot C9'!$D$8:$J$8</c15:sqref>
                        </c15:formulaRef>
                      </c:ext>
                    </c:extLst>
                    <c:numCache>
                      <c:formatCode>"£"#,##0.00</c:formatCode>
                      <c:ptCount val="7"/>
                      <c:pt idx="0">
                        <c:v>25900</c:v>
                      </c:pt>
                      <c:pt idx="1">
                        <c:v>11750</c:v>
                      </c:pt>
                      <c:pt idx="2">
                        <c:v>25970</c:v>
                      </c:pt>
                      <c:pt idx="3">
                        <c:v>26000</c:v>
                      </c:pt>
                      <c:pt idx="4">
                        <c:v>17750</c:v>
                      </c:pt>
                      <c:pt idx="5">
                        <c:v>26460</c:v>
                      </c:pt>
                      <c:pt idx="6">
                        <c:v>12150</c:v>
                      </c:pt>
                    </c:numCache>
                  </c:numRef>
                </c:val>
                <c:extLst xmlns:c15="http://schemas.microsoft.com/office/drawing/2012/chart">
                  <c:ext xmlns:c16="http://schemas.microsoft.com/office/drawing/2014/chart" uri="{C3380CC4-5D6E-409C-BE32-E72D297353CC}">
                    <c16:uniqueId val="{00000003-D8EC-4E4A-AB1C-79912846BE2A}"/>
                  </c:ext>
                </c:extLst>
              </c15:ser>
            </c15:filteredBarSeries>
          </c:ext>
        </c:extLst>
      </c:barChart>
      <c:catAx>
        <c:axId val="237573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1773312"/>
        <c:crosses val="autoZero"/>
        <c:auto val="1"/>
        <c:lblAlgn val="ctr"/>
        <c:lblOffset val="100"/>
        <c:noMultiLvlLbl val="0"/>
      </c:catAx>
      <c:valAx>
        <c:axId val="63177331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75733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C9 (East) Site Investigation Flood Risk and assessment Services Report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4"/>
          <c:tx>
            <c:strRef>
              <c:f>'Lot C9'!$B$18</c:f>
              <c:strCache>
                <c:ptCount val="1"/>
                <c:pt idx="0">
                  <c:v>Flood Risk Assessment Services and Report</c:v>
                </c:pt>
              </c:strCache>
            </c:strRef>
          </c:tx>
          <c:spPr>
            <a:solidFill>
              <a:schemeClr val="accent5"/>
            </a:solidFill>
            <a:ln>
              <a:noFill/>
            </a:ln>
            <a:effectLst/>
          </c:spPr>
          <c:invertIfNegative val="0"/>
          <c:cat>
            <c:strRef>
              <c:f>'Lot C9'!$D$13:$J$13</c:f>
              <c:strCache>
                <c:ptCount val="7"/>
                <c:pt idx="0">
                  <c:v>CampbellReith Hill</c:v>
                </c:pt>
                <c:pt idx="1">
                  <c:v>Clancy Consulting Ltd</c:v>
                </c:pt>
                <c:pt idx="2">
                  <c:v>Concept Engineering Consultants Limited</c:v>
                </c:pt>
                <c:pt idx="3">
                  <c:v>Curtins Consulting Ltd</c:v>
                </c:pt>
                <c:pt idx="4">
                  <c:v>Leyden Kirby Associates Limited T/A The LK Group</c:v>
                </c:pt>
                <c:pt idx="5">
                  <c:v>Ridge &amp; Partners LLP</c:v>
                </c:pt>
                <c:pt idx="6">
                  <c:v>Sutcliffe Projects Ltd</c:v>
                </c:pt>
              </c:strCache>
            </c:strRef>
          </c:cat>
          <c:val>
            <c:numRef>
              <c:f>'Lot C9'!$D$18:$J$18</c:f>
              <c:numCache>
                <c:formatCode>"£"#,##0.00</c:formatCode>
                <c:ptCount val="7"/>
                <c:pt idx="0">
                  <c:v>2100</c:v>
                </c:pt>
                <c:pt idx="1">
                  <c:v>950</c:v>
                </c:pt>
                <c:pt idx="2">
                  <c:v>1400</c:v>
                </c:pt>
                <c:pt idx="3">
                  <c:v>4950</c:v>
                </c:pt>
                <c:pt idx="4">
                  <c:v>1650</c:v>
                </c:pt>
                <c:pt idx="5">
                  <c:v>1500</c:v>
                </c:pt>
                <c:pt idx="6">
                  <c:v>950</c:v>
                </c:pt>
              </c:numCache>
            </c:numRef>
          </c:val>
          <c:extLst>
            <c:ext xmlns:c16="http://schemas.microsoft.com/office/drawing/2014/chart" uri="{C3380CC4-5D6E-409C-BE32-E72D297353CC}">
              <c16:uniqueId val="{00000004-08A3-4A68-B516-48EBE4F9FF70}"/>
            </c:ext>
          </c:extLst>
        </c:ser>
        <c:dLbls>
          <c:showLegendKey val="0"/>
          <c:showVal val="0"/>
          <c:showCatName val="0"/>
          <c:showSerName val="0"/>
          <c:showPercent val="0"/>
          <c:showBubbleSize val="0"/>
        </c:dLbls>
        <c:gapWidth val="219"/>
        <c:overlap val="-27"/>
        <c:axId val="210992544"/>
        <c:axId val="2068552112"/>
        <c:extLst>
          <c:ext xmlns:c15="http://schemas.microsoft.com/office/drawing/2012/chart" uri="{02D57815-91ED-43cb-92C2-25804820EDAC}">
            <c15:filteredBarSeries>
              <c15:ser>
                <c:idx val="0"/>
                <c:order val="0"/>
                <c:tx>
                  <c:strRef>
                    <c:extLst>
                      <c:ext uri="{02D57815-91ED-43cb-92C2-25804820EDAC}">
                        <c15:formulaRef>
                          <c15:sqref>'Lot C9'!$B$14</c15:sqref>
                        </c15:formulaRef>
                      </c:ext>
                    </c:extLst>
                    <c:strCache>
                      <c:ptCount val="1"/>
                      <c:pt idx="0">
                        <c:v>ICN - Fees for Site Investigation services (East)</c:v>
                      </c:pt>
                    </c:strCache>
                  </c:strRef>
                </c:tx>
                <c:spPr>
                  <a:solidFill>
                    <a:schemeClr val="accent1"/>
                  </a:solidFill>
                  <a:ln>
                    <a:noFill/>
                  </a:ln>
                  <a:effectLst/>
                </c:spPr>
                <c:invertIfNegative val="0"/>
                <c:cat>
                  <c:strRef>
                    <c:extLst>
                      <c:ext uri="{02D57815-91ED-43cb-92C2-25804820EDAC}">
                        <c15:formulaRef>
                          <c15:sqref>'Lot C9'!$D$13:$J$13</c15:sqref>
                        </c15:formulaRef>
                      </c:ext>
                    </c:extLst>
                    <c:strCache>
                      <c:ptCount val="7"/>
                      <c:pt idx="0">
                        <c:v>CampbellReith Hill</c:v>
                      </c:pt>
                      <c:pt idx="1">
                        <c:v>Clancy Consulting Ltd</c:v>
                      </c:pt>
                      <c:pt idx="2">
                        <c:v>Concept Engineering Consultants Limited</c:v>
                      </c:pt>
                      <c:pt idx="3">
                        <c:v>Curtins Consulting Ltd</c:v>
                      </c:pt>
                      <c:pt idx="4">
                        <c:v>Leyden Kirby Associates Limited T/A The LK Group</c:v>
                      </c:pt>
                      <c:pt idx="5">
                        <c:v>Ridge &amp; Partners LLP</c:v>
                      </c:pt>
                      <c:pt idx="6">
                        <c:v>Sutcliffe Projects Ltd</c:v>
                      </c:pt>
                    </c:strCache>
                  </c:strRef>
                </c:cat>
                <c:val>
                  <c:numRef>
                    <c:extLst>
                      <c:ext uri="{02D57815-91ED-43cb-92C2-25804820EDAC}">
                        <c15:formulaRef>
                          <c15:sqref>'Lot C9'!$D$14:$J$14</c15:sqref>
                        </c15:formulaRef>
                      </c:ext>
                    </c:extLst>
                    <c:numCache>
                      <c:formatCode>General</c:formatCode>
                      <c:ptCount val="7"/>
                    </c:numCache>
                  </c:numRef>
                </c:val>
                <c:extLst>
                  <c:ext xmlns:c16="http://schemas.microsoft.com/office/drawing/2014/chart" uri="{C3380CC4-5D6E-409C-BE32-E72D297353CC}">
                    <c16:uniqueId val="{00000000-08A3-4A68-B516-48EBE4F9FF7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C9'!$B$15</c15:sqref>
                        </c15:formulaRef>
                      </c:ext>
                    </c:extLst>
                    <c:strCache>
                      <c:ptCount val="1"/>
                      <c:pt idx="0">
                        <c:v>Tender fee for ICN based on the example site brief (not a fixed fee for use with call offs) </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C9'!$D$13:$J$13</c15:sqref>
                        </c15:formulaRef>
                      </c:ext>
                    </c:extLst>
                    <c:strCache>
                      <c:ptCount val="7"/>
                      <c:pt idx="0">
                        <c:v>CampbellReith Hill</c:v>
                      </c:pt>
                      <c:pt idx="1">
                        <c:v>Clancy Consulting Ltd</c:v>
                      </c:pt>
                      <c:pt idx="2">
                        <c:v>Concept Engineering Consultants Limited</c:v>
                      </c:pt>
                      <c:pt idx="3">
                        <c:v>Curtins Consulting Ltd</c:v>
                      </c:pt>
                      <c:pt idx="4">
                        <c:v>Leyden Kirby Associates Limited T/A The LK Group</c:v>
                      </c:pt>
                      <c:pt idx="5">
                        <c:v>Ridge &amp; Partners LLP</c:v>
                      </c:pt>
                      <c:pt idx="6">
                        <c:v>Sutcliffe Projects Ltd</c:v>
                      </c:pt>
                    </c:strCache>
                  </c:strRef>
                </c:cat>
                <c:val>
                  <c:numRef>
                    <c:extLst xmlns:c15="http://schemas.microsoft.com/office/drawing/2012/chart">
                      <c:ext xmlns:c15="http://schemas.microsoft.com/office/drawing/2012/chart" uri="{02D57815-91ED-43cb-92C2-25804820EDAC}">
                        <c15:formulaRef>
                          <c15:sqref>'Lot C9'!$D$15:$J$15</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08A3-4A68-B516-48EBE4F9FF7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C9'!$B$16</c15:sqref>
                        </c15:formulaRef>
                      </c:ext>
                    </c:extLst>
                    <c:strCache>
                      <c:ptCount val="1"/>
                      <c:pt idx="0">
                        <c:v>Phase 1 Site Investigation: Geo-environmental Desktop Report</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C9'!$D$13:$J$13</c15:sqref>
                        </c15:formulaRef>
                      </c:ext>
                    </c:extLst>
                    <c:strCache>
                      <c:ptCount val="7"/>
                      <c:pt idx="0">
                        <c:v>CampbellReith Hill</c:v>
                      </c:pt>
                      <c:pt idx="1">
                        <c:v>Clancy Consulting Ltd</c:v>
                      </c:pt>
                      <c:pt idx="2">
                        <c:v>Concept Engineering Consultants Limited</c:v>
                      </c:pt>
                      <c:pt idx="3">
                        <c:v>Curtins Consulting Ltd</c:v>
                      </c:pt>
                      <c:pt idx="4">
                        <c:v>Leyden Kirby Associates Limited T/A The LK Group</c:v>
                      </c:pt>
                      <c:pt idx="5">
                        <c:v>Ridge &amp; Partners LLP</c:v>
                      </c:pt>
                      <c:pt idx="6">
                        <c:v>Sutcliffe Projects Ltd</c:v>
                      </c:pt>
                    </c:strCache>
                  </c:strRef>
                </c:cat>
                <c:val>
                  <c:numRef>
                    <c:extLst xmlns:c15="http://schemas.microsoft.com/office/drawing/2012/chart">
                      <c:ext xmlns:c15="http://schemas.microsoft.com/office/drawing/2012/chart" uri="{02D57815-91ED-43cb-92C2-25804820EDAC}">
                        <c15:formulaRef>
                          <c15:sqref>'Lot C9'!$D$16:$J$16</c15:sqref>
                        </c15:formulaRef>
                      </c:ext>
                    </c:extLst>
                    <c:numCache>
                      <c:formatCode>"£"#,##0.00</c:formatCode>
                      <c:ptCount val="7"/>
                      <c:pt idx="0">
                        <c:v>1750</c:v>
                      </c:pt>
                      <c:pt idx="1">
                        <c:v>1500</c:v>
                      </c:pt>
                      <c:pt idx="2">
                        <c:v>1000</c:v>
                      </c:pt>
                      <c:pt idx="3">
                        <c:v>1500</c:v>
                      </c:pt>
                      <c:pt idx="4">
                        <c:v>950</c:v>
                      </c:pt>
                      <c:pt idx="5">
                        <c:v>1200</c:v>
                      </c:pt>
                      <c:pt idx="6">
                        <c:v>950</c:v>
                      </c:pt>
                    </c:numCache>
                  </c:numRef>
                </c:val>
                <c:extLst xmlns:c15="http://schemas.microsoft.com/office/drawing/2012/chart">
                  <c:ext xmlns:c16="http://schemas.microsoft.com/office/drawing/2014/chart" uri="{C3380CC4-5D6E-409C-BE32-E72D297353CC}">
                    <c16:uniqueId val="{00000002-08A3-4A68-B516-48EBE4F9FF7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C9'!$B$17</c15:sqref>
                        </c15:formulaRef>
                      </c:ext>
                    </c:extLst>
                    <c:strCache>
                      <c:ptCount val="1"/>
                      <c:pt idx="0">
                        <c:v>Phase 2 Site Investigation: Intrusive Ground Investigation Report</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C9'!$D$13:$J$13</c15:sqref>
                        </c15:formulaRef>
                      </c:ext>
                    </c:extLst>
                    <c:strCache>
                      <c:ptCount val="7"/>
                      <c:pt idx="0">
                        <c:v>CampbellReith Hill</c:v>
                      </c:pt>
                      <c:pt idx="1">
                        <c:v>Clancy Consulting Ltd</c:v>
                      </c:pt>
                      <c:pt idx="2">
                        <c:v>Concept Engineering Consultants Limited</c:v>
                      </c:pt>
                      <c:pt idx="3">
                        <c:v>Curtins Consulting Ltd</c:v>
                      </c:pt>
                      <c:pt idx="4">
                        <c:v>Leyden Kirby Associates Limited T/A The LK Group</c:v>
                      </c:pt>
                      <c:pt idx="5">
                        <c:v>Ridge &amp; Partners LLP</c:v>
                      </c:pt>
                      <c:pt idx="6">
                        <c:v>Sutcliffe Projects Ltd</c:v>
                      </c:pt>
                    </c:strCache>
                  </c:strRef>
                </c:cat>
                <c:val>
                  <c:numRef>
                    <c:extLst xmlns:c15="http://schemas.microsoft.com/office/drawing/2012/chart">
                      <c:ext xmlns:c15="http://schemas.microsoft.com/office/drawing/2012/chart" uri="{02D57815-91ED-43cb-92C2-25804820EDAC}">
                        <c15:formulaRef>
                          <c15:sqref>'Lot C9'!$D$17:$J$17</c15:sqref>
                        </c15:formulaRef>
                      </c:ext>
                    </c:extLst>
                    <c:numCache>
                      <c:formatCode>"£"#,##0.00</c:formatCode>
                      <c:ptCount val="7"/>
                      <c:pt idx="0">
                        <c:v>25900</c:v>
                      </c:pt>
                      <c:pt idx="1">
                        <c:v>12500</c:v>
                      </c:pt>
                      <c:pt idx="2">
                        <c:v>25970</c:v>
                      </c:pt>
                      <c:pt idx="3">
                        <c:v>26000</c:v>
                      </c:pt>
                      <c:pt idx="4">
                        <c:v>19850</c:v>
                      </c:pt>
                      <c:pt idx="5">
                        <c:v>26460</c:v>
                      </c:pt>
                      <c:pt idx="6">
                        <c:v>12150</c:v>
                      </c:pt>
                    </c:numCache>
                  </c:numRef>
                </c:val>
                <c:extLst xmlns:c15="http://schemas.microsoft.com/office/drawing/2012/chart">
                  <c:ext xmlns:c16="http://schemas.microsoft.com/office/drawing/2014/chart" uri="{C3380CC4-5D6E-409C-BE32-E72D297353CC}">
                    <c16:uniqueId val="{00000003-08A3-4A68-B516-48EBE4F9FF70}"/>
                  </c:ext>
                </c:extLst>
              </c15:ser>
            </c15:filteredBarSeries>
          </c:ext>
        </c:extLst>
      </c:barChart>
      <c:catAx>
        <c:axId val="21099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8552112"/>
        <c:crosses val="autoZero"/>
        <c:auto val="1"/>
        <c:lblAlgn val="ctr"/>
        <c:lblOffset val="100"/>
        <c:noMultiLvlLbl val="0"/>
      </c:catAx>
      <c:valAx>
        <c:axId val="206855211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992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b="0" i="0" u="none" strike="noStrike" kern="1200" spc="0" baseline="0">
                <a:solidFill>
                  <a:sysClr val="windowText" lastClr="000000">
                    <a:lumMod val="65000"/>
                    <a:lumOff val="35000"/>
                  </a:sysClr>
                </a:solidFill>
              </a:rPr>
              <a:t>Lot C10 (West) M&amp;E Engineering Design services Band 2 35+ homes Max Fee</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GB"/>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4"/>
          <c:order val="4"/>
          <c:tx>
            <c:strRef>
              <c:f>'Lot C10'!$B$10</c:f>
              <c:strCache>
                <c:ptCount val="1"/>
                <c:pt idx="0">
                  <c:v>Band 2 - 35 Homes + Max Fee</c:v>
                </c:pt>
              </c:strCache>
            </c:strRef>
          </c:tx>
          <c:spPr>
            <a:solidFill>
              <a:schemeClr val="accent5"/>
            </a:solidFill>
            <a:ln>
              <a:noFill/>
            </a:ln>
            <a:effectLst/>
          </c:spPr>
          <c:invertIfNegative val="0"/>
          <c:cat>
            <c:strRef>
              <c:f>'Lot C10'!$C$5:$P$5</c:f>
              <c:strCache>
                <c:ptCount val="7"/>
                <c:pt idx="0">
                  <c:v>BWB Consulting Limited</c:v>
                </c:pt>
                <c:pt idx="1">
                  <c:v>Clancy Consulting Ltd</c:v>
                </c:pt>
                <c:pt idx="2">
                  <c:v>Davies M&amp;E Partnership</c:v>
                </c:pt>
                <c:pt idx="3">
                  <c:v>Pettit Singleton Associates</c:v>
                </c:pt>
                <c:pt idx="4">
                  <c:v>Steven A Hunt &amp; Associates Limited</c:v>
                </c:pt>
                <c:pt idx="5">
                  <c:v>Watts Group</c:v>
                </c:pt>
                <c:pt idx="6">
                  <c:v>AVERAGE</c:v>
                </c:pt>
              </c:strCache>
            </c:strRef>
          </c:cat>
          <c:val>
            <c:numRef>
              <c:f>'Lot C10'!$C$10:$P$10</c:f>
              <c:numCache>
                <c:formatCode>"£"#,##0.00</c:formatCode>
                <c:ptCount val="14"/>
                <c:pt idx="0">
                  <c:v>140000</c:v>
                </c:pt>
                <c:pt idx="1">
                  <c:v>275000</c:v>
                </c:pt>
                <c:pt idx="2">
                  <c:v>81800</c:v>
                </c:pt>
                <c:pt idx="3">
                  <c:v>60000</c:v>
                </c:pt>
                <c:pt idx="4">
                  <c:v>74222</c:v>
                </c:pt>
                <c:pt idx="5">
                  <c:v>185000</c:v>
                </c:pt>
              </c:numCache>
            </c:numRef>
          </c:val>
          <c:extLst>
            <c:ext xmlns:c16="http://schemas.microsoft.com/office/drawing/2014/chart" uri="{C3380CC4-5D6E-409C-BE32-E72D297353CC}">
              <c16:uniqueId val="{00000004-AF4A-450E-862D-E3785759A9D6}"/>
            </c:ext>
          </c:extLst>
        </c:ser>
        <c:dLbls>
          <c:showLegendKey val="0"/>
          <c:showVal val="0"/>
          <c:showCatName val="0"/>
          <c:showSerName val="0"/>
          <c:showPercent val="0"/>
          <c:showBubbleSize val="0"/>
        </c:dLbls>
        <c:gapWidth val="219"/>
        <c:overlap val="-27"/>
        <c:axId val="1824907279"/>
        <c:axId val="63442735"/>
        <c:extLst>
          <c:ext xmlns:c15="http://schemas.microsoft.com/office/drawing/2012/chart" uri="{02D57815-91ED-43cb-92C2-25804820EDAC}">
            <c15:filteredBarSeries>
              <c15:ser>
                <c:idx val="0"/>
                <c:order val="0"/>
                <c:tx>
                  <c:strRef>
                    <c:extLst>
                      <c:ext uri="{02D57815-91ED-43cb-92C2-25804820EDAC}">
                        <c15:formulaRef>
                          <c15:sqref>'Lot C10'!$B$6</c15:sqref>
                        </c15:formulaRef>
                      </c:ext>
                    </c:extLst>
                    <c:strCache>
                      <c:ptCount val="1"/>
                      <c:pt idx="0">
                        <c:v>ICN - Fees for M&amp;E Engineering Design services (West)</c:v>
                      </c:pt>
                    </c:strCache>
                  </c:strRef>
                </c:tx>
                <c:spPr>
                  <a:solidFill>
                    <a:schemeClr val="accent1"/>
                  </a:solidFill>
                  <a:ln>
                    <a:noFill/>
                  </a:ln>
                  <a:effectLst/>
                </c:spPr>
                <c:invertIfNegative val="0"/>
                <c:cat>
                  <c:strRef>
                    <c:extLst>
                      <c:ext uri="{02D57815-91ED-43cb-92C2-25804820EDAC}">
                        <c15:formulaRef>
                          <c15:sqref>'Lot C10'!$C$5:$P$5</c15:sqref>
                        </c15:formulaRef>
                      </c:ext>
                    </c:extLst>
                    <c:strCache>
                      <c:ptCount val="7"/>
                      <c:pt idx="0">
                        <c:v>BWB Consulting Limited</c:v>
                      </c:pt>
                      <c:pt idx="1">
                        <c:v>Clancy Consulting Ltd</c:v>
                      </c:pt>
                      <c:pt idx="2">
                        <c:v>Davies M&amp;E Partnership</c:v>
                      </c:pt>
                      <c:pt idx="3">
                        <c:v>Pettit Singleton Associates</c:v>
                      </c:pt>
                      <c:pt idx="4">
                        <c:v>Steven A Hunt &amp; Associates Limited</c:v>
                      </c:pt>
                      <c:pt idx="5">
                        <c:v>Watts Group</c:v>
                      </c:pt>
                      <c:pt idx="6">
                        <c:v>AVERAGE</c:v>
                      </c:pt>
                    </c:strCache>
                  </c:strRef>
                </c:cat>
                <c:val>
                  <c:numRef>
                    <c:extLst>
                      <c:ext uri="{02D57815-91ED-43cb-92C2-25804820EDAC}">
                        <c15:formulaRef>
                          <c15:sqref>'Lot C10'!$C$6:$P$6</c15:sqref>
                        </c15:formulaRef>
                      </c:ext>
                    </c:extLst>
                    <c:numCache>
                      <c:formatCode>General</c:formatCode>
                      <c:ptCount val="14"/>
                    </c:numCache>
                  </c:numRef>
                </c:val>
                <c:extLst>
                  <c:ext xmlns:c16="http://schemas.microsoft.com/office/drawing/2014/chart" uri="{C3380CC4-5D6E-409C-BE32-E72D297353CC}">
                    <c16:uniqueId val="{00000000-AF4A-450E-862D-E3785759A9D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C10'!$B$7</c15:sqref>
                        </c15:formulaRef>
                      </c:ext>
                    </c:extLst>
                    <c:strCache>
                      <c:ptCount val="1"/>
                      <c:pt idx="0">
                        <c:v>Band 1 upto &amp; Incl 34 homes % Fee of works only value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C10'!$C$5:$P$5</c15:sqref>
                        </c15:formulaRef>
                      </c:ext>
                    </c:extLst>
                    <c:strCache>
                      <c:ptCount val="7"/>
                      <c:pt idx="0">
                        <c:v>BWB Consulting Limited</c:v>
                      </c:pt>
                      <c:pt idx="1">
                        <c:v>Clancy Consulting Ltd</c:v>
                      </c:pt>
                      <c:pt idx="2">
                        <c:v>Davies M&amp;E Partnership</c:v>
                      </c:pt>
                      <c:pt idx="3">
                        <c:v>Pettit Singleton Associates</c:v>
                      </c:pt>
                      <c:pt idx="4">
                        <c:v>Steven A Hunt &amp; Associates Limited</c:v>
                      </c:pt>
                      <c:pt idx="5">
                        <c:v>Watts Group</c:v>
                      </c:pt>
                      <c:pt idx="6">
                        <c:v>AVERAGE</c:v>
                      </c:pt>
                    </c:strCache>
                  </c:strRef>
                </c:cat>
                <c:val>
                  <c:numRef>
                    <c:extLst xmlns:c15="http://schemas.microsoft.com/office/drawing/2012/chart">
                      <c:ext xmlns:c15="http://schemas.microsoft.com/office/drawing/2012/chart" uri="{02D57815-91ED-43cb-92C2-25804820EDAC}">
                        <c15:formulaRef>
                          <c15:sqref>'Lot C10'!$C$7:$P$7</c15:sqref>
                        </c15:formulaRef>
                      </c:ext>
                    </c:extLst>
                    <c:numCache>
                      <c:formatCode>0.000%</c:formatCode>
                      <c:ptCount val="14"/>
                      <c:pt idx="0">
                        <c:v>7.9000000000000008E-3</c:v>
                      </c:pt>
                      <c:pt idx="1">
                        <c:v>1.9E-2</c:v>
                      </c:pt>
                      <c:pt idx="2">
                        <c:v>6.3099999999999996E-3</c:v>
                      </c:pt>
                      <c:pt idx="3" formatCode="0.00%">
                        <c:v>8.2000000000000007E-3</c:v>
                      </c:pt>
                      <c:pt idx="4">
                        <c:v>3.7399999999999998E-3</c:v>
                      </c:pt>
                      <c:pt idx="5" formatCode="0.00%">
                        <c:v>1.15E-2</c:v>
                      </c:pt>
                      <c:pt idx="6">
                        <c:v>9.4416666666666677E-3</c:v>
                      </c:pt>
                    </c:numCache>
                  </c:numRef>
                </c:val>
                <c:extLst xmlns:c15="http://schemas.microsoft.com/office/drawing/2012/chart">
                  <c:ext xmlns:c16="http://schemas.microsoft.com/office/drawing/2014/chart" uri="{C3380CC4-5D6E-409C-BE32-E72D297353CC}">
                    <c16:uniqueId val="{00000001-AF4A-450E-862D-E3785759A9D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C10'!$B$8</c15:sqref>
                        </c15:formulaRef>
                      </c:ext>
                    </c:extLst>
                    <c:strCache>
                      <c:ptCount val="1"/>
                      <c:pt idx="0">
                        <c:v>Band 1 upto &amp; Incl 34 homes Min Fee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C10'!$C$5:$P$5</c15:sqref>
                        </c15:formulaRef>
                      </c:ext>
                    </c:extLst>
                    <c:strCache>
                      <c:ptCount val="7"/>
                      <c:pt idx="0">
                        <c:v>BWB Consulting Limited</c:v>
                      </c:pt>
                      <c:pt idx="1">
                        <c:v>Clancy Consulting Ltd</c:v>
                      </c:pt>
                      <c:pt idx="2">
                        <c:v>Davies M&amp;E Partnership</c:v>
                      </c:pt>
                      <c:pt idx="3">
                        <c:v>Pettit Singleton Associates</c:v>
                      </c:pt>
                      <c:pt idx="4">
                        <c:v>Steven A Hunt &amp; Associates Limited</c:v>
                      </c:pt>
                      <c:pt idx="5">
                        <c:v>Watts Group</c:v>
                      </c:pt>
                      <c:pt idx="6">
                        <c:v>AVERAGE</c:v>
                      </c:pt>
                    </c:strCache>
                  </c:strRef>
                </c:cat>
                <c:val>
                  <c:numRef>
                    <c:extLst xmlns:c15="http://schemas.microsoft.com/office/drawing/2012/chart">
                      <c:ext xmlns:c15="http://schemas.microsoft.com/office/drawing/2012/chart" uri="{02D57815-91ED-43cb-92C2-25804820EDAC}">
                        <c15:formulaRef>
                          <c15:sqref>'Lot C10'!$C$8:$P$8</c15:sqref>
                        </c15:formulaRef>
                      </c:ext>
                    </c:extLst>
                    <c:numCache>
                      <c:formatCode>"£"#,##0.00</c:formatCode>
                      <c:ptCount val="14"/>
                      <c:pt idx="0">
                        <c:v>15200</c:v>
                      </c:pt>
                      <c:pt idx="1">
                        <c:v>19000</c:v>
                      </c:pt>
                      <c:pt idx="2">
                        <c:v>12620</c:v>
                      </c:pt>
                      <c:pt idx="3">
                        <c:v>24950</c:v>
                      </c:pt>
                      <c:pt idx="4">
                        <c:v>19838</c:v>
                      </c:pt>
                      <c:pt idx="5">
                        <c:v>6500</c:v>
                      </c:pt>
                    </c:numCache>
                  </c:numRef>
                </c:val>
                <c:extLst xmlns:c15="http://schemas.microsoft.com/office/drawing/2012/chart">
                  <c:ext xmlns:c16="http://schemas.microsoft.com/office/drawing/2014/chart" uri="{C3380CC4-5D6E-409C-BE32-E72D297353CC}">
                    <c16:uniqueId val="{00000002-AF4A-450E-862D-E3785759A9D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C10'!$B$9</c15:sqref>
                        </c15:formulaRef>
                      </c:ext>
                    </c:extLst>
                    <c:strCache>
                      <c:ptCount val="1"/>
                      <c:pt idx="0">
                        <c:v>Band 2 - 35 Homes + % Fee of works only value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C10'!$C$5:$P$5</c15:sqref>
                        </c15:formulaRef>
                      </c:ext>
                    </c:extLst>
                    <c:strCache>
                      <c:ptCount val="7"/>
                      <c:pt idx="0">
                        <c:v>BWB Consulting Limited</c:v>
                      </c:pt>
                      <c:pt idx="1">
                        <c:v>Clancy Consulting Ltd</c:v>
                      </c:pt>
                      <c:pt idx="2">
                        <c:v>Davies M&amp;E Partnership</c:v>
                      </c:pt>
                      <c:pt idx="3">
                        <c:v>Pettit Singleton Associates</c:v>
                      </c:pt>
                      <c:pt idx="4">
                        <c:v>Steven A Hunt &amp; Associates Limited</c:v>
                      </c:pt>
                      <c:pt idx="5">
                        <c:v>Watts Group</c:v>
                      </c:pt>
                      <c:pt idx="6">
                        <c:v>AVERAGE</c:v>
                      </c:pt>
                    </c:strCache>
                  </c:strRef>
                </c:cat>
                <c:val>
                  <c:numRef>
                    <c:extLst xmlns:c15="http://schemas.microsoft.com/office/drawing/2012/chart">
                      <c:ext xmlns:c15="http://schemas.microsoft.com/office/drawing/2012/chart" uri="{02D57815-91ED-43cb-92C2-25804820EDAC}">
                        <c15:formulaRef>
                          <c15:sqref>'Lot C10'!$C$9:$P$9</c15:sqref>
                        </c15:formulaRef>
                      </c:ext>
                    </c:extLst>
                    <c:numCache>
                      <c:formatCode>0.000%</c:formatCode>
                      <c:ptCount val="14"/>
                      <c:pt idx="0">
                        <c:v>7.7999999999999996E-3</c:v>
                      </c:pt>
                      <c:pt idx="1">
                        <c:v>1.2E-2</c:v>
                      </c:pt>
                      <c:pt idx="2">
                        <c:v>4.0899999999999999E-3</c:v>
                      </c:pt>
                      <c:pt idx="3" formatCode="0.00%">
                        <c:v>8.0000000000000002E-3</c:v>
                      </c:pt>
                      <c:pt idx="4">
                        <c:v>2.97E-3</c:v>
                      </c:pt>
                      <c:pt idx="5" formatCode="0.00%">
                        <c:v>9.4999999999999998E-3</c:v>
                      </c:pt>
                      <c:pt idx="6">
                        <c:v>7.3933333333333342E-3</c:v>
                      </c:pt>
                    </c:numCache>
                  </c:numRef>
                </c:val>
                <c:extLst xmlns:c15="http://schemas.microsoft.com/office/drawing/2012/chart">
                  <c:ext xmlns:c16="http://schemas.microsoft.com/office/drawing/2014/chart" uri="{C3380CC4-5D6E-409C-BE32-E72D297353CC}">
                    <c16:uniqueId val="{00000003-AF4A-450E-862D-E3785759A9D6}"/>
                  </c:ext>
                </c:extLst>
              </c15:ser>
            </c15:filteredBarSeries>
          </c:ext>
        </c:extLst>
      </c:barChart>
      <c:catAx>
        <c:axId val="1824907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42735"/>
        <c:crosses val="autoZero"/>
        <c:auto val="1"/>
        <c:lblAlgn val="ctr"/>
        <c:lblOffset val="100"/>
        <c:noMultiLvlLbl val="0"/>
      </c:catAx>
      <c:valAx>
        <c:axId val="63442735"/>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4907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400" b="0" i="0" u="none" strike="noStrike" kern="1200" spc="0" baseline="0">
                <a:solidFill>
                  <a:sysClr val="windowText" lastClr="000000">
                    <a:lumMod val="65000"/>
                    <a:lumOff val="35000"/>
                  </a:sysClr>
                </a:solidFill>
              </a:rPr>
              <a:t>Lot C10 (West) M&amp;E Engineering Design services Day Rate</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GB"/>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6"/>
          <c:order val="6"/>
          <c:tx>
            <c:strRef>
              <c:f>'Lot C10'!$B$12</c:f>
              <c:strCache>
                <c:ptCount val="1"/>
                <c:pt idx="0">
                  <c:v>Executive Director with overall responsibility - % of works only value</c:v>
                </c:pt>
              </c:strCache>
            </c:strRef>
          </c:tx>
          <c:spPr>
            <a:solidFill>
              <a:schemeClr val="accent1">
                <a:lumMod val="60000"/>
              </a:schemeClr>
            </a:solidFill>
            <a:ln>
              <a:noFill/>
            </a:ln>
            <a:effectLst/>
          </c:spPr>
          <c:invertIfNegative val="0"/>
          <c:cat>
            <c:strRef>
              <c:f>'Lot C10'!$C$5:$P$5</c:f>
              <c:strCache>
                <c:ptCount val="7"/>
                <c:pt idx="0">
                  <c:v>BWB Consulting Limited</c:v>
                </c:pt>
                <c:pt idx="1">
                  <c:v>Clancy Consulting Ltd</c:v>
                </c:pt>
                <c:pt idx="2">
                  <c:v>Davies M&amp;E Partnership</c:v>
                </c:pt>
                <c:pt idx="3">
                  <c:v>Pettit Singleton Associates</c:v>
                </c:pt>
                <c:pt idx="4">
                  <c:v>Steven A Hunt &amp; Associates Limited</c:v>
                </c:pt>
                <c:pt idx="5">
                  <c:v>Watts Group</c:v>
                </c:pt>
                <c:pt idx="6">
                  <c:v>AVERAGE</c:v>
                </c:pt>
              </c:strCache>
            </c:strRef>
          </c:cat>
          <c:val>
            <c:numRef>
              <c:f>'Lot C10'!$C$12:$P$12</c:f>
              <c:numCache>
                <c:formatCode>"£"#,##0.00</c:formatCode>
                <c:ptCount val="14"/>
                <c:pt idx="0">
                  <c:v>950</c:v>
                </c:pt>
                <c:pt idx="1">
                  <c:v>1050</c:v>
                </c:pt>
                <c:pt idx="2">
                  <c:v>575</c:v>
                </c:pt>
                <c:pt idx="3">
                  <c:v>720</c:v>
                </c:pt>
                <c:pt idx="4">
                  <c:v>600</c:v>
                </c:pt>
                <c:pt idx="5">
                  <c:v>1000</c:v>
                </c:pt>
                <c:pt idx="6" formatCode="_(&quot;£&quot;* #,##0.00_);_(&quot;£&quot;* \(#,##0.00\);_(&quot;£&quot;* &quot;-&quot;??_);_(@_)">
                  <c:v>815.83333333333337</c:v>
                </c:pt>
              </c:numCache>
            </c:numRef>
          </c:val>
          <c:extLst>
            <c:ext xmlns:c16="http://schemas.microsoft.com/office/drawing/2014/chart" uri="{C3380CC4-5D6E-409C-BE32-E72D297353CC}">
              <c16:uniqueId val="{00000006-5214-4932-A937-F2F163AFA406}"/>
            </c:ext>
          </c:extLst>
        </c:ser>
        <c:ser>
          <c:idx val="7"/>
          <c:order val="7"/>
          <c:tx>
            <c:strRef>
              <c:f>'Lot C10'!$B$13</c:f>
              <c:strCache>
                <c:ptCount val="1"/>
                <c:pt idx="0">
                  <c:v>Day to Day Point of Contact - % of works only value</c:v>
                </c:pt>
              </c:strCache>
            </c:strRef>
          </c:tx>
          <c:spPr>
            <a:solidFill>
              <a:schemeClr val="accent2">
                <a:lumMod val="60000"/>
              </a:schemeClr>
            </a:solidFill>
            <a:ln>
              <a:noFill/>
            </a:ln>
            <a:effectLst/>
          </c:spPr>
          <c:invertIfNegative val="0"/>
          <c:cat>
            <c:strRef>
              <c:f>'Lot C10'!$C$5:$P$5</c:f>
              <c:strCache>
                <c:ptCount val="7"/>
                <c:pt idx="0">
                  <c:v>BWB Consulting Limited</c:v>
                </c:pt>
                <c:pt idx="1">
                  <c:v>Clancy Consulting Ltd</c:v>
                </c:pt>
                <c:pt idx="2">
                  <c:v>Davies M&amp;E Partnership</c:v>
                </c:pt>
                <c:pt idx="3">
                  <c:v>Pettit Singleton Associates</c:v>
                </c:pt>
                <c:pt idx="4">
                  <c:v>Steven A Hunt &amp; Associates Limited</c:v>
                </c:pt>
                <c:pt idx="5">
                  <c:v>Watts Group</c:v>
                </c:pt>
                <c:pt idx="6">
                  <c:v>AVERAGE</c:v>
                </c:pt>
              </c:strCache>
            </c:strRef>
          </c:cat>
          <c:val>
            <c:numRef>
              <c:f>'Lot C10'!$C$13:$P$13</c:f>
              <c:numCache>
                <c:formatCode>"£"#,##0.00</c:formatCode>
                <c:ptCount val="14"/>
                <c:pt idx="0">
                  <c:v>862.5</c:v>
                </c:pt>
                <c:pt idx="1">
                  <c:v>637.5</c:v>
                </c:pt>
                <c:pt idx="2">
                  <c:v>500</c:v>
                </c:pt>
                <c:pt idx="3">
                  <c:v>616</c:v>
                </c:pt>
                <c:pt idx="4">
                  <c:v>440</c:v>
                </c:pt>
                <c:pt idx="5">
                  <c:v>675</c:v>
                </c:pt>
                <c:pt idx="6" formatCode="_(&quot;£&quot;* #,##0.00_);_(&quot;£&quot;* \(#,##0.00\);_(&quot;£&quot;* &quot;-&quot;??_);_(@_)">
                  <c:v>621.83333333333337</c:v>
                </c:pt>
              </c:numCache>
            </c:numRef>
          </c:val>
          <c:extLst>
            <c:ext xmlns:c16="http://schemas.microsoft.com/office/drawing/2014/chart" uri="{C3380CC4-5D6E-409C-BE32-E72D297353CC}">
              <c16:uniqueId val="{00000007-5214-4932-A937-F2F163AFA406}"/>
            </c:ext>
          </c:extLst>
        </c:ser>
        <c:ser>
          <c:idx val="8"/>
          <c:order val="8"/>
          <c:tx>
            <c:strRef>
              <c:f>'Lot C10'!#REF!</c:f>
              <c:strCache>
                <c:ptCount val="1"/>
                <c:pt idx="0">
                  <c:v>#REF!</c:v>
                </c:pt>
              </c:strCache>
            </c:strRef>
          </c:tx>
          <c:spPr>
            <a:solidFill>
              <a:schemeClr val="accent3">
                <a:lumMod val="60000"/>
              </a:schemeClr>
            </a:solidFill>
            <a:ln>
              <a:noFill/>
            </a:ln>
            <a:effectLst/>
          </c:spPr>
          <c:invertIfNegative val="0"/>
          <c:cat>
            <c:strRef>
              <c:f>'Lot C10'!$C$5:$P$5</c:f>
              <c:strCache>
                <c:ptCount val="7"/>
                <c:pt idx="0">
                  <c:v>BWB Consulting Limited</c:v>
                </c:pt>
                <c:pt idx="1">
                  <c:v>Clancy Consulting Ltd</c:v>
                </c:pt>
                <c:pt idx="2">
                  <c:v>Davies M&amp;E Partnership</c:v>
                </c:pt>
                <c:pt idx="3">
                  <c:v>Pettit Singleton Associates</c:v>
                </c:pt>
                <c:pt idx="4">
                  <c:v>Steven A Hunt &amp; Associates Limited</c:v>
                </c:pt>
                <c:pt idx="5">
                  <c:v>Watts Group</c:v>
                </c:pt>
                <c:pt idx="6">
                  <c:v>AVERAGE</c:v>
                </c:pt>
              </c:strCache>
            </c:strRef>
          </c:cat>
          <c:val>
            <c:numRef>
              <c:f>'Lot C10'!#REF!</c:f>
              <c:numCache>
                <c:formatCode>"£"#,##0.00</c:formatCode>
                <c:ptCount val="1"/>
                <c:pt idx="0">
                  <c:v>1</c:v>
                </c:pt>
              </c:numCache>
            </c:numRef>
          </c:val>
          <c:extLst>
            <c:ext xmlns:c16="http://schemas.microsoft.com/office/drawing/2014/chart" uri="{C3380CC4-5D6E-409C-BE32-E72D297353CC}">
              <c16:uniqueId val="{00000008-5214-4932-A937-F2F163AFA406}"/>
            </c:ext>
          </c:extLst>
        </c:ser>
        <c:dLbls>
          <c:showLegendKey val="0"/>
          <c:showVal val="0"/>
          <c:showCatName val="0"/>
          <c:showSerName val="0"/>
          <c:showPercent val="0"/>
          <c:showBubbleSize val="0"/>
        </c:dLbls>
        <c:gapWidth val="219"/>
        <c:overlap val="-27"/>
        <c:axId val="1826124927"/>
        <c:axId val="350899407"/>
        <c:extLst>
          <c:ext xmlns:c15="http://schemas.microsoft.com/office/drawing/2012/chart" uri="{02D57815-91ED-43cb-92C2-25804820EDAC}">
            <c15:filteredBarSeries>
              <c15:ser>
                <c:idx val="0"/>
                <c:order val="0"/>
                <c:tx>
                  <c:strRef>
                    <c:extLst>
                      <c:ext uri="{02D57815-91ED-43cb-92C2-25804820EDAC}">
                        <c15:formulaRef>
                          <c15:sqref>'Lot C10'!$B$6</c15:sqref>
                        </c15:formulaRef>
                      </c:ext>
                    </c:extLst>
                    <c:strCache>
                      <c:ptCount val="1"/>
                      <c:pt idx="0">
                        <c:v>ICN - Fees for M&amp;E Engineering Design services (West)</c:v>
                      </c:pt>
                    </c:strCache>
                  </c:strRef>
                </c:tx>
                <c:spPr>
                  <a:solidFill>
                    <a:schemeClr val="accent1"/>
                  </a:solidFill>
                  <a:ln>
                    <a:noFill/>
                  </a:ln>
                  <a:effectLst/>
                </c:spPr>
                <c:invertIfNegative val="0"/>
                <c:cat>
                  <c:strRef>
                    <c:extLst>
                      <c:ext uri="{02D57815-91ED-43cb-92C2-25804820EDAC}">
                        <c15:formulaRef>
                          <c15:sqref>'Lot C10'!$C$5:$P$5</c15:sqref>
                        </c15:formulaRef>
                      </c:ext>
                    </c:extLst>
                    <c:strCache>
                      <c:ptCount val="7"/>
                      <c:pt idx="0">
                        <c:v>BWB Consulting Limited</c:v>
                      </c:pt>
                      <c:pt idx="1">
                        <c:v>Clancy Consulting Ltd</c:v>
                      </c:pt>
                      <c:pt idx="2">
                        <c:v>Davies M&amp;E Partnership</c:v>
                      </c:pt>
                      <c:pt idx="3">
                        <c:v>Pettit Singleton Associates</c:v>
                      </c:pt>
                      <c:pt idx="4">
                        <c:v>Steven A Hunt &amp; Associates Limited</c:v>
                      </c:pt>
                      <c:pt idx="5">
                        <c:v>Watts Group</c:v>
                      </c:pt>
                      <c:pt idx="6">
                        <c:v>AVERAGE</c:v>
                      </c:pt>
                    </c:strCache>
                  </c:strRef>
                </c:cat>
                <c:val>
                  <c:numRef>
                    <c:extLst>
                      <c:ext uri="{02D57815-91ED-43cb-92C2-25804820EDAC}">
                        <c15:formulaRef>
                          <c15:sqref>'Lot C10'!$C$6:$P$6</c15:sqref>
                        </c15:formulaRef>
                      </c:ext>
                    </c:extLst>
                    <c:numCache>
                      <c:formatCode>General</c:formatCode>
                      <c:ptCount val="14"/>
                    </c:numCache>
                  </c:numRef>
                </c:val>
                <c:extLst>
                  <c:ext xmlns:c16="http://schemas.microsoft.com/office/drawing/2014/chart" uri="{C3380CC4-5D6E-409C-BE32-E72D297353CC}">
                    <c16:uniqueId val="{00000000-5214-4932-A937-F2F163AFA40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C10'!$B$7</c15:sqref>
                        </c15:formulaRef>
                      </c:ext>
                    </c:extLst>
                    <c:strCache>
                      <c:ptCount val="1"/>
                      <c:pt idx="0">
                        <c:v>Band 1 upto &amp; Incl 34 homes % Fee of works only value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C10'!$C$5:$P$5</c15:sqref>
                        </c15:formulaRef>
                      </c:ext>
                    </c:extLst>
                    <c:strCache>
                      <c:ptCount val="7"/>
                      <c:pt idx="0">
                        <c:v>BWB Consulting Limited</c:v>
                      </c:pt>
                      <c:pt idx="1">
                        <c:v>Clancy Consulting Ltd</c:v>
                      </c:pt>
                      <c:pt idx="2">
                        <c:v>Davies M&amp;E Partnership</c:v>
                      </c:pt>
                      <c:pt idx="3">
                        <c:v>Pettit Singleton Associates</c:v>
                      </c:pt>
                      <c:pt idx="4">
                        <c:v>Steven A Hunt &amp; Associates Limited</c:v>
                      </c:pt>
                      <c:pt idx="5">
                        <c:v>Watts Group</c:v>
                      </c:pt>
                      <c:pt idx="6">
                        <c:v>AVERAGE</c:v>
                      </c:pt>
                    </c:strCache>
                  </c:strRef>
                </c:cat>
                <c:val>
                  <c:numRef>
                    <c:extLst xmlns:c15="http://schemas.microsoft.com/office/drawing/2012/chart">
                      <c:ext xmlns:c15="http://schemas.microsoft.com/office/drawing/2012/chart" uri="{02D57815-91ED-43cb-92C2-25804820EDAC}">
                        <c15:formulaRef>
                          <c15:sqref>'Lot C10'!$C$7:$P$7</c15:sqref>
                        </c15:formulaRef>
                      </c:ext>
                    </c:extLst>
                    <c:numCache>
                      <c:formatCode>0.000%</c:formatCode>
                      <c:ptCount val="14"/>
                      <c:pt idx="0">
                        <c:v>7.9000000000000008E-3</c:v>
                      </c:pt>
                      <c:pt idx="1">
                        <c:v>1.9E-2</c:v>
                      </c:pt>
                      <c:pt idx="2">
                        <c:v>6.3099999999999996E-3</c:v>
                      </c:pt>
                      <c:pt idx="3" formatCode="0.00%">
                        <c:v>8.2000000000000007E-3</c:v>
                      </c:pt>
                      <c:pt idx="4">
                        <c:v>3.7399999999999998E-3</c:v>
                      </c:pt>
                      <c:pt idx="5" formatCode="0.00%">
                        <c:v>1.15E-2</c:v>
                      </c:pt>
                      <c:pt idx="6">
                        <c:v>9.4416666666666677E-3</c:v>
                      </c:pt>
                    </c:numCache>
                  </c:numRef>
                </c:val>
                <c:extLst xmlns:c15="http://schemas.microsoft.com/office/drawing/2012/chart">
                  <c:ext xmlns:c16="http://schemas.microsoft.com/office/drawing/2014/chart" uri="{C3380CC4-5D6E-409C-BE32-E72D297353CC}">
                    <c16:uniqueId val="{00000001-5214-4932-A937-F2F163AFA40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C10'!$B$8</c15:sqref>
                        </c15:formulaRef>
                      </c:ext>
                    </c:extLst>
                    <c:strCache>
                      <c:ptCount val="1"/>
                      <c:pt idx="0">
                        <c:v>Band 1 upto &amp; Incl 34 homes Min Fee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C10'!$C$5:$P$5</c15:sqref>
                        </c15:formulaRef>
                      </c:ext>
                    </c:extLst>
                    <c:strCache>
                      <c:ptCount val="7"/>
                      <c:pt idx="0">
                        <c:v>BWB Consulting Limited</c:v>
                      </c:pt>
                      <c:pt idx="1">
                        <c:v>Clancy Consulting Ltd</c:v>
                      </c:pt>
                      <c:pt idx="2">
                        <c:v>Davies M&amp;E Partnership</c:v>
                      </c:pt>
                      <c:pt idx="3">
                        <c:v>Pettit Singleton Associates</c:v>
                      </c:pt>
                      <c:pt idx="4">
                        <c:v>Steven A Hunt &amp; Associates Limited</c:v>
                      </c:pt>
                      <c:pt idx="5">
                        <c:v>Watts Group</c:v>
                      </c:pt>
                      <c:pt idx="6">
                        <c:v>AVERAGE</c:v>
                      </c:pt>
                    </c:strCache>
                  </c:strRef>
                </c:cat>
                <c:val>
                  <c:numRef>
                    <c:extLst xmlns:c15="http://schemas.microsoft.com/office/drawing/2012/chart">
                      <c:ext xmlns:c15="http://schemas.microsoft.com/office/drawing/2012/chart" uri="{02D57815-91ED-43cb-92C2-25804820EDAC}">
                        <c15:formulaRef>
                          <c15:sqref>'Lot C10'!$C$8:$P$8</c15:sqref>
                        </c15:formulaRef>
                      </c:ext>
                    </c:extLst>
                    <c:numCache>
                      <c:formatCode>"£"#,##0.00</c:formatCode>
                      <c:ptCount val="14"/>
                      <c:pt idx="0">
                        <c:v>15200</c:v>
                      </c:pt>
                      <c:pt idx="1">
                        <c:v>19000</c:v>
                      </c:pt>
                      <c:pt idx="2">
                        <c:v>12620</c:v>
                      </c:pt>
                      <c:pt idx="3">
                        <c:v>24950</c:v>
                      </c:pt>
                      <c:pt idx="4">
                        <c:v>19838</c:v>
                      </c:pt>
                      <c:pt idx="5">
                        <c:v>6500</c:v>
                      </c:pt>
                    </c:numCache>
                  </c:numRef>
                </c:val>
                <c:extLst xmlns:c15="http://schemas.microsoft.com/office/drawing/2012/chart">
                  <c:ext xmlns:c16="http://schemas.microsoft.com/office/drawing/2014/chart" uri="{C3380CC4-5D6E-409C-BE32-E72D297353CC}">
                    <c16:uniqueId val="{00000002-5214-4932-A937-F2F163AFA40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C10'!$B$9</c15:sqref>
                        </c15:formulaRef>
                      </c:ext>
                    </c:extLst>
                    <c:strCache>
                      <c:ptCount val="1"/>
                      <c:pt idx="0">
                        <c:v>Band 2 - 35 Homes + % Fee of works only value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C10'!$C$5:$P$5</c15:sqref>
                        </c15:formulaRef>
                      </c:ext>
                    </c:extLst>
                    <c:strCache>
                      <c:ptCount val="7"/>
                      <c:pt idx="0">
                        <c:v>BWB Consulting Limited</c:v>
                      </c:pt>
                      <c:pt idx="1">
                        <c:v>Clancy Consulting Ltd</c:v>
                      </c:pt>
                      <c:pt idx="2">
                        <c:v>Davies M&amp;E Partnership</c:v>
                      </c:pt>
                      <c:pt idx="3">
                        <c:v>Pettit Singleton Associates</c:v>
                      </c:pt>
                      <c:pt idx="4">
                        <c:v>Steven A Hunt &amp; Associates Limited</c:v>
                      </c:pt>
                      <c:pt idx="5">
                        <c:v>Watts Group</c:v>
                      </c:pt>
                      <c:pt idx="6">
                        <c:v>AVERAGE</c:v>
                      </c:pt>
                    </c:strCache>
                  </c:strRef>
                </c:cat>
                <c:val>
                  <c:numRef>
                    <c:extLst xmlns:c15="http://schemas.microsoft.com/office/drawing/2012/chart">
                      <c:ext xmlns:c15="http://schemas.microsoft.com/office/drawing/2012/chart" uri="{02D57815-91ED-43cb-92C2-25804820EDAC}">
                        <c15:formulaRef>
                          <c15:sqref>'Lot C10'!$C$9:$P$9</c15:sqref>
                        </c15:formulaRef>
                      </c:ext>
                    </c:extLst>
                    <c:numCache>
                      <c:formatCode>0.000%</c:formatCode>
                      <c:ptCount val="14"/>
                      <c:pt idx="0">
                        <c:v>7.7999999999999996E-3</c:v>
                      </c:pt>
                      <c:pt idx="1">
                        <c:v>1.2E-2</c:v>
                      </c:pt>
                      <c:pt idx="2">
                        <c:v>4.0899999999999999E-3</c:v>
                      </c:pt>
                      <c:pt idx="3" formatCode="0.00%">
                        <c:v>8.0000000000000002E-3</c:v>
                      </c:pt>
                      <c:pt idx="4">
                        <c:v>2.97E-3</c:v>
                      </c:pt>
                      <c:pt idx="5" formatCode="0.00%">
                        <c:v>9.4999999999999998E-3</c:v>
                      </c:pt>
                      <c:pt idx="6">
                        <c:v>7.3933333333333342E-3</c:v>
                      </c:pt>
                    </c:numCache>
                  </c:numRef>
                </c:val>
                <c:extLst xmlns:c15="http://schemas.microsoft.com/office/drawing/2012/chart">
                  <c:ext xmlns:c16="http://schemas.microsoft.com/office/drawing/2014/chart" uri="{C3380CC4-5D6E-409C-BE32-E72D297353CC}">
                    <c16:uniqueId val="{00000003-5214-4932-A937-F2F163AFA40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C10'!$B$10</c15:sqref>
                        </c15:formulaRef>
                      </c:ext>
                    </c:extLst>
                    <c:strCache>
                      <c:ptCount val="1"/>
                      <c:pt idx="0">
                        <c:v>Band 2 - 35 Homes + Max Fee</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C10'!$C$5:$P$5</c15:sqref>
                        </c15:formulaRef>
                      </c:ext>
                    </c:extLst>
                    <c:strCache>
                      <c:ptCount val="7"/>
                      <c:pt idx="0">
                        <c:v>BWB Consulting Limited</c:v>
                      </c:pt>
                      <c:pt idx="1">
                        <c:v>Clancy Consulting Ltd</c:v>
                      </c:pt>
                      <c:pt idx="2">
                        <c:v>Davies M&amp;E Partnership</c:v>
                      </c:pt>
                      <c:pt idx="3">
                        <c:v>Pettit Singleton Associates</c:v>
                      </c:pt>
                      <c:pt idx="4">
                        <c:v>Steven A Hunt &amp; Associates Limited</c:v>
                      </c:pt>
                      <c:pt idx="5">
                        <c:v>Watts Group</c:v>
                      </c:pt>
                      <c:pt idx="6">
                        <c:v>AVERAGE</c:v>
                      </c:pt>
                    </c:strCache>
                  </c:strRef>
                </c:cat>
                <c:val>
                  <c:numRef>
                    <c:extLst xmlns:c15="http://schemas.microsoft.com/office/drawing/2012/chart">
                      <c:ext xmlns:c15="http://schemas.microsoft.com/office/drawing/2012/chart" uri="{02D57815-91ED-43cb-92C2-25804820EDAC}">
                        <c15:formulaRef>
                          <c15:sqref>'Lot C10'!$C$10:$P$10</c15:sqref>
                        </c15:formulaRef>
                      </c:ext>
                    </c:extLst>
                    <c:numCache>
                      <c:formatCode>"£"#,##0.00</c:formatCode>
                      <c:ptCount val="14"/>
                      <c:pt idx="0">
                        <c:v>140000</c:v>
                      </c:pt>
                      <c:pt idx="1">
                        <c:v>275000</c:v>
                      </c:pt>
                      <c:pt idx="2">
                        <c:v>81800</c:v>
                      </c:pt>
                      <c:pt idx="3">
                        <c:v>60000</c:v>
                      </c:pt>
                      <c:pt idx="4">
                        <c:v>74222</c:v>
                      </c:pt>
                      <c:pt idx="5">
                        <c:v>185000</c:v>
                      </c:pt>
                    </c:numCache>
                  </c:numRef>
                </c:val>
                <c:extLst xmlns:c15="http://schemas.microsoft.com/office/drawing/2012/chart">
                  <c:ext xmlns:c16="http://schemas.microsoft.com/office/drawing/2014/chart" uri="{C3380CC4-5D6E-409C-BE32-E72D297353CC}">
                    <c16:uniqueId val="{00000004-5214-4932-A937-F2F163AFA40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C10'!$B$11</c15:sqref>
                        </c15:formulaRef>
                      </c:ext>
                    </c:extLst>
                    <c:strCache>
                      <c:ptCount val="1"/>
                      <c:pt idx="0">
                        <c:v>Day rates £</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C10'!$C$5:$P$5</c15:sqref>
                        </c15:formulaRef>
                      </c:ext>
                    </c:extLst>
                    <c:strCache>
                      <c:ptCount val="7"/>
                      <c:pt idx="0">
                        <c:v>BWB Consulting Limited</c:v>
                      </c:pt>
                      <c:pt idx="1">
                        <c:v>Clancy Consulting Ltd</c:v>
                      </c:pt>
                      <c:pt idx="2">
                        <c:v>Davies M&amp;E Partnership</c:v>
                      </c:pt>
                      <c:pt idx="3">
                        <c:v>Pettit Singleton Associates</c:v>
                      </c:pt>
                      <c:pt idx="4">
                        <c:v>Steven A Hunt &amp; Associates Limited</c:v>
                      </c:pt>
                      <c:pt idx="5">
                        <c:v>Watts Group</c:v>
                      </c:pt>
                      <c:pt idx="6">
                        <c:v>AVERAGE</c:v>
                      </c:pt>
                    </c:strCache>
                  </c:strRef>
                </c:cat>
                <c:val>
                  <c:numRef>
                    <c:extLst xmlns:c15="http://schemas.microsoft.com/office/drawing/2012/chart">
                      <c:ext xmlns:c15="http://schemas.microsoft.com/office/drawing/2012/chart" uri="{02D57815-91ED-43cb-92C2-25804820EDAC}">
                        <c15:formulaRef>
                          <c15:sqref>'Lot C10'!$C$11:$P$11</c15:sqref>
                        </c15:formulaRef>
                      </c:ext>
                    </c:extLst>
                    <c:numCache>
                      <c:formatCode>General</c:formatCode>
                      <c:ptCount val="14"/>
                    </c:numCache>
                  </c:numRef>
                </c:val>
                <c:extLst xmlns:c15="http://schemas.microsoft.com/office/drawing/2012/chart">
                  <c:ext xmlns:c16="http://schemas.microsoft.com/office/drawing/2014/chart" uri="{C3380CC4-5D6E-409C-BE32-E72D297353CC}">
                    <c16:uniqueId val="{00000005-5214-4932-A937-F2F163AFA406}"/>
                  </c:ext>
                </c:extLst>
              </c15:ser>
            </c15:filteredBarSeries>
          </c:ext>
        </c:extLst>
      </c:barChart>
      <c:catAx>
        <c:axId val="1826124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899407"/>
        <c:crosses val="autoZero"/>
        <c:auto val="1"/>
        <c:lblAlgn val="ctr"/>
        <c:lblOffset val="100"/>
        <c:noMultiLvlLbl val="0"/>
      </c:catAx>
      <c:valAx>
        <c:axId val="350899407"/>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6124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C10 (East) M&amp;E Engineering Design services Band 2 35+ homes Max Fee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4"/>
          <c:order val="4"/>
          <c:tx>
            <c:strRef>
              <c:f>'Lot C10'!$B$22</c:f>
              <c:strCache>
                <c:ptCount val="1"/>
                <c:pt idx="0">
                  <c:v>Band 2 - 35 Homes + Max Fee</c:v>
                </c:pt>
              </c:strCache>
            </c:strRef>
          </c:tx>
          <c:spPr>
            <a:solidFill>
              <a:schemeClr val="accent5"/>
            </a:solidFill>
            <a:ln>
              <a:noFill/>
            </a:ln>
            <a:effectLst/>
          </c:spPr>
          <c:invertIfNegative val="0"/>
          <c:cat>
            <c:strRef>
              <c:f>'Lot C10'!$C$17:$N$17</c:f>
              <c:strCache>
                <c:ptCount val="7"/>
                <c:pt idx="0">
                  <c:v>BWB Consulting Limited</c:v>
                </c:pt>
                <c:pt idx="1">
                  <c:v>Davies M&amp;E Partnership</c:v>
                </c:pt>
                <c:pt idx="2">
                  <c:v>Kinetic Engineers</c:v>
                </c:pt>
                <c:pt idx="3">
                  <c:v>Pettit Singleton Associates</c:v>
                </c:pt>
                <c:pt idx="4">
                  <c:v>S I Sealy &amp; Associates Limited </c:v>
                </c:pt>
                <c:pt idx="5">
                  <c:v>Watts Group</c:v>
                </c:pt>
                <c:pt idx="6">
                  <c:v>AVERAGE</c:v>
                </c:pt>
              </c:strCache>
            </c:strRef>
          </c:cat>
          <c:val>
            <c:numRef>
              <c:f>'Lot C10'!$C$22:$N$22</c:f>
              <c:numCache>
                <c:formatCode>"£"#,##0.00</c:formatCode>
                <c:ptCount val="12"/>
                <c:pt idx="0">
                  <c:v>150000</c:v>
                </c:pt>
                <c:pt idx="1">
                  <c:v>81800</c:v>
                </c:pt>
                <c:pt idx="2">
                  <c:v>150000</c:v>
                </c:pt>
                <c:pt idx="3">
                  <c:v>65000</c:v>
                </c:pt>
                <c:pt idx="4">
                  <c:v>125000</c:v>
                </c:pt>
                <c:pt idx="5">
                  <c:v>185000</c:v>
                </c:pt>
              </c:numCache>
            </c:numRef>
          </c:val>
          <c:extLst>
            <c:ext xmlns:c16="http://schemas.microsoft.com/office/drawing/2014/chart" uri="{C3380CC4-5D6E-409C-BE32-E72D297353CC}">
              <c16:uniqueId val="{00000004-86A4-4A2F-8D13-27C2BD56BC03}"/>
            </c:ext>
          </c:extLst>
        </c:ser>
        <c:dLbls>
          <c:showLegendKey val="0"/>
          <c:showVal val="0"/>
          <c:showCatName val="0"/>
          <c:showSerName val="0"/>
          <c:showPercent val="0"/>
          <c:showBubbleSize val="0"/>
        </c:dLbls>
        <c:gapWidth val="219"/>
        <c:overlap val="-27"/>
        <c:axId val="96293615"/>
        <c:axId val="350906351"/>
        <c:extLst>
          <c:ext xmlns:c15="http://schemas.microsoft.com/office/drawing/2012/chart" uri="{02D57815-91ED-43cb-92C2-25804820EDAC}">
            <c15:filteredBarSeries>
              <c15:ser>
                <c:idx val="0"/>
                <c:order val="0"/>
                <c:tx>
                  <c:strRef>
                    <c:extLst>
                      <c:ext uri="{02D57815-91ED-43cb-92C2-25804820EDAC}">
                        <c15:formulaRef>
                          <c15:sqref>'Lot C10'!$B$18</c15:sqref>
                        </c15:formulaRef>
                      </c:ext>
                    </c:extLst>
                    <c:strCache>
                      <c:ptCount val="1"/>
                      <c:pt idx="0">
                        <c:v>ICN - Fees for M&amp;E Engineering Design services (East)</c:v>
                      </c:pt>
                    </c:strCache>
                  </c:strRef>
                </c:tx>
                <c:spPr>
                  <a:solidFill>
                    <a:schemeClr val="accent1"/>
                  </a:solidFill>
                  <a:ln>
                    <a:noFill/>
                  </a:ln>
                  <a:effectLst/>
                </c:spPr>
                <c:invertIfNegative val="0"/>
                <c:cat>
                  <c:strRef>
                    <c:extLst>
                      <c:ext uri="{02D57815-91ED-43cb-92C2-25804820EDAC}">
                        <c15:formulaRef>
                          <c15:sqref>'Lot C10'!$C$17:$N$17</c15:sqref>
                        </c15:formulaRef>
                      </c:ext>
                    </c:extLst>
                    <c:strCache>
                      <c:ptCount val="7"/>
                      <c:pt idx="0">
                        <c:v>BWB Consulting Limited</c:v>
                      </c:pt>
                      <c:pt idx="1">
                        <c:v>Davies M&amp;E Partnership</c:v>
                      </c:pt>
                      <c:pt idx="2">
                        <c:v>Kinetic Engineers</c:v>
                      </c:pt>
                      <c:pt idx="3">
                        <c:v>Pettit Singleton Associates</c:v>
                      </c:pt>
                      <c:pt idx="4">
                        <c:v>S I Sealy &amp; Associates Limited </c:v>
                      </c:pt>
                      <c:pt idx="5">
                        <c:v>Watts Group</c:v>
                      </c:pt>
                      <c:pt idx="6">
                        <c:v>AVERAGE</c:v>
                      </c:pt>
                    </c:strCache>
                  </c:strRef>
                </c:cat>
                <c:val>
                  <c:numRef>
                    <c:extLst>
                      <c:ext uri="{02D57815-91ED-43cb-92C2-25804820EDAC}">
                        <c15:formulaRef>
                          <c15:sqref>'Lot C10'!$C$18:$N$18</c15:sqref>
                        </c15:formulaRef>
                      </c:ext>
                    </c:extLst>
                    <c:numCache>
                      <c:formatCode>General</c:formatCode>
                      <c:ptCount val="12"/>
                    </c:numCache>
                  </c:numRef>
                </c:val>
                <c:extLst>
                  <c:ext xmlns:c16="http://schemas.microsoft.com/office/drawing/2014/chart" uri="{C3380CC4-5D6E-409C-BE32-E72D297353CC}">
                    <c16:uniqueId val="{00000000-86A4-4A2F-8D13-27C2BD56BC0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C10'!$B$19</c15:sqref>
                        </c15:formulaRef>
                      </c:ext>
                    </c:extLst>
                    <c:strCache>
                      <c:ptCount val="1"/>
                      <c:pt idx="0">
                        <c:v>Band 1 upto &amp; Incl 34 homes % Fee of works only value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C10'!$C$17:$N$17</c15:sqref>
                        </c15:formulaRef>
                      </c:ext>
                    </c:extLst>
                    <c:strCache>
                      <c:ptCount val="7"/>
                      <c:pt idx="0">
                        <c:v>BWB Consulting Limited</c:v>
                      </c:pt>
                      <c:pt idx="1">
                        <c:v>Davies M&amp;E Partnership</c:v>
                      </c:pt>
                      <c:pt idx="2">
                        <c:v>Kinetic Engineers</c:v>
                      </c:pt>
                      <c:pt idx="3">
                        <c:v>Pettit Singleton Associates</c:v>
                      </c:pt>
                      <c:pt idx="4">
                        <c:v>S I Sealy &amp; Associates Limited </c:v>
                      </c:pt>
                      <c:pt idx="5">
                        <c:v>Watts Group</c:v>
                      </c:pt>
                      <c:pt idx="6">
                        <c:v>AVERAGE</c:v>
                      </c:pt>
                    </c:strCache>
                  </c:strRef>
                </c:cat>
                <c:val>
                  <c:numRef>
                    <c:extLst xmlns:c15="http://schemas.microsoft.com/office/drawing/2012/chart">
                      <c:ext xmlns:c15="http://schemas.microsoft.com/office/drawing/2012/chart" uri="{02D57815-91ED-43cb-92C2-25804820EDAC}">
                        <c15:formulaRef>
                          <c15:sqref>'Lot C10'!$C$19:$N$19</c15:sqref>
                        </c15:formulaRef>
                      </c:ext>
                    </c:extLst>
                    <c:numCache>
                      <c:formatCode>0.000%</c:formatCode>
                      <c:ptCount val="12"/>
                      <c:pt idx="0">
                        <c:v>7.9000000000000008E-3</c:v>
                      </c:pt>
                      <c:pt idx="1">
                        <c:v>6.3099999999999996E-3</c:v>
                      </c:pt>
                      <c:pt idx="2">
                        <c:v>8.0000000000000002E-3</c:v>
                      </c:pt>
                      <c:pt idx="3" formatCode="0.00%">
                        <c:v>8.5000000000000006E-3</c:v>
                      </c:pt>
                      <c:pt idx="4" formatCode="0.00%">
                        <c:v>8.8999999999999999E-3</c:v>
                      </c:pt>
                      <c:pt idx="5" formatCode="0.00%">
                        <c:v>1.15E-2</c:v>
                      </c:pt>
                      <c:pt idx="6">
                        <c:v>8.5183333333333344E-3</c:v>
                      </c:pt>
                    </c:numCache>
                  </c:numRef>
                </c:val>
                <c:extLst xmlns:c15="http://schemas.microsoft.com/office/drawing/2012/chart">
                  <c:ext xmlns:c16="http://schemas.microsoft.com/office/drawing/2014/chart" uri="{C3380CC4-5D6E-409C-BE32-E72D297353CC}">
                    <c16:uniqueId val="{00000001-86A4-4A2F-8D13-27C2BD56BC0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C10'!$B$20</c15:sqref>
                        </c15:formulaRef>
                      </c:ext>
                    </c:extLst>
                    <c:strCache>
                      <c:ptCount val="1"/>
                      <c:pt idx="0">
                        <c:v>Band 1 upto &amp; Incl 34 homes Min Fee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C10'!$C$17:$N$17</c15:sqref>
                        </c15:formulaRef>
                      </c:ext>
                    </c:extLst>
                    <c:strCache>
                      <c:ptCount val="7"/>
                      <c:pt idx="0">
                        <c:v>BWB Consulting Limited</c:v>
                      </c:pt>
                      <c:pt idx="1">
                        <c:v>Davies M&amp;E Partnership</c:v>
                      </c:pt>
                      <c:pt idx="2">
                        <c:v>Kinetic Engineers</c:v>
                      </c:pt>
                      <c:pt idx="3">
                        <c:v>Pettit Singleton Associates</c:v>
                      </c:pt>
                      <c:pt idx="4">
                        <c:v>S I Sealy &amp; Associates Limited </c:v>
                      </c:pt>
                      <c:pt idx="5">
                        <c:v>Watts Group</c:v>
                      </c:pt>
                      <c:pt idx="6">
                        <c:v>AVERAGE</c:v>
                      </c:pt>
                    </c:strCache>
                  </c:strRef>
                </c:cat>
                <c:val>
                  <c:numRef>
                    <c:extLst xmlns:c15="http://schemas.microsoft.com/office/drawing/2012/chart">
                      <c:ext xmlns:c15="http://schemas.microsoft.com/office/drawing/2012/chart" uri="{02D57815-91ED-43cb-92C2-25804820EDAC}">
                        <c15:formulaRef>
                          <c15:sqref>'Lot C10'!$C$20:$N$20</c15:sqref>
                        </c15:formulaRef>
                      </c:ext>
                    </c:extLst>
                    <c:numCache>
                      <c:formatCode>"£"#,##0.00</c:formatCode>
                      <c:ptCount val="12"/>
                      <c:pt idx="0">
                        <c:v>15200</c:v>
                      </c:pt>
                      <c:pt idx="1">
                        <c:v>12620</c:v>
                      </c:pt>
                      <c:pt idx="2">
                        <c:v>5000</c:v>
                      </c:pt>
                      <c:pt idx="3">
                        <c:v>25950</c:v>
                      </c:pt>
                      <c:pt idx="4">
                        <c:v>7500</c:v>
                      </c:pt>
                      <c:pt idx="5">
                        <c:v>6500</c:v>
                      </c:pt>
                    </c:numCache>
                  </c:numRef>
                </c:val>
                <c:extLst xmlns:c15="http://schemas.microsoft.com/office/drawing/2012/chart">
                  <c:ext xmlns:c16="http://schemas.microsoft.com/office/drawing/2014/chart" uri="{C3380CC4-5D6E-409C-BE32-E72D297353CC}">
                    <c16:uniqueId val="{00000002-86A4-4A2F-8D13-27C2BD56BC0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C10'!$B$21</c15:sqref>
                        </c15:formulaRef>
                      </c:ext>
                    </c:extLst>
                    <c:strCache>
                      <c:ptCount val="1"/>
                      <c:pt idx="0">
                        <c:v>Band 2 - 35 Homes + % Fee of works only value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C10'!$C$17:$N$17</c15:sqref>
                        </c15:formulaRef>
                      </c:ext>
                    </c:extLst>
                    <c:strCache>
                      <c:ptCount val="7"/>
                      <c:pt idx="0">
                        <c:v>BWB Consulting Limited</c:v>
                      </c:pt>
                      <c:pt idx="1">
                        <c:v>Davies M&amp;E Partnership</c:v>
                      </c:pt>
                      <c:pt idx="2">
                        <c:v>Kinetic Engineers</c:v>
                      </c:pt>
                      <c:pt idx="3">
                        <c:v>Pettit Singleton Associates</c:v>
                      </c:pt>
                      <c:pt idx="4">
                        <c:v>S I Sealy &amp; Associates Limited </c:v>
                      </c:pt>
                      <c:pt idx="5">
                        <c:v>Watts Group</c:v>
                      </c:pt>
                      <c:pt idx="6">
                        <c:v>AVERAGE</c:v>
                      </c:pt>
                    </c:strCache>
                  </c:strRef>
                </c:cat>
                <c:val>
                  <c:numRef>
                    <c:extLst xmlns:c15="http://schemas.microsoft.com/office/drawing/2012/chart">
                      <c:ext xmlns:c15="http://schemas.microsoft.com/office/drawing/2012/chart" uri="{02D57815-91ED-43cb-92C2-25804820EDAC}">
                        <c15:formulaRef>
                          <c15:sqref>'Lot C10'!$C$21:$N$21</c15:sqref>
                        </c15:formulaRef>
                      </c:ext>
                    </c:extLst>
                    <c:numCache>
                      <c:formatCode>0.000%</c:formatCode>
                      <c:ptCount val="12"/>
                      <c:pt idx="0">
                        <c:v>7.7999999999999996E-3</c:v>
                      </c:pt>
                      <c:pt idx="1">
                        <c:v>4.0899999999999999E-3</c:v>
                      </c:pt>
                      <c:pt idx="2">
                        <c:v>7.0000000000000001E-3</c:v>
                      </c:pt>
                      <c:pt idx="3" formatCode="0.00%">
                        <c:v>8.0000000000000002E-3</c:v>
                      </c:pt>
                      <c:pt idx="4" formatCode="0.00%">
                        <c:v>6.6E-3</c:v>
                      </c:pt>
                      <c:pt idx="5" formatCode="0.00%">
                        <c:v>9.4999999999999998E-3</c:v>
                      </c:pt>
                      <c:pt idx="6">
                        <c:v>7.1650000000000004E-3</c:v>
                      </c:pt>
                    </c:numCache>
                  </c:numRef>
                </c:val>
                <c:extLst xmlns:c15="http://schemas.microsoft.com/office/drawing/2012/chart">
                  <c:ext xmlns:c16="http://schemas.microsoft.com/office/drawing/2014/chart" uri="{C3380CC4-5D6E-409C-BE32-E72D297353CC}">
                    <c16:uniqueId val="{00000003-86A4-4A2F-8D13-27C2BD56BC03}"/>
                  </c:ext>
                </c:extLst>
              </c15:ser>
            </c15:filteredBarSeries>
          </c:ext>
        </c:extLst>
      </c:barChart>
      <c:catAx>
        <c:axId val="96293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906351"/>
        <c:crosses val="autoZero"/>
        <c:auto val="1"/>
        <c:lblAlgn val="ctr"/>
        <c:lblOffset val="100"/>
        <c:noMultiLvlLbl val="0"/>
      </c:catAx>
      <c:valAx>
        <c:axId val="35090635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2936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C10 (East) M&amp;E Engineering Design services Day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6"/>
          <c:order val="6"/>
          <c:tx>
            <c:strRef>
              <c:f>'Lot C10'!$B$24</c:f>
              <c:strCache>
                <c:ptCount val="1"/>
                <c:pt idx="0">
                  <c:v>Executive Director with overall responsibility - % Fee  of works only value</c:v>
                </c:pt>
              </c:strCache>
            </c:strRef>
          </c:tx>
          <c:spPr>
            <a:solidFill>
              <a:schemeClr val="accent1">
                <a:lumMod val="60000"/>
              </a:schemeClr>
            </a:solidFill>
            <a:ln>
              <a:noFill/>
            </a:ln>
            <a:effectLst/>
          </c:spPr>
          <c:invertIfNegative val="0"/>
          <c:cat>
            <c:strRef>
              <c:f>'Lot C10'!$C$17:$N$17</c:f>
              <c:strCache>
                <c:ptCount val="7"/>
                <c:pt idx="0">
                  <c:v>BWB Consulting Limited</c:v>
                </c:pt>
                <c:pt idx="1">
                  <c:v>Davies M&amp;E Partnership</c:v>
                </c:pt>
                <c:pt idx="2">
                  <c:v>Kinetic Engineers</c:v>
                </c:pt>
                <c:pt idx="3">
                  <c:v>Pettit Singleton Associates</c:v>
                </c:pt>
                <c:pt idx="4">
                  <c:v>S I Sealy &amp; Associates Limited </c:v>
                </c:pt>
                <c:pt idx="5">
                  <c:v>Watts Group</c:v>
                </c:pt>
                <c:pt idx="6">
                  <c:v>AVERAGE</c:v>
                </c:pt>
              </c:strCache>
            </c:strRef>
          </c:cat>
          <c:val>
            <c:numRef>
              <c:f>'Lot C10'!$C$24:$N$24</c:f>
              <c:numCache>
                <c:formatCode>"£"#,##0.00</c:formatCode>
                <c:ptCount val="12"/>
                <c:pt idx="0">
                  <c:v>950</c:v>
                </c:pt>
                <c:pt idx="1">
                  <c:v>575</c:v>
                </c:pt>
                <c:pt idx="2">
                  <c:v>562</c:v>
                </c:pt>
                <c:pt idx="3">
                  <c:v>720</c:v>
                </c:pt>
                <c:pt idx="4">
                  <c:v>900</c:v>
                </c:pt>
                <c:pt idx="5">
                  <c:v>1000</c:v>
                </c:pt>
                <c:pt idx="6" formatCode="_(&quot;£&quot;* #,##0.00_);_(&quot;£&quot;* \(#,##0.00\);_(&quot;£&quot;* &quot;-&quot;??_);_(@_)">
                  <c:v>784.5</c:v>
                </c:pt>
              </c:numCache>
            </c:numRef>
          </c:val>
          <c:extLst>
            <c:ext xmlns:c16="http://schemas.microsoft.com/office/drawing/2014/chart" uri="{C3380CC4-5D6E-409C-BE32-E72D297353CC}">
              <c16:uniqueId val="{00000006-437F-46DF-B5F8-430F6956129B}"/>
            </c:ext>
          </c:extLst>
        </c:ser>
        <c:ser>
          <c:idx val="7"/>
          <c:order val="7"/>
          <c:tx>
            <c:strRef>
              <c:f>'Lot C10'!$B$25</c:f>
              <c:strCache>
                <c:ptCount val="1"/>
                <c:pt idx="0">
                  <c:v>Day to Day Point of Contact - % Fee  of works only value</c:v>
                </c:pt>
              </c:strCache>
            </c:strRef>
          </c:tx>
          <c:spPr>
            <a:solidFill>
              <a:schemeClr val="accent2">
                <a:lumMod val="60000"/>
              </a:schemeClr>
            </a:solidFill>
            <a:ln>
              <a:noFill/>
            </a:ln>
            <a:effectLst/>
          </c:spPr>
          <c:invertIfNegative val="0"/>
          <c:cat>
            <c:strRef>
              <c:f>'Lot C10'!$C$17:$N$17</c:f>
              <c:strCache>
                <c:ptCount val="7"/>
                <c:pt idx="0">
                  <c:v>BWB Consulting Limited</c:v>
                </c:pt>
                <c:pt idx="1">
                  <c:v>Davies M&amp;E Partnership</c:v>
                </c:pt>
                <c:pt idx="2">
                  <c:v>Kinetic Engineers</c:v>
                </c:pt>
                <c:pt idx="3">
                  <c:v>Pettit Singleton Associates</c:v>
                </c:pt>
                <c:pt idx="4">
                  <c:v>S I Sealy &amp; Associates Limited </c:v>
                </c:pt>
                <c:pt idx="5">
                  <c:v>Watts Group</c:v>
                </c:pt>
                <c:pt idx="6">
                  <c:v>AVERAGE</c:v>
                </c:pt>
              </c:strCache>
            </c:strRef>
          </c:cat>
          <c:val>
            <c:numRef>
              <c:f>'Lot C10'!$C$25:$N$25</c:f>
              <c:numCache>
                <c:formatCode>"£"#,##0.00</c:formatCode>
                <c:ptCount val="12"/>
                <c:pt idx="0">
                  <c:v>862.5</c:v>
                </c:pt>
                <c:pt idx="1">
                  <c:v>500</c:v>
                </c:pt>
                <c:pt idx="2">
                  <c:v>487</c:v>
                </c:pt>
                <c:pt idx="3">
                  <c:v>616</c:v>
                </c:pt>
                <c:pt idx="4">
                  <c:v>600</c:v>
                </c:pt>
                <c:pt idx="5">
                  <c:v>675</c:v>
                </c:pt>
                <c:pt idx="6" formatCode="_(&quot;£&quot;* #,##0.00_);_(&quot;£&quot;* \(#,##0.00\);_(&quot;£&quot;* &quot;-&quot;??_);_(@_)">
                  <c:v>623.41666666666663</c:v>
                </c:pt>
              </c:numCache>
            </c:numRef>
          </c:val>
          <c:extLst>
            <c:ext xmlns:c16="http://schemas.microsoft.com/office/drawing/2014/chart" uri="{C3380CC4-5D6E-409C-BE32-E72D297353CC}">
              <c16:uniqueId val="{00000007-437F-46DF-B5F8-430F6956129B}"/>
            </c:ext>
          </c:extLst>
        </c:ser>
        <c:ser>
          <c:idx val="8"/>
          <c:order val="8"/>
          <c:tx>
            <c:strRef>
              <c:f>'Lot C10'!#REF!</c:f>
              <c:strCache>
                <c:ptCount val="1"/>
                <c:pt idx="0">
                  <c:v>#REF!</c:v>
                </c:pt>
              </c:strCache>
            </c:strRef>
          </c:tx>
          <c:spPr>
            <a:solidFill>
              <a:schemeClr val="accent3">
                <a:lumMod val="60000"/>
              </a:schemeClr>
            </a:solidFill>
            <a:ln>
              <a:noFill/>
            </a:ln>
            <a:effectLst/>
          </c:spPr>
          <c:invertIfNegative val="0"/>
          <c:cat>
            <c:strRef>
              <c:f>'Lot C10'!$C$17:$N$17</c:f>
              <c:strCache>
                <c:ptCount val="7"/>
                <c:pt idx="0">
                  <c:v>BWB Consulting Limited</c:v>
                </c:pt>
                <c:pt idx="1">
                  <c:v>Davies M&amp;E Partnership</c:v>
                </c:pt>
                <c:pt idx="2">
                  <c:v>Kinetic Engineers</c:v>
                </c:pt>
                <c:pt idx="3">
                  <c:v>Pettit Singleton Associates</c:v>
                </c:pt>
                <c:pt idx="4">
                  <c:v>S I Sealy &amp; Associates Limited </c:v>
                </c:pt>
                <c:pt idx="5">
                  <c:v>Watts Group</c:v>
                </c:pt>
                <c:pt idx="6">
                  <c:v>AVERAGE</c:v>
                </c:pt>
              </c:strCache>
            </c:strRef>
          </c:cat>
          <c:val>
            <c:numRef>
              <c:f>'Lot C10'!#REF!</c:f>
              <c:numCache>
                <c:formatCode>"£"#,##0.00</c:formatCode>
                <c:ptCount val="1"/>
                <c:pt idx="0">
                  <c:v>1</c:v>
                </c:pt>
              </c:numCache>
            </c:numRef>
          </c:val>
          <c:extLst>
            <c:ext xmlns:c16="http://schemas.microsoft.com/office/drawing/2014/chart" uri="{C3380CC4-5D6E-409C-BE32-E72D297353CC}">
              <c16:uniqueId val="{00000008-437F-46DF-B5F8-430F6956129B}"/>
            </c:ext>
          </c:extLst>
        </c:ser>
        <c:dLbls>
          <c:showLegendKey val="0"/>
          <c:showVal val="0"/>
          <c:showCatName val="0"/>
          <c:showSerName val="0"/>
          <c:showPercent val="0"/>
          <c:showBubbleSize val="0"/>
        </c:dLbls>
        <c:gapWidth val="219"/>
        <c:overlap val="-27"/>
        <c:axId val="1826111007"/>
        <c:axId val="1870592575"/>
        <c:extLst>
          <c:ext xmlns:c15="http://schemas.microsoft.com/office/drawing/2012/chart" uri="{02D57815-91ED-43cb-92C2-25804820EDAC}">
            <c15:filteredBarSeries>
              <c15:ser>
                <c:idx val="0"/>
                <c:order val="0"/>
                <c:tx>
                  <c:strRef>
                    <c:extLst>
                      <c:ext uri="{02D57815-91ED-43cb-92C2-25804820EDAC}">
                        <c15:formulaRef>
                          <c15:sqref>'Lot C10'!$B$18</c15:sqref>
                        </c15:formulaRef>
                      </c:ext>
                    </c:extLst>
                    <c:strCache>
                      <c:ptCount val="1"/>
                      <c:pt idx="0">
                        <c:v>ICN - Fees for M&amp;E Engineering Design services (East)</c:v>
                      </c:pt>
                    </c:strCache>
                  </c:strRef>
                </c:tx>
                <c:spPr>
                  <a:solidFill>
                    <a:schemeClr val="accent1"/>
                  </a:solidFill>
                  <a:ln>
                    <a:noFill/>
                  </a:ln>
                  <a:effectLst/>
                </c:spPr>
                <c:invertIfNegative val="0"/>
                <c:cat>
                  <c:strRef>
                    <c:extLst>
                      <c:ext uri="{02D57815-91ED-43cb-92C2-25804820EDAC}">
                        <c15:formulaRef>
                          <c15:sqref>'Lot C10'!$C$17:$N$17</c15:sqref>
                        </c15:formulaRef>
                      </c:ext>
                    </c:extLst>
                    <c:strCache>
                      <c:ptCount val="7"/>
                      <c:pt idx="0">
                        <c:v>BWB Consulting Limited</c:v>
                      </c:pt>
                      <c:pt idx="1">
                        <c:v>Davies M&amp;E Partnership</c:v>
                      </c:pt>
                      <c:pt idx="2">
                        <c:v>Kinetic Engineers</c:v>
                      </c:pt>
                      <c:pt idx="3">
                        <c:v>Pettit Singleton Associates</c:v>
                      </c:pt>
                      <c:pt idx="4">
                        <c:v>S I Sealy &amp; Associates Limited </c:v>
                      </c:pt>
                      <c:pt idx="5">
                        <c:v>Watts Group</c:v>
                      </c:pt>
                      <c:pt idx="6">
                        <c:v>AVERAGE</c:v>
                      </c:pt>
                    </c:strCache>
                  </c:strRef>
                </c:cat>
                <c:val>
                  <c:numRef>
                    <c:extLst>
                      <c:ext uri="{02D57815-91ED-43cb-92C2-25804820EDAC}">
                        <c15:formulaRef>
                          <c15:sqref>'Lot C10'!$C$18:$N$18</c15:sqref>
                        </c15:formulaRef>
                      </c:ext>
                    </c:extLst>
                    <c:numCache>
                      <c:formatCode>General</c:formatCode>
                      <c:ptCount val="12"/>
                    </c:numCache>
                  </c:numRef>
                </c:val>
                <c:extLst>
                  <c:ext xmlns:c16="http://schemas.microsoft.com/office/drawing/2014/chart" uri="{C3380CC4-5D6E-409C-BE32-E72D297353CC}">
                    <c16:uniqueId val="{00000000-437F-46DF-B5F8-430F6956129B}"/>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C10'!$B$19</c15:sqref>
                        </c15:formulaRef>
                      </c:ext>
                    </c:extLst>
                    <c:strCache>
                      <c:ptCount val="1"/>
                      <c:pt idx="0">
                        <c:v>Band 1 upto &amp; Incl 34 homes % Fee of works only value</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C10'!$C$17:$N$17</c15:sqref>
                        </c15:formulaRef>
                      </c:ext>
                    </c:extLst>
                    <c:strCache>
                      <c:ptCount val="7"/>
                      <c:pt idx="0">
                        <c:v>BWB Consulting Limited</c:v>
                      </c:pt>
                      <c:pt idx="1">
                        <c:v>Davies M&amp;E Partnership</c:v>
                      </c:pt>
                      <c:pt idx="2">
                        <c:v>Kinetic Engineers</c:v>
                      </c:pt>
                      <c:pt idx="3">
                        <c:v>Pettit Singleton Associates</c:v>
                      </c:pt>
                      <c:pt idx="4">
                        <c:v>S I Sealy &amp; Associates Limited </c:v>
                      </c:pt>
                      <c:pt idx="5">
                        <c:v>Watts Group</c:v>
                      </c:pt>
                      <c:pt idx="6">
                        <c:v>AVERAGE</c:v>
                      </c:pt>
                    </c:strCache>
                  </c:strRef>
                </c:cat>
                <c:val>
                  <c:numRef>
                    <c:extLst xmlns:c15="http://schemas.microsoft.com/office/drawing/2012/chart">
                      <c:ext xmlns:c15="http://schemas.microsoft.com/office/drawing/2012/chart" uri="{02D57815-91ED-43cb-92C2-25804820EDAC}">
                        <c15:formulaRef>
                          <c15:sqref>'Lot C10'!$C$19:$N$19</c15:sqref>
                        </c15:formulaRef>
                      </c:ext>
                    </c:extLst>
                    <c:numCache>
                      <c:formatCode>0.000%</c:formatCode>
                      <c:ptCount val="12"/>
                      <c:pt idx="0">
                        <c:v>7.9000000000000008E-3</c:v>
                      </c:pt>
                      <c:pt idx="1">
                        <c:v>6.3099999999999996E-3</c:v>
                      </c:pt>
                      <c:pt idx="2">
                        <c:v>8.0000000000000002E-3</c:v>
                      </c:pt>
                      <c:pt idx="3" formatCode="0.00%">
                        <c:v>8.5000000000000006E-3</c:v>
                      </c:pt>
                      <c:pt idx="4" formatCode="0.00%">
                        <c:v>8.8999999999999999E-3</c:v>
                      </c:pt>
                      <c:pt idx="5" formatCode="0.00%">
                        <c:v>1.15E-2</c:v>
                      </c:pt>
                      <c:pt idx="6">
                        <c:v>8.5183333333333344E-3</c:v>
                      </c:pt>
                    </c:numCache>
                  </c:numRef>
                </c:val>
                <c:extLst xmlns:c15="http://schemas.microsoft.com/office/drawing/2012/chart">
                  <c:ext xmlns:c16="http://schemas.microsoft.com/office/drawing/2014/chart" uri="{C3380CC4-5D6E-409C-BE32-E72D297353CC}">
                    <c16:uniqueId val="{00000001-437F-46DF-B5F8-430F6956129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C10'!$B$20</c15:sqref>
                        </c15:formulaRef>
                      </c:ext>
                    </c:extLst>
                    <c:strCache>
                      <c:ptCount val="1"/>
                      <c:pt idx="0">
                        <c:v>Band 1 upto &amp; Incl 34 homes Min Fee</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C10'!$C$17:$N$17</c15:sqref>
                        </c15:formulaRef>
                      </c:ext>
                    </c:extLst>
                    <c:strCache>
                      <c:ptCount val="7"/>
                      <c:pt idx="0">
                        <c:v>BWB Consulting Limited</c:v>
                      </c:pt>
                      <c:pt idx="1">
                        <c:v>Davies M&amp;E Partnership</c:v>
                      </c:pt>
                      <c:pt idx="2">
                        <c:v>Kinetic Engineers</c:v>
                      </c:pt>
                      <c:pt idx="3">
                        <c:v>Pettit Singleton Associates</c:v>
                      </c:pt>
                      <c:pt idx="4">
                        <c:v>S I Sealy &amp; Associates Limited </c:v>
                      </c:pt>
                      <c:pt idx="5">
                        <c:v>Watts Group</c:v>
                      </c:pt>
                      <c:pt idx="6">
                        <c:v>AVERAGE</c:v>
                      </c:pt>
                    </c:strCache>
                  </c:strRef>
                </c:cat>
                <c:val>
                  <c:numRef>
                    <c:extLst xmlns:c15="http://schemas.microsoft.com/office/drawing/2012/chart">
                      <c:ext xmlns:c15="http://schemas.microsoft.com/office/drawing/2012/chart" uri="{02D57815-91ED-43cb-92C2-25804820EDAC}">
                        <c15:formulaRef>
                          <c15:sqref>'Lot C10'!$C$20:$N$20</c15:sqref>
                        </c15:formulaRef>
                      </c:ext>
                    </c:extLst>
                    <c:numCache>
                      <c:formatCode>"£"#,##0.00</c:formatCode>
                      <c:ptCount val="12"/>
                      <c:pt idx="0">
                        <c:v>15200</c:v>
                      </c:pt>
                      <c:pt idx="1">
                        <c:v>12620</c:v>
                      </c:pt>
                      <c:pt idx="2">
                        <c:v>5000</c:v>
                      </c:pt>
                      <c:pt idx="3">
                        <c:v>25950</c:v>
                      </c:pt>
                      <c:pt idx="4">
                        <c:v>7500</c:v>
                      </c:pt>
                      <c:pt idx="5">
                        <c:v>6500</c:v>
                      </c:pt>
                    </c:numCache>
                  </c:numRef>
                </c:val>
                <c:extLst xmlns:c15="http://schemas.microsoft.com/office/drawing/2012/chart">
                  <c:ext xmlns:c16="http://schemas.microsoft.com/office/drawing/2014/chart" uri="{C3380CC4-5D6E-409C-BE32-E72D297353CC}">
                    <c16:uniqueId val="{00000002-437F-46DF-B5F8-430F6956129B}"/>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'Lot C10'!$B$21</c15:sqref>
                        </c15:formulaRef>
                      </c:ext>
                    </c:extLst>
                    <c:strCache>
                      <c:ptCount val="1"/>
                      <c:pt idx="0">
                        <c:v>Band 2 - 35 Homes + % Fee of works only value</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'Lot C10'!$C$17:$N$17</c15:sqref>
                        </c15:formulaRef>
                      </c:ext>
                    </c:extLst>
                    <c:strCache>
                      <c:ptCount val="7"/>
                      <c:pt idx="0">
                        <c:v>BWB Consulting Limited</c:v>
                      </c:pt>
                      <c:pt idx="1">
                        <c:v>Davies M&amp;E Partnership</c:v>
                      </c:pt>
                      <c:pt idx="2">
                        <c:v>Kinetic Engineers</c:v>
                      </c:pt>
                      <c:pt idx="3">
                        <c:v>Pettit Singleton Associates</c:v>
                      </c:pt>
                      <c:pt idx="4">
                        <c:v>S I Sealy &amp; Associates Limited </c:v>
                      </c:pt>
                      <c:pt idx="5">
                        <c:v>Watts Group</c:v>
                      </c:pt>
                      <c:pt idx="6">
                        <c:v>AVERAGE</c:v>
                      </c:pt>
                    </c:strCache>
                  </c:strRef>
                </c:cat>
                <c:val>
                  <c:numRef>
                    <c:extLst xmlns:c15="http://schemas.microsoft.com/office/drawing/2012/chart">
                      <c:ext xmlns:c15="http://schemas.microsoft.com/office/drawing/2012/chart" uri="{02D57815-91ED-43cb-92C2-25804820EDAC}">
                        <c15:formulaRef>
                          <c15:sqref>'Lot C10'!$C$21:$N$21</c15:sqref>
                        </c15:formulaRef>
                      </c:ext>
                    </c:extLst>
                    <c:numCache>
                      <c:formatCode>0.000%</c:formatCode>
                      <c:ptCount val="12"/>
                      <c:pt idx="0">
                        <c:v>7.7999999999999996E-3</c:v>
                      </c:pt>
                      <c:pt idx="1">
                        <c:v>4.0899999999999999E-3</c:v>
                      </c:pt>
                      <c:pt idx="2">
                        <c:v>7.0000000000000001E-3</c:v>
                      </c:pt>
                      <c:pt idx="3" formatCode="0.00%">
                        <c:v>8.0000000000000002E-3</c:v>
                      </c:pt>
                      <c:pt idx="4" formatCode="0.00%">
                        <c:v>6.6E-3</c:v>
                      </c:pt>
                      <c:pt idx="5" formatCode="0.00%">
                        <c:v>9.4999999999999998E-3</c:v>
                      </c:pt>
                      <c:pt idx="6">
                        <c:v>7.1650000000000004E-3</c:v>
                      </c:pt>
                    </c:numCache>
                  </c:numRef>
                </c:val>
                <c:extLst xmlns:c15="http://schemas.microsoft.com/office/drawing/2012/chart">
                  <c:ext xmlns:c16="http://schemas.microsoft.com/office/drawing/2014/chart" uri="{C3380CC4-5D6E-409C-BE32-E72D297353CC}">
                    <c16:uniqueId val="{00000003-437F-46DF-B5F8-430F6956129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'Lot C10'!$B$22</c15:sqref>
                        </c15:formulaRef>
                      </c:ext>
                    </c:extLst>
                    <c:strCache>
                      <c:ptCount val="1"/>
                      <c:pt idx="0">
                        <c:v>Band 2 - 35 Homes + Max Fee</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'Lot C10'!$C$17:$N$17</c15:sqref>
                        </c15:formulaRef>
                      </c:ext>
                    </c:extLst>
                    <c:strCache>
                      <c:ptCount val="7"/>
                      <c:pt idx="0">
                        <c:v>BWB Consulting Limited</c:v>
                      </c:pt>
                      <c:pt idx="1">
                        <c:v>Davies M&amp;E Partnership</c:v>
                      </c:pt>
                      <c:pt idx="2">
                        <c:v>Kinetic Engineers</c:v>
                      </c:pt>
                      <c:pt idx="3">
                        <c:v>Pettit Singleton Associates</c:v>
                      </c:pt>
                      <c:pt idx="4">
                        <c:v>S I Sealy &amp; Associates Limited </c:v>
                      </c:pt>
                      <c:pt idx="5">
                        <c:v>Watts Group</c:v>
                      </c:pt>
                      <c:pt idx="6">
                        <c:v>AVERAGE</c:v>
                      </c:pt>
                    </c:strCache>
                  </c:strRef>
                </c:cat>
                <c:val>
                  <c:numRef>
                    <c:extLst xmlns:c15="http://schemas.microsoft.com/office/drawing/2012/chart">
                      <c:ext xmlns:c15="http://schemas.microsoft.com/office/drawing/2012/chart" uri="{02D57815-91ED-43cb-92C2-25804820EDAC}">
                        <c15:formulaRef>
                          <c15:sqref>'Lot C10'!$C$22:$N$22</c15:sqref>
                        </c15:formulaRef>
                      </c:ext>
                    </c:extLst>
                    <c:numCache>
                      <c:formatCode>"£"#,##0.00</c:formatCode>
                      <c:ptCount val="12"/>
                      <c:pt idx="0">
                        <c:v>150000</c:v>
                      </c:pt>
                      <c:pt idx="1">
                        <c:v>81800</c:v>
                      </c:pt>
                      <c:pt idx="2">
                        <c:v>150000</c:v>
                      </c:pt>
                      <c:pt idx="3">
                        <c:v>65000</c:v>
                      </c:pt>
                      <c:pt idx="4">
                        <c:v>125000</c:v>
                      </c:pt>
                      <c:pt idx="5">
                        <c:v>185000</c:v>
                      </c:pt>
                    </c:numCache>
                  </c:numRef>
                </c:val>
                <c:extLst xmlns:c15="http://schemas.microsoft.com/office/drawing/2012/chart">
                  <c:ext xmlns:c16="http://schemas.microsoft.com/office/drawing/2014/chart" uri="{C3380CC4-5D6E-409C-BE32-E72D297353CC}">
                    <c16:uniqueId val="{00000004-437F-46DF-B5F8-430F6956129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'Lot C10'!$B$23</c15:sqref>
                        </c15:formulaRef>
                      </c:ext>
                    </c:extLst>
                    <c:strCache>
                      <c:ptCount val="1"/>
                      <c:pt idx="0">
                        <c:v>Day rate £</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'Lot C10'!$C$17:$N$17</c15:sqref>
                        </c15:formulaRef>
                      </c:ext>
                    </c:extLst>
                    <c:strCache>
                      <c:ptCount val="7"/>
                      <c:pt idx="0">
                        <c:v>BWB Consulting Limited</c:v>
                      </c:pt>
                      <c:pt idx="1">
                        <c:v>Davies M&amp;E Partnership</c:v>
                      </c:pt>
                      <c:pt idx="2">
                        <c:v>Kinetic Engineers</c:v>
                      </c:pt>
                      <c:pt idx="3">
                        <c:v>Pettit Singleton Associates</c:v>
                      </c:pt>
                      <c:pt idx="4">
                        <c:v>S I Sealy &amp; Associates Limited </c:v>
                      </c:pt>
                      <c:pt idx="5">
                        <c:v>Watts Group</c:v>
                      </c:pt>
                      <c:pt idx="6">
                        <c:v>AVERAGE</c:v>
                      </c:pt>
                    </c:strCache>
                  </c:strRef>
                </c:cat>
                <c:val>
                  <c:numRef>
                    <c:extLst xmlns:c15="http://schemas.microsoft.com/office/drawing/2012/chart">
                      <c:ext xmlns:c15="http://schemas.microsoft.com/office/drawing/2012/chart" uri="{02D57815-91ED-43cb-92C2-25804820EDAC}">
                        <c15:formulaRef>
                          <c15:sqref>'Lot C10'!$C$23:$N$23</c15:sqref>
                        </c15:formulaRef>
                      </c:ext>
                    </c:extLst>
                    <c:numCache>
                      <c:formatCode>General</c:formatCode>
                      <c:ptCount val="12"/>
                    </c:numCache>
                  </c:numRef>
                </c:val>
                <c:extLst xmlns:c15="http://schemas.microsoft.com/office/drawing/2012/chart">
                  <c:ext xmlns:c16="http://schemas.microsoft.com/office/drawing/2014/chart" uri="{C3380CC4-5D6E-409C-BE32-E72D297353CC}">
                    <c16:uniqueId val="{00000005-437F-46DF-B5F8-430F6956129B}"/>
                  </c:ext>
                </c:extLst>
              </c15:ser>
            </c15:filteredBarSeries>
          </c:ext>
        </c:extLst>
      </c:barChart>
      <c:catAx>
        <c:axId val="18261110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0592575"/>
        <c:crosses val="autoZero"/>
        <c:auto val="1"/>
        <c:lblAlgn val="ctr"/>
        <c:lblOffset val="100"/>
        <c:noMultiLvlLbl val="0"/>
      </c:catAx>
      <c:valAx>
        <c:axId val="1870592575"/>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61110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a:solidFill>
                  <a:sysClr val="windowText" lastClr="000000">
                    <a:lumMod val="65000"/>
                    <a:lumOff val="35000"/>
                  </a:sysClr>
                </a:solidFill>
              </a:rPr>
              <a:t>Lot C11 (East) Retrofit Consultant services - Retrofit Assessor - Fee based on per property basis PAS2035 Pathway 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3"/>
          <c:order val="3"/>
          <c:tx>
            <c:strRef>
              <c:f>'Lot C11'!$B$30</c:f>
              <c:strCache>
                <c:ptCount val="1"/>
                <c:pt idx="0">
                  <c:v>Retrofit Coordinator - Fee based on per property basis PAS2035 Pathway C</c:v>
                </c:pt>
              </c:strCache>
            </c:strRef>
          </c:tx>
          <c:spPr>
            <a:solidFill>
              <a:schemeClr val="accent4"/>
            </a:solidFill>
            <a:ln>
              <a:noFill/>
            </a:ln>
            <a:effectLst/>
          </c:spPr>
          <c:invertIfNegative val="0"/>
          <c:cat>
            <c:strRef>
              <c:f>'Lot C11'!$C$26:$H$26</c:f>
              <c:strCache>
                <c:ptCount val="6"/>
                <c:pt idx="0">
                  <c:v>Arcus Consulting</c:v>
                </c:pt>
                <c:pt idx="1">
                  <c:v>Bernard Taylor Partnership Ltd</c:v>
                </c:pt>
                <c:pt idx="2">
                  <c:v>Jennings Design Associates</c:v>
                </c:pt>
                <c:pt idx="3">
                  <c:v>MICHAEL HYDE AND ASSOCIATES LIMITED T/A MHA ARCHITECTS</c:v>
                </c:pt>
                <c:pt idx="4">
                  <c:v>PARCOR Ltd</c:v>
                </c:pt>
                <c:pt idx="5">
                  <c:v>Poole Dick Associates</c:v>
                </c:pt>
              </c:strCache>
            </c:strRef>
          </c:cat>
          <c:val>
            <c:numRef>
              <c:f>'Lot C11'!$C$30:$H$30</c:f>
              <c:numCache>
                <c:formatCode>"£"#,##0.00</c:formatCode>
                <c:ptCount val="6"/>
                <c:pt idx="0">
                  <c:v>515</c:v>
                </c:pt>
                <c:pt idx="1">
                  <c:v>500</c:v>
                </c:pt>
                <c:pt idx="2">
                  <c:v>1050</c:v>
                </c:pt>
                <c:pt idx="3">
                  <c:v>550</c:v>
                </c:pt>
                <c:pt idx="4">
                  <c:v>495</c:v>
                </c:pt>
                <c:pt idx="5">
                  <c:v>425</c:v>
                </c:pt>
              </c:numCache>
            </c:numRef>
          </c:val>
          <c:extLst>
            <c:ext xmlns:c16="http://schemas.microsoft.com/office/drawing/2014/chart" uri="{C3380CC4-5D6E-409C-BE32-E72D297353CC}">
              <c16:uniqueId val="{00000003-EE3B-4B81-9762-B0C8715836CC}"/>
            </c:ext>
          </c:extLst>
        </c:ser>
        <c:dLbls>
          <c:showLegendKey val="0"/>
          <c:showVal val="0"/>
          <c:showCatName val="0"/>
          <c:showSerName val="0"/>
          <c:showPercent val="0"/>
          <c:showBubbleSize val="0"/>
        </c:dLbls>
        <c:gapWidth val="219"/>
        <c:overlap val="-27"/>
        <c:axId val="609203424"/>
        <c:axId val="212081024"/>
        <c:extLst>
          <c:ext xmlns:c15="http://schemas.microsoft.com/office/drawing/2012/chart" uri="{02D57815-91ED-43cb-92C2-25804820EDAC}">
            <c15:filteredBarSeries>
              <c15:ser>
                <c:idx val="0"/>
                <c:order val="0"/>
                <c:tx>
                  <c:strRef>
                    <c:extLst>
                      <c:ext uri="{02D57815-91ED-43cb-92C2-25804820EDAC}">
                        <c15:formulaRef>
                          <c15:sqref>'Lot C11'!$B$27</c15:sqref>
                        </c15:formulaRef>
                      </c:ext>
                    </c:extLst>
                    <c:strCache>
                      <c:ptCount val="1"/>
                      <c:pt idx="0">
                        <c:v>ICN - Fees for Retrofit Consultant servicess (East)</c:v>
                      </c:pt>
                    </c:strCache>
                  </c:strRef>
                </c:tx>
                <c:spPr>
                  <a:solidFill>
                    <a:schemeClr val="accent1"/>
                  </a:solidFill>
                  <a:ln>
                    <a:noFill/>
                  </a:ln>
                  <a:effectLst/>
                </c:spPr>
                <c:invertIfNegative val="0"/>
                <c:cat>
                  <c:strRef>
                    <c:extLst>
                      <c:ext uri="{02D57815-91ED-43cb-92C2-25804820EDAC}">
                        <c15:formulaRef>
                          <c15:sqref>'Lot C11'!$C$26:$H$26</c15:sqref>
                        </c15:formulaRef>
                      </c:ext>
                    </c:extLst>
                    <c:strCache>
                      <c:ptCount val="6"/>
                      <c:pt idx="0">
                        <c:v>Arcus Consulting</c:v>
                      </c:pt>
                      <c:pt idx="1">
                        <c:v>Bernard Taylor Partnership Ltd</c:v>
                      </c:pt>
                      <c:pt idx="2">
                        <c:v>Jennings Design Associates</c:v>
                      </c:pt>
                      <c:pt idx="3">
                        <c:v>MICHAEL HYDE AND ASSOCIATES LIMITED T/A MHA ARCHITECTS</c:v>
                      </c:pt>
                      <c:pt idx="4">
                        <c:v>PARCOR Ltd</c:v>
                      </c:pt>
                      <c:pt idx="5">
                        <c:v>Poole Dick Associates</c:v>
                      </c:pt>
                    </c:strCache>
                  </c:strRef>
                </c:cat>
                <c:val>
                  <c:numRef>
                    <c:extLst>
                      <c:ext uri="{02D57815-91ED-43cb-92C2-25804820EDAC}">
                        <c15:formulaRef>
                          <c15:sqref>'Lot C11'!$C$27:$H$27</c15:sqref>
                        </c15:formulaRef>
                      </c:ext>
                    </c:extLst>
                    <c:numCache>
                      <c:formatCode>General</c:formatCode>
                      <c:ptCount val="6"/>
                    </c:numCache>
                  </c:numRef>
                </c:val>
                <c:extLst>
                  <c:ext xmlns:c16="http://schemas.microsoft.com/office/drawing/2014/chart" uri="{C3380CC4-5D6E-409C-BE32-E72D297353CC}">
                    <c16:uniqueId val="{00000000-EE3B-4B81-9762-B0C8715836C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'Lot C11'!$B$28</c15:sqref>
                        </c15:formulaRef>
                      </c:ext>
                    </c:extLst>
                    <c:strCache>
                      <c:ptCount val="1"/>
                      <c:pt idx="0">
                        <c:v>Retrofit Coordinator - Fee based on per property basis PAS2035 Pathway A</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'Lot C11'!$C$26:$H$26</c15:sqref>
                        </c15:formulaRef>
                      </c:ext>
                    </c:extLst>
                    <c:strCache>
                      <c:ptCount val="6"/>
                      <c:pt idx="0">
                        <c:v>Arcus Consulting</c:v>
                      </c:pt>
                      <c:pt idx="1">
                        <c:v>Bernard Taylor Partnership Ltd</c:v>
                      </c:pt>
                      <c:pt idx="2">
                        <c:v>Jennings Design Associates</c:v>
                      </c:pt>
                      <c:pt idx="3">
                        <c:v>MICHAEL HYDE AND ASSOCIATES LIMITED T/A MHA ARCHITECTS</c:v>
                      </c:pt>
                      <c:pt idx="4">
                        <c:v>PARCOR Ltd</c:v>
                      </c:pt>
                      <c:pt idx="5">
                        <c:v>Poole Dick Associates</c:v>
                      </c:pt>
                    </c:strCache>
                  </c:strRef>
                </c:cat>
                <c:val>
                  <c:numRef>
                    <c:extLst xmlns:c15="http://schemas.microsoft.com/office/drawing/2012/chart">
                      <c:ext xmlns:c15="http://schemas.microsoft.com/office/drawing/2012/chart" uri="{02D57815-91ED-43cb-92C2-25804820EDAC}">
                        <c15:formulaRef>
                          <c15:sqref>'Lot C11'!$C$28:$H$28</c15:sqref>
                        </c15:formulaRef>
                      </c:ext>
                    </c:extLst>
                    <c:numCache>
                      <c:formatCode>"£"#,##0.00</c:formatCode>
                      <c:ptCount val="6"/>
                      <c:pt idx="0">
                        <c:v>473</c:v>
                      </c:pt>
                      <c:pt idx="1">
                        <c:v>500</c:v>
                      </c:pt>
                      <c:pt idx="2">
                        <c:v>900</c:v>
                      </c:pt>
                      <c:pt idx="3">
                        <c:v>250</c:v>
                      </c:pt>
                      <c:pt idx="4">
                        <c:v>295</c:v>
                      </c:pt>
                      <c:pt idx="5">
                        <c:v>390</c:v>
                      </c:pt>
                    </c:numCache>
                  </c:numRef>
                </c:val>
                <c:extLst xmlns:c15="http://schemas.microsoft.com/office/drawing/2012/chart">
                  <c:ext xmlns:c16="http://schemas.microsoft.com/office/drawing/2014/chart" uri="{C3380CC4-5D6E-409C-BE32-E72D297353CC}">
                    <c16:uniqueId val="{00000001-EE3B-4B81-9762-B0C8715836C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'Lot C11'!$B$29</c15:sqref>
                        </c15:formulaRef>
                      </c:ext>
                    </c:extLst>
                    <c:strCache>
                      <c:ptCount val="1"/>
                      <c:pt idx="0">
                        <c:v>Retrofit Coordinator - Fee based on per property basis PAS2035 Pathway B</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'Lot C11'!$C$26:$H$26</c15:sqref>
                        </c15:formulaRef>
                      </c:ext>
                    </c:extLst>
                    <c:strCache>
                      <c:ptCount val="6"/>
                      <c:pt idx="0">
                        <c:v>Arcus Consulting</c:v>
                      </c:pt>
                      <c:pt idx="1">
                        <c:v>Bernard Taylor Partnership Ltd</c:v>
                      </c:pt>
                      <c:pt idx="2">
                        <c:v>Jennings Design Associates</c:v>
                      </c:pt>
                      <c:pt idx="3">
                        <c:v>MICHAEL HYDE AND ASSOCIATES LIMITED T/A MHA ARCHITECTS</c:v>
                      </c:pt>
                      <c:pt idx="4">
                        <c:v>PARCOR Ltd</c:v>
                      </c:pt>
                      <c:pt idx="5">
                        <c:v>Poole Dick Associates</c:v>
                      </c:pt>
                    </c:strCache>
                  </c:strRef>
                </c:cat>
                <c:val>
                  <c:numRef>
                    <c:extLst xmlns:c15="http://schemas.microsoft.com/office/drawing/2012/chart">
                      <c:ext xmlns:c15="http://schemas.microsoft.com/office/drawing/2012/chart" uri="{02D57815-91ED-43cb-92C2-25804820EDAC}">
                        <c15:formulaRef>
                          <c15:sqref>'Lot C11'!$C$29:$H$29</c15:sqref>
                        </c15:formulaRef>
                      </c:ext>
                    </c:extLst>
                    <c:numCache>
                      <c:formatCode>"£"#,##0.00</c:formatCode>
                      <c:ptCount val="6"/>
                      <c:pt idx="0">
                        <c:v>494</c:v>
                      </c:pt>
                      <c:pt idx="1">
                        <c:v>500</c:v>
                      </c:pt>
                      <c:pt idx="2">
                        <c:v>900</c:v>
                      </c:pt>
                      <c:pt idx="3">
                        <c:v>500</c:v>
                      </c:pt>
                      <c:pt idx="4">
                        <c:v>395</c:v>
                      </c:pt>
                      <c:pt idx="5">
                        <c:v>413</c:v>
                      </c:pt>
                    </c:numCache>
                  </c:numRef>
                </c:val>
                <c:extLst xmlns:c15="http://schemas.microsoft.com/office/drawing/2012/chart">
                  <c:ext xmlns:c16="http://schemas.microsoft.com/office/drawing/2014/chart" uri="{C3380CC4-5D6E-409C-BE32-E72D297353CC}">
                    <c16:uniqueId val="{00000002-EE3B-4B81-9762-B0C8715836CC}"/>
                  </c:ext>
                </c:extLst>
              </c15:ser>
            </c15:filteredBarSeries>
          </c:ext>
        </c:extLst>
      </c:barChart>
      <c:catAx>
        <c:axId val="60920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081024"/>
        <c:crosses val="autoZero"/>
        <c:auto val="1"/>
        <c:lblAlgn val="ctr"/>
        <c:lblOffset val="100"/>
        <c:noMultiLvlLbl val="0"/>
      </c:catAx>
      <c:valAx>
        <c:axId val="2120810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9203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3.xml"/><Relationship Id="rId13" Type="http://schemas.openxmlformats.org/officeDocument/2006/relationships/chart" Target="../charts/chart28.xml"/><Relationship Id="rId18" Type="http://schemas.openxmlformats.org/officeDocument/2006/relationships/chart" Target="../charts/chart33.xml"/><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7.xml"/><Relationship Id="rId17" Type="http://schemas.openxmlformats.org/officeDocument/2006/relationships/chart" Target="../charts/chart32.xml"/><Relationship Id="rId2" Type="http://schemas.openxmlformats.org/officeDocument/2006/relationships/chart" Target="../charts/chart17.xml"/><Relationship Id="rId16" Type="http://schemas.openxmlformats.org/officeDocument/2006/relationships/chart" Target="../charts/chart31.xml"/><Relationship Id="rId20" Type="http://schemas.openxmlformats.org/officeDocument/2006/relationships/chart" Target="../charts/chart35.xml"/><Relationship Id="rId1" Type="http://schemas.openxmlformats.org/officeDocument/2006/relationships/chart" Target="../charts/chart16.xml"/><Relationship Id="rId6" Type="http://schemas.openxmlformats.org/officeDocument/2006/relationships/chart" Target="../charts/chart21.xml"/><Relationship Id="rId11" Type="http://schemas.openxmlformats.org/officeDocument/2006/relationships/chart" Target="../charts/chart26.xml"/><Relationship Id="rId5" Type="http://schemas.openxmlformats.org/officeDocument/2006/relationships/chart" Target="../charts/chart20.xml"/><Relationship Id="rId15" Type="http://schemas.openxmlformats.org/officeDocument/2006/relationships/chart" Target="../charts/chart30.xml"/><Relationship Id="rId10" Type="http://schemas.openxmlformats.org/officeDocument/2006/relationships/chart" Target="../charts/chart25.xml"/><Relationship Id="rId19" Type="http://schemas.openxmlformats.org/officeDocument/2006/relationships/chart" Target="../charts/chart34.xml"/><Relationship Id="rId4" Type="http://schemas.openxmlformats.org/officeDocument/2006/relationships/chart" Target="../charts/chart19.xml"/><Relationship Id="rId9" Type="http://schemas.openxmlformats.org/officeDocument/2006/relationships/chart" Target="../charts/chart24.xml"/><Relationship Id="rId14" Type="http://schemas.openxmlformats.org/officeDocument/2006/relationships/chart" Target="../charts/chart2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43.xml"/><Relationship Id="rId3" Type="http://schemas.openxmlformats.org/officeDocument/2006/relationships/chart" Target="../charts/chart38.xml"/><Relationship Id="rId7" Type="http://schemas.openxmlformats.org/officeDocument/2006/relationships/chart" Target="../charts/chart42.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11" Type="http://schemas.openxmlformats.org/officeDocument/2006/relationships/chart" Target="../charts/chart46.xml"/><Relationship Id="rId5" Type="http://schemas.openxmlformats.org/officeDocument/2006/relationships/chart" Target="../charts/chart40.xml"/><Relationship Id="rId10" Type="http://schemas.openxmlformats.org/officeDocument/2006/relationships/chart" Target="../charts/chart45.xml"/><Relationship Id="rId4" Type="http://schemas.openxmlformats.org/officeDocument/2006/relationships/chart" Target="../charts/chart39.xml"/><Relationship Id="rId9" Type="http://schemas.openxmlformats.org/officeDocument/2006/relationships/chart" Target="../charts/chart44.xml"/></Relationships>
</file>

<file path=xl/drawings/_rels/drawing7.xml.rels><?xml version="1.0" encoding="UTF-8" standalone="yes"?>
<Relationships xmlns="http://schemas.openxmlformats.org/package/2006/relationships"><Relationship Id="rId8" Type="http://schemas.openxmlformats.org/officeDocument/2006/relationships/chart" Target="../charts/chart54.xml"/><Relationship Id="rId3" Type="http://schemas.openxmlformats.org/officeDocument/2006/relationships/chart" Target="../charts/chart49.xml"/><Relationship Id="rId7" Type="http://schemas.openxmlformats.org/officeDocument/2006/relationships/chart" Target="../charts/chart53.xml"/><Relationship Id="rId2" Type="http://schemas.openxmlformats.org/officeDocument/2006/relationships/chart" Target="../charts/chart48.xml"/><Relationship Id="rId1" Type="http://schemas.openxmlformats.org/officeDocument/2006/relationships/chart" Target="../charts/chart47.xml"/><Relationship Id="rId6" Type="http://schemas.openxmlformats.org/officeDocument/2006/relationships/chart" Target="../charts/chart52.xml"/><Relationship Id="rId5" Type="http://schemas.openxmlformats.org/officeDocument/2006/relationships/chart" Target="../charts/chart51.xml"/><Relationship Id="rId10" Type="http://schemas.openxmlformats.org/officeDocument/2006/relationships/chart" Target="../charts/chart56.xml"/><Relationship Id="rId4" Type="http://schemas.openxmlformats.org/officeDocument/2006/relationships/chart" Target="../charts/chart50.xml"/><Relationship Id="rId9" Type="http://schemas.openxmlformats.org/officeDocument/2006/relationships/chart" Target="../charts/chart5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 Id="rId4" Type="http://schemas.openxmlformats.org/officeDocument/2006/relationships/chart" Target="../charts/chart6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66.xml"/><Relationship Id="rId1" Type="http://schemas.openxmlformats.org/officeDocument/2006/relationships/chart" Target="../charts/chart65.xml"/><Relationship Id="rId4"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69.xml"/><Relationship Id="rId2" Type="http://schemas.openxmlformats.org/officeDocument/2006/relationships/chart" Target="../charts/chart68.xml"/><Relationship Id="rId1" Type="http://schemas.openxmlformats.org/officeDocument/2006/relationships/chart" Target="../charts/chart67.xml"/><Relationship Id="rId4" Type="http://schemas.openxmlformats.org/officeDocument/2006/relationships/chart" Target="../charts/chart7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1.xml"/></Relationships>
</file>

<file path=xl/drawings/drawing1.xml><?xml version="1.0" encoding="utf-8"?>
<xdr:wsDr xmlns:xdr="http://schemas.openxmlformats.org/drawingml/2006/spreadsheetDrawing" xmlns:a="http://schemas.openxmlformats.org/drawingml/2006/main">
  <xdr:twoCellAnchor>
    <xdr:from>
      <xdr:col>12</xdr:col>
      <xdr:colOff>104775</xdr:colOff>
      <xdr:row>40</xdr:row>
      <xdr:rowOff>120651</xdr:rowOff>
    </xdr:from>
    <xdr:to>
      <xdr:col>17</xdr:col>
      <xdr:colOff>0</xdr:colOff>
      <xdr:row>58</xdr:row>
      <xdr:rowOff>114300</xdr:rowOff>
    </xdr:to>
    <xdr:graphicFrame macro="">
      <xdr:nvGraphicFramePr>
        <xdr:cNvPr id="11" name="Chart 10">
          <a:extLst>
            <a:ext uri="{FF2B5EF4-FFF2-40B4-BE49-F238E27FC236}">
              <a16:creationId xmlns:a16="http://schemas.microsoft.com/office/drawing/2014/main" id="{B58BD983-937C-B719-0920-C39DD02B0B6F}"/>
            </a:ext>
            <a:ext uri="{147F2762-F138-4A5C-976F-8EAC2B608ADB}">
              <a16:predDERef xmlns:a16="http://schemas.microsoft.com/office/drawing/2014/main" pred="{41FD004A-E7C8-4C1B-F9A6-F4FB7E2232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40</xdr:row>
      <xdr:rowOff>133350</xdr:rowOff>
    </xdr:from>
    <xdr:to>
      <xdr:col>21</xdr:col>
      <xdr:colOff>1000125</xdr:colOff>
      <xdr:row>58</xdr:row>
      <xdr:rowOff>76200</xdr:rowOff>
    </xdr:to>
    <xdr:graphicFrame macro="">
      <xdr:nvGraphicFramePr>
        <xdr:cNvPr id="12" name="Chart 11">
          <a:extLst>
            <a:ext uri="{FF2B5EF4-FFF2-40B4-BE49-F238E27FC236}">
              <a16:creationId xmlns:a16="http://schemas.microsoft.com/office/drawing/2014/main" id="{494F7C2C-5D02-CA27-4770-B0B72E802C9F}"/>
            </a:ext>
            <a:ext uri="{147F2762-F138-4A5C-976F-8EAC2B608ADB}">
              <a16:predDERef xmlns:a16="http://schemas.microsoft.com/office/drawing/2014/main" pred="{B58BD983-937C-B719-0920-C39DD02B0B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20</xdr:col>
      <xdr:colOff>66675</xdr:colOff>
      <xdr:row>42</xdr:row>
      <xdr:rowOff>84667</xdr:rowOff>
    </xdr:from>
    <xdr:to>
      <xdr:col>29</xdr:col>
      <xdr:colOff>692150</xdr:colOff>
      <xdr:row>61</xdr:row>
      <xdr:rowOff>161924</xdr:rowOff>
    </xdr:to>
    <xdr:graphicFrame macro="">
      <xdr:nvGraphicFramePr>
        <xdr:cNvPr id="13" name="Chart 12">
          <a:extLst>
            <a:ext uri="{FF2B5EF4-FFF2-40B4-BE49-F238E27FC236}">
              <a16:creationId xmlns:a16="http://schemas.microsoft.com/office/drawing/2014/main" id="{2D0FC6BA-C98C-FA53-A833-AF12B1F04D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154779</xdr:colOff>
      <xdr:row>63</xdr:row>
      <xdr:rowOff>148167</xdr:rowOff>
    </xdr:from>
    <xdr:to>
      <xdr:col>29</xdr:col>
      <xdr:colOff>740834</xdr:colOff>
      <xdr:row>80</xdr:row>
      <xdr:rowOff>161924</xdr:rowOff>
    </xdr:to>
    <xdr:graphicFrame macro="">
      <xdr:nvGraphicFramePr>
        <xdr:cNvPr id="18" name="Chart 17">
          <a:extLst>
            <a:ext uri="{FF2B5EF4-FFF2-40B4-BE49-F238E27FC236}">
              <a16:creationId xmlns:a16="http://schemas.microsoft.com/office/drawing/2014/main" id="{87FF33AB-D752-9914-1511-0EECC6CC89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1209675</xdr:colOff>
      <xdr:row>84</xdr:row>
      <xdr:rowOff>21168</xdr:rowOff>
    </xdr:from>
    <xdr:to>
      <xdr:col>29</xdr:col>
      <xdr:colOff>751417</xdr:colOff>
      <xdr:row>102</xdr:row>
      <xdr:rowOff>28576</xdr:rowOff>
    </xdr:to>
    <xdr:graphicFrame macro="">
      <xdr:nvGraphicFramePr>
        <xdr:cNvPr id="22" name="Chart 21">
          <a:extLst>
            <a:ext uri="{FF2B5EF4-FFF2-40B4-BE49-F238E27FC236}">
              <a16:creationId xmlns:a16="http://schemas.microsoft.com/office/drawing/2014/main" id="{D17F32AF-DFA2-A47F-8051-0EE286EF70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125412</xdr:colOff>
      <xdr:row>103</xdr:row>
      <xdr:rowOff>140758</xdr:rowOff>
    </xdr:from>
    <xdr:to>
      <xdr:col>19</xdr:col>
      <xdr:colOff>550333</xdr:colOff>
      <xdr:row>121</xdr:row>
      <xdr:rowOff>127000</xdr:rowOff>
    </xdr:to>
    <xdr:graphicFrame macro="">
      <xdr:nvGraphicFramePr>
        <xdr:cNvPr id="25" name="Chart 24">
          <a:extLst>
            <a:ext uri="{FF2B5EF4-FFF2-40B4-BE49-F238E27FC236}">
              <a16:creationId xmlns:a16="http://schemas.microsoft.com/office/drawing/2014/main" id="{C752A369-1193-EE8F-4751-066E641A94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48685</xdr:colOff>
      <xdr:row>103</xdr:row>
      <xdr:rowOff>137583</xdr:rowOff>
    </xdr:from>
    <xdr:to>
      <xdr:col>29</xdr:col>
      <xdr:colOff>783167</xdr:colOff>
      <xdr:row>121</xdr:row>
      <xdr:rowOff>144992</xdr:rowOff>
    </xdr:to>
    <xdr:graphicFrame macro="">
      <xdr:nvGraphicFramePr>
        <xdr:cNvPr id="26" name="Chart 25">
          <a:extLst>
            <a:ext uri="{FF2B5EF4-FFF2-40B4-BE49-F238E27FC236}">
              <a16:creationId xmlns:a16="http://schemas.microsoft.com/office/drawing/2014/main" id="{2E1EE5EB-FB5E-8502-FE0F-F60A2646E0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24</xdr:row>
      <xdr:rowOff>69848</xdr:rowOff>
    </xdr:from>
    <xdr:to>
      <xdr:col>14</xdr:col>
      <xdr:colOff>504825</xdr:colOff>
      <xdr:row>43</xdr:row>
      <xdr:rowOff>76200</xdr:rowOff>
    </xdr:to>
    <xdr:graphicFrame macro="">
      <xdr:nvGraphicFramePr>
        <xdr:cNvPr id="10" name="Chart 9">
          <a:extLst>
            <a:ext uri="{FF2B5EF4-FFF2-40B4-BE49-F238E27FC236}">
              <a16:creationId xmlns:a16="http://schemas.microsoft.com/office/drawing/2014/main" id="{82083457-D4C3-B274-FFD3-87F0579F1D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66674</xdr:colOff>
      <xdr:row>24</xdr:row>
      <xdr:rowOff>26458</xdr:rowOff>
    </xdr:from>
    <xdr:to>
      <xdr:col>19</xdr:col>
      <xdr:colOff>1266825</xdr:colOff>
      <xdr:row>42</xdr:row>
      <xdr:rowOff>76199</xdr:rowOff>
    </xdr:to>
    <xdr:graphicFrame macro="">
      <xdr:nvGraphicFramePr>
        <xdr:cNvPr id="11" name="Chart 10">
          <a:extLst>
            <a:ext uri="{FF2B5EF4-FFF2-40B4-BE49-F238E27FC236}">
              <a16:creationId xmlns:a16="http://schemas.microsoft.com/office/drawing/2014/main" id="{597AD64C-1B19-D638-1204-3D38F31D1E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183091</xdr:colOff>
      <xdr:row>24</xdr:row>
      <xdr:rowOff>84668</xdr:rowOff>
    </xdr:from>
    <xdr:to>
      <xdr:col>26</xdr:col>
      <xdr:colOff>1333500</xdr:colOff>
      <xdr:row>42</xdr:row>
      <xdr:rowOff>101600</xdr:rowOff>
    </xdr:to>
    <xdr:graphicFrame macro="">
      <xdr:nvGraphicFramePr>
        <xdr:cNvPr id="12" name="Chart 11">
          <a:extLst>
            <a:ext uri="{FF2B5EF4-FFF2-40B4-BE49-F238E27FC236}">
              <a16:creationId xmlns:a16="http://schemas.microsoft.com/office/drawing/2014/main" id="{A9B57C2B-05BE-A0E6-E1C8-2032D1A646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44</xdr:row>
      <xdr:rowOff>144992</xdr:rowOff>
    </xdr:from>
    <xdr:to>
      <xdr:col>14</xdr:col>
      <xdr:colOff>457199</xdr:colOff>
      <xdr:row>64</xdr:row>
      <xdr:rowOff>95250</xdr:rowOff>
    </xdr:to>
    <xdr:graphicFrame macro="">
      <xdr:nvGraphicFramePr>
        <xdr:cNvPr id="15" name="Chart 14">
          <a:extLst>
            <a:ext uri="{FF2B5EF4-FFF2-40B4-BE49-F238E27FC236}">
              <a16:creationId xmlns:a16="http://schemas.microsoft.com/office/drawing/2014/main" id="{37D7E471-B6E2-739B-2D24-5FBA9E7AE90A}"/>
            </a:ext>
            <a:ext uri="{147F2762-F138-4A5C-976F-8EAC2B608ADB}">
              <a16:predDERef xmlns:a16="http://schemas.microsoft.com/office/drawing/2014/main" pred="{A9B57C2B-05BE-A0E6-E1C8-2032D1A646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116416</xdr:colOff>
      <xdr:row>45</xdr:row>
      <xdr:rowOff>28575</xdr:rowOff>
    </xdr:from>
    <xdr:to>
      <xdr:col>19</xdr:col>
      <xdr:colOff>1344083</xdr:colOff>
      <xdr:row>64</xdr:row>
      <xdr:rowOff>57150</xdr:rowOff>
    </xdr:to>
    <xdr:graphicFrame macro="">
      <xdr:nvGraphicFramePr>
        <xdr:cNvPr id="16" name="Chart 15">
          <a:extLst>
            <a:ext uri="{FF2B5EF4-FFF2-40B4-BE49-F238E27FC236}">
              <a16:creationId xmlns:a16="http://schemas.microsoft.com/office/drawing/2014/main" id="{67AB32BE-29C0-04C5-6A8A-7A32A8244A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84666</xdr:colOff>
      <xdr:row>45</xdr:row>
      <xdr:rowOff>85726</xdr:rowOff>
    </xdr:from>
    <xdr:to>
      <xdr:col>26</xdr:col>
      <xdr:colOff>1371600</xdr:colOff>
      <xdr:row>64</xdr:row>
      <xdr:rowOff>66675</xdr:rowOff>
    </xdr:to>
    <xdr:graphicFrame macro="">
      <xdr:nvGraphicFramePr>
        <xdr:cNvPr id="17" name="Chart 16">
          <a:extLst>
            <a:ext uri="{FF2B5EF4-FFF2-40B4-BE49-F238E27FC236}">
              <a16:creationId xmlns:a16="http://schemas.microsoft.com/office/drawing/2014/main" id="{42863845-3828-C257-8B03-C85E22F10F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130967</xdr:colOff>
      <xdr:row>25</xdr:row>
      <xdr:rowOff>59531</xdr:rowOff>
    </xdr:from>
    <xdr:to>
      <xdr:col>31</xdr:col>
      <xdr:colOff>544512</xdr:colOff>
      <xdr:row>43</xdr:row>
      <xdr:rowOff>95250</xdr:rowOff>
    </xdr:to>
    <xdr:graphicFrame macro="">
      <xdr:nvGraphicFramePr>
        <xdr:cNvPr id="12" name="Chart 11">
          <a:extLst>
            <a:ext uri="{FF2B5EF4-FFF2-40B4-BE49-F238E27FC236}">
              <a16:creationId xmlns:a16="http://schemas.microsoft.com/office/drawing/2014/main" id="{A223E703-436A-F239-2792-6162FCFA1D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86519</xdr:colOff>
      <xdr:row>48</xdr:row>
      <xdr:rowOff>47625</xdr:rowOff>
    </xdr:from>
    <xdr:to>
      <xdr:col>32</xdr:col>
      <xdr:colOff>82550</xdr:colOff>
      <xdr:row>66</xdr:row>
      <xdr:rowOff>82550</xdr:rowOff>
    </xdr:to>
    <xdr:graphicFrame macro="">
      <xdr:nvGraphicFramePr>
        <xdr:cNvPr id="17" name="Chart 16">
          <a:extLst>
            <a:ext uri="{FF2B5EF4-FFF2-40B4-BE49-F238E27FC236}">
              <a16:creationId xmlns:a16="http://schemas.microsoft.com/office/drawing/2014/main" id="{C848B526-D244-C493-2B8D-7B7F28A786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25</xdr:col>
      <xdr:colOff>44451</xdr:colOff>
      <xdr:row>64</xdr:row>
      <xdr:rowOff>114300</xdr:rowOff>
    </xdr:from>
    <xdr:to>
      <xdr:col>32</xdr:col>
      <xdr:colOff>1200151</xdr:colOff>
      <xdr:row>87</xdr:row>
      <xdr:rowOff>171450</xdr:rowOff>
    </xdr:to>
    <xdr:graphicFrame macro="">
      <xdr:nvGraphicFramePr>
        <xdr:cNvPr id="7" name="Chart 6">
          <a:extLst>
            <a:ext uri="{FF2B5EF4-FFF2-40B4-BE49-F238E27FC236}">
              <a16:creationId xmlns:a16="http://schemas.microsoft.com/office/drawing/2014/main" id="{7070FA6A-FBFD-C8A8-CFEF-0287C4835E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43</xdr:col>
      <xdr:colOff>1428750</xdr:colOff>
      <xdr:row>64</xdr:row>
      <xdr:rowOff>171451</xdr:rowOff>
    </xdr:from>
    <xdr:to>
      <xdr:col>52</xdr:col>
      <xdr:colOff>1390650</xdr:colOff>
      <xdr:row>86</xdr:row>
      <xdr:rowOff>95250</xdr:rowOff>
    </xdr:to>
    <xdr:graphicFrame macro="">
      <xdr:nvGraphicFramePr>
        <xdr:cNvPr id="9" name="Chart 8">
          <a:extLst>
            <a:ext uri="{FF2B5EF4-FFF2-40B4-BE49-F238E27FC236}">
              <a16:creationId xmlns:a16="http://schemas.microsoft.com/office/drawing/2014/main" id="{0DF4C337-0924-3E39-574B-D21020EC97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76198</xdr:colOff>
      <xdr:row>90</xdr:row>
      <xdr:rowOff>76200</xdr:rowOff>
    </xdr:from>
    <xdr:to>
      <xdr:col>9</xdr:col>
      <xdr:colOff>0</xdr:colOff>
      <xdr:row>112</xdr:row>
      <xdr:rowOff>83344</xdr:rowOff>
    </xdr:to>
    <xdr:graphicFrame macro="">
      <xdr:nvGraphicFramePr>
        <xdr:cNvPr id="10" name="Chart 9">
          <a:extLst>
            <a:ext uri="{FF2B5EF4-FFF2-40B4-BE49-F238E27FC236}">
              <a16:creationId xmlns:a16="http://schemas.microsoft.com/office/drawing/2014/main" id="{9555075D-1AB0-CEE7-CCD4-DC9B853987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57150</xdr:colOff>
      <xdr:row>90</xdr:row>
      <xdr:rowOff>57150</xdr:rowOff>
    </xdr:from>
    <xdr:to>
      <xdr:col>16</xdr:col>
      <xdr:colOff>38100</xdr:colOff>
      <xdr:row>112</xdr:row>
      <xdr:rowOff>83344</xdr:rowOff>
    </xdr:to>
    <xdr:graphicFrame macro="">
      <xdr:nvGraphicFramePr>
        <xdr:cNvPr id="11" name="Chart 10">
          <a:extLst>
            <a:ext uri="{FF2B5EF4-FFF2-40B4-BE49-F238E27FC236}">
              <a16:creationId xmlns:a16="http://schemas.microsoft.com/office/drawing/2014/main" id="{4A16443D-306A-CC5D-9BD3-A35B751FBA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1314450</xdr:colOff>
      <xdr:row>90</xdr:row>
      <xdr:rowOff>19050</xdr:rowOff>
    </xdr:from>
    <xdr:to>
      <xdr:col>23</xdr:col>
      <xdr:colOff>1409700</xdr:colOff>
      <xdr:row>112</xdr:row>
      <xdr:rowOff>95250</xdr:rowOff>
    </xdr:to>
    <xdr:graphicFrame macro="">
      <xdr:nvGraphicFramePr>
        <xdr:cNvPr id="12" name="Chart 11">
          <a:extLst>
            <a:ext uri="{FF2B5EF4-FFF2-40B4-BE49-F238E27FC236}">
              <a16:creationId xmlns:a16="http://schemas.microsoft.com/office/drawing/2014/main" id="{34E61F4F-47CA-9228-2B93-28A094BE31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0</xdr:colOff>
      <xdr:row>90</xdr:row>
      <xdr:rowOff>0</xdr:rowOff>
    </xdr:from>
    <xdr:to>
      <xdr:col>32</xdr:col>
      <xdr:colOff>1352550</xdr:colOff>
      <xdr:row>112</xdr:row>
      <xdr:rowOff>95250</xdr:rowOff>
    </xdr:to>
    <xdr:graphicFrame macro="">
      <xdr:nvGraphicFramePr>
        <xdr:cNvPr id="13" name="Chart 12">
          <a:extLst>
            <a:ext uri="{FF2B5EF4-FFF2-40B4-BE49-F238E27FC236}">
              <a16:creationId xmlns:a16="http://schemas.microsoft.com/office/drawing/2014/main" id="{EE13D24B-D383-6048-FFD5-A1A7E768E1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34</xdr:col>
      <xdr:colOff>19050</xdr:colOff>
      <xdr:row>90</xdr:row>
      <xdr:rowOff>0</xdr:rowOff>
    </xdr:from>
    <xdr:to>
      <xdr:col>43</xdr:col>
      <xdr:colOff>0</xdr:colOff>
      <xdr:row>112</xdr:row>
      <xdr:rowOff>142875</xdr:rowOff>
    </xdr:to>
    <xdr:graphicFrame macro="">
      <xdr:nvGraphicFramePr>
        <xdr:cNvPr id="14" name="Chart 13">
          <a:extLst>
            <a:ext uri="{FF2B5EF4-FFF2-40B4-BE49-F238E27FC236}">
              <a16:creationId xmlns:a16="http://schemas.microsoft.com/office/drawing/2014/main" id="{B52DBB3C-7C43-5599-76C5-7E4B74BCAE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44</xdr:col>
      <xdr:colOff>19050</xdr:colOff>
      <xdr:row>89</xdr:row>
      <xdr:rowOff>85725</xdr:rowOff>
    </xdr:from>
    <xdr:to>
      <xdr:col>52</xdr:col>
      <xdr:colOff>1409700</xdr:colOff>
      <xdr:row>112</xdr:row>
      <xdr:rowOff>139700</xdr:rowOff>
    </xdr:to>
    <xdr:graphicFrame macro="">
      <xdr:nvGraphicFramePr>
        <xdr:cNvPr id="15" name="Chart 14">
          <a:extLst>
            <a:ext uri="{FF2B5EF4-FFF2-40B4-BE49-F238E27FC236}">
              <a16:creationId xmlns:a16="http://schemas.microsoft.com/office/drawing/2014/main" id="{D1BD7CBE-B6AF-887B-EFBA-5B9916FD6A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115</xdr:row>
      <xdr:rowOff>38100</xdr:rowOff>
    </xdr:from>
    <xdr:to>
      <xdr:col>8</xdr:col>
      <xdr:colOff>1428750</xdr:colOff>
      <xdr:row>135</xdr:row>
      <xdr:rowOff>107156</xdr:rowOff>
    </xdr:to>
    <xdr:graphicFrame macro="">
      <xdr:nvGraphicFramePr>
        <xdr:cNvPr id="16" name="Chart 15">
          <a:extLst>
            <a:ext uri="{FF2B5EF4-FFF2-40B4-BE49-F238E27FC236}">
              <a16:creationId xmlns:a16="http://schemas.microsoft.com/office/drawing/2014/main" id="{A14F56B5-BD03-9B52-2608-7F504D7BF4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1428750</xdr:colOff>
      <xdr:row>115</xdr:row>
      <xdr:rowOff>57150</xdr:rowOff>
    </xdr:from>
    <xdr:to>
      <xdr:col>15</xdr:col>
      <xdr:colOff>1428750</xdr:colOff>
      <xdr:row>135</xdr:row>
      <xdr:rowOff>107156</xdr:rowOff>
    </xdr:to>
    <xdr:graphicFrame macro="">
      <xdr:nvGraphicFramePr>
        <xdr:cNvPr id="17" name="Chart 16">
          <a:extLst>
            <a:ext uri="{FF2B5EF4-FFF2-40B4-BE49-F238E27FC236}">
              <a16:creationId xmlns:a16="http://schemas.microsoft.com/office/drawing/2014/main" id="{AF0BC9E2-1CC3-8B32-7943-3CC08B4D4D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19050</xdr:colOff>
      <xdr:row>115</xdr:row>
      <xdr:rowOff>19050</xdr:rowOff>
    </xdr:from>
    <xdr:to>
      <xdr:col>24</xdr:col>
      <xdr:colOff>38100</xdr:colOff>
      <xdr:row>135</xdr:row>
      <xdr:rowOff>119062</xdr:rowOff>
    </xdr:to>
    <xdr:graphicFrame macro="">
      <xdr:nvGraphicFramePr>
        <xdr:cNvPr id="18" name="Chart 17">
          <a:extLst>
            <a:ext uri="{FF2B5EF4-FFF2-40B4-BE49-F238E27FC236}">
              <a16:creationId xmlns:a16="http://schemas.microsoft.com/office/drawing/2014/main" id="{A093F826-B1F3-3802-FF10-9A4FDFB7E7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24</xdr:col>
      <xdr:colOff>1409700</xdr:colOff>
      <xdr:row>114</xdr:row>
      <xdr:rowOff>171450</xdr:rowOff>
    </xdr:from>
    <xdr:to>
      <xdr:col>32</xdr:col>
      <xdr:colOff>1428750</xdr:colOff>
      <xdr:row>135</xdr:row>
      <xdr:rowOff>107156</xdr:rowOff>
    </xdr:to>
    <xdr:graphicFrame macro="">
      <xdr:nvGraphicFramePr>
        <xdr:cNvPr id="19" name="Chart 18">
          <a:extLst>
            <a:ext uri="{FF2B5EF4-FFF2-40B4-BE49-F238E27FC236}">
              <a16:creationId xmlns:a16="http://schemas.microsoft.com/office/drawing/2014/main" id="{EF56733F-5F15-B553-6262-EEB126B1BF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34</xdr:col>
      <xdr:colOff>57150</xdr:colOff>
      <xdr:row>115</xdr:row>
      <xdr:rowOff>76200</xdr:rowOff>
    </xdr:from>
    <xdr:to>
      <xdr:col>42</xdr:col>
      <xdr:colOff>1333500</xdr:colOff>
      <xdr:row>135</xdr:row>
      <xdr:rowOff>83343</xdr:rowOff>
    </xdr:to>
    <xdr:graphicFrame macro="">
      <xdr:nvGraphicFramePr>
        <xdr:cNvPr id="20" name="Chart 19">
          <a:extLst>
            <a:ext uri="{FF2B5EF4-FFF2-40B4-BE49-F238E27FC236}">
              <a16:creationId xmlns:a16="http://schemas.microsoft.com/office/drawing/2014/main" id="{11C0853A-F4C6-D2AE-70DF-E3D4941027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44</xdr:col>
      <xdr:colOff>38100</xdr:colOff>
      <xdr:row>115</xdr:row>
      <xdr:rowOff>95250</xdr:rowOff>
    </xdr:from>
    <xdr:to>
      <xdr:col>52</xdr:col>
      <xdr:colOff>1390650</xdr:colOff>
      <xdr:row>135</xdr:row>
      <xdr:rowOff>59531</xdr:rowOff>
    </xdr:to>
    <xdr:graphicFrame macro="">
      <xdr:nvGraphicFramePr>
        <xdr:cNvPr id="21" name="Chart 20">
          <a:extLst>
            <a:ext uri="{FF2B5EF4-FFF2-40B4-BE49-F238E27FC236}">
              <a16:creationId xmlns:a16="http://schemas.microsoft.com/office/drawing/2014/main" id="{C00EEFE3-512A-FB90-9AFE-136219DAA0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137</xdr:row>
      <xdr:rowOff>152400</xdr:rowOff>
    </xdr:from>
    <xdr:to>
      <xdr:col>9</xdr:col>
      <xdr:colOff>0</xdr:colOff>
      <xdr:row>160</xdr:row>
      <xdr:rowOff>95250</xdr:rowOff>
    </xdr:to>
    <xdr:graphicFrame macro="">
      <xdr:nvGraphicFramePr>
        <xdr:cNvPr id="22" name="Chart 21">
          <a:extLst>
            <a:ext uri="{FF2B5EF4-FFF2-40B4-BE49-F238E27FC236}">
              <a16:creationId xmlns:a16="http://schemas.microsoft.com/office/drawing/2014/main" id="{406F0FAC-3F74-2E48-3D9E-0CBA1F917A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38100</xdr:colOff>
      <xdr:row>137</xdr:row>
      <xdr:rowOff>133350</xdr:rowOff>
    </xdr:from>
    <xdr:to>
      <xdr:col>16</xdr:col>
      <xdr:colOff>0</xdr:colOff>
      <xdr:row>160</xdr:row>
      <xdr:rowOff>71438</xdr:rowOff>
    </xdr:to>
    <xdr:graphicFrame macro="">
      <xdr:nvGraphicFramePr>
        <xdr:cNvPr id="23" name="Chart 22">
          <a:extLst>
            <a:ext uri="{FF2B5EF4-FFF2-40B4-BE49-F238E27FC236}">
              <a16:creationId xmlns:a16="http://schemas.microsoft.com/office/drawing/2014/main" id="{627FABA5-1943-17A9-4D70-161576F9EE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0</xdr:colOff>
      <xdr:row>137</xdr:row>
      <xdr:rowOff>152400</xdr:rowOff>
    </xdr:from>
    <xdr:to>
      <xdr:col>24</xdr:col>
      <xdr:colOff>76200</xdr:colOff>
      <xdr:row>160</xdr:row>
      <xdr:rowOff>107156</xdr:rowOff>
    </xdr:to>
    <xdr:graphicFrame macro="">
      <xdr:nvGraphicFramePr>
        <xdr:cNvPr id="24" name="Chart 23">
          <a:extLst>
            <a:ext uri="{FF2B5EF4-FFF2-40B4-BE49-F238E27FC236}">
              <a16:creationId xmlns:a16="http://schemas.microsoft.com/office/drawing/2014/main" id="{EEAE0B61-FD7B-05BB-9717-CDB9C30AEA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25</xdr:col>
      <xdr:colOff>57150</xdr:colOff>
      <xdr:row>137</xdr:row>
      <xdr:rowOff>152400</xdr:rowOff>
    </xdr:from>
    <xdr:to>
      <xdr:col>33</xdr:col>
      <xdr:colOff>38100</xdr:colOff>
      <xdr:row>160</xdr:row>
      <xdr:rowOff>95250</xdr:rowOff>
    </xdr:to>
    <xdr:graphicFrame macro="">
      <xdr:nvGraphicFramePr>
        <xdr:cNvPr id="25" name="Chart 24">
          <a:extLst>
            <a:ext uri="{FF2B5EF4-FFF2-40B4-BE49-F238E27FC236}">
              <a16:creationId xmlns:a16="http://schemas.microsoft.com/office/drawing/2014/main" id="{43DB1626-8718-EE41-8D38-4BF47A4E34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76200</xdr:colOff>
      <xdr:row>138</xdr:row>
      <xdr:rowOff>0</xdr:rowOff>
    </xdr:from>
    <xdr:to>
      <xdr:col>42</xdr:col>
      <xdr:colOff>1352550</xdr:colOff>
      <xdr:row>160</xdr:row>
      <xdr:rowOff>95250</xdr:rowOff>
    </xdr:to>
    <xdr:graphicFrame macro="">
      <xdr:nvGraphicFramePr>
        <xdr:cNvPr id="26" name="Chart 25">
          <a:extLst>
            <a:ext uri="{FF2B5EF4-FFF2-40B4-BE49-F238E27FC236}">
              <a16:creationId xmlns:a16="http://schemas.microsoft.com/office/drawing/2014/main" id="{274D0C9C-4B2D-C5E8-811C-73CAAA7467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19050</xdr:colOff>
      <xdr:row>138</xdr:row>
      <xdr:rowOff>38100</xdr:rowOff>
    </xdr:from>
    <xdr:to>
      <xdr:col>52</xdr:col>
      <xdr:colOff>1428750</xdr:colOff>
      <xdr:row>160</xdr:row>
      <xdr:rowOff>83344</xdr:rowOff>
    </xdr:to>
    <xdr:graphicFrame macro="">
      <xdr:nvGraphicFramePr>
        <xdr:cNvPr id="27" name="Chart 26">
          <a:extLst>
            <a:ext uri="{FF2B5EF4-FFF2-40B4-BE49-F238E27FC236}">
              <a16:creationId xmlns:a16="http://schemas.microsoft.com/office/drawing/2014/main" id="{5AFF0BB0-935C-DEDA-ACFB-CD718788C8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19</xdr:col>
      <xdr:colOff>1428751</xdr:colOff>
      <xdr:row>62</xdr:row>
      <xdr:rowOff>25400</xdr:rowOff>
    </xdr:from>
    <xdr:to>
      <xdr:col>25</xdr:col>
      <xdr:colOff>1428751</xdr:colOff>
      <xdr:row>83</xdr:row>
      <xdr:rowOff>104775</xdr:rowOff>
    </xdr:to>
    <xdr:graphicFrame macro="">
      <xdr:nvGraphicFramePr>
        <xdr:cNvPr id="5" name="Chart 4">
          <a:extLst>
            <a:ext uri="{FF2B5EF4-FFF2-40B4-BE49-F238E27FC236}">
              <a16:creationId xmlns:a16="http://schemas.microsoft.com/office/drawing/2014/main" id="{88D97D66-8DB0-B7DB-B547-71674F78AB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57150</xdr:colOff>
      <xdr:row>62</xdr:row>
      <xdr:rowOff>95250</xdr:rowOff>
    </xdr:from>
    <xdr:to>
      <xdr:col>33</xdr:col>
      <xdr:colOff>95250</xdr:colOff>
      <xdr:row>81</xdr:row>
      <xdr:rowOff>28575</xdr:rowOff>
    </xdr:to>
    <xdr:graphicFrame macro="">
      <xdr:nvGraphicFramePr>
        <xdr:cNvPr id="6" name="Chart 5">
          <a:extLst>
            <a:ext uri="{FF2B5EF4-FFF2-40B4-BE49-F238E27FC236}">
              <a16:creationId xmlns:a16="http://schemas.microsoft.com/office/drawing/2014/main" id="{8B8EBB0C-DC4C-5EF7-A024-169A10480F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35</xdr:col>
      <xdr:colOff>0</xdr:colOff>
      <xdr:row>63</xdr:row>
      <xdr:rowOff>114300</xdr:rowOff>
    </xdr:from>
    <xdr:to>
      <xdr:col>48</xdr:col>
      <xdr:colOff>190500</xdr:colOff>
      <xdr:row>81</xdr:row>
      <xdr:rowOff>35718</xdr:rowOff>
    </xdr:to>
    <xdr:graphicFrame macro="">
      <xdr:nvGraphicFramePr>
        <xdr:cNvPr id="7" name="Chart 6">
          <a:extLst>
            <a:ext uri="{FF2B5EF4-FFF2-40B4-BE49-F238E27FC236}">
              <a16:creationId xmlns:a16="http://schemas.microsoft.com/office/drawing/2014/main" id="{730DA187-3EFE-088A-FF27-2841B430B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76200</xdr:colOff>
      <xdr:row>84</xdr:row>
      <xdr:rowOff>152400</xdr:rowOff>
    </xdr:from>
    <xdr:to>
      <xdr:col>48</xdr:col>
      <xdr:colOff>171450</xdr:colOff>
      <xdr:row>102</xdr:row>
      <xdr:rowOff>161925</xdr:rowOff>
    </xdr:to>
    <xdr:graphicFrame macro="">
      <xdr:nvGraphicFramePr>
        <xdr:cNvPr id="13" name="Chart 12">
          <a:extLst>
            <a:ext uri="{FF2B5EF4-FFF2-40B4-BE49-F238E27FC236}">
              <a16:creationId xmlns:a16="http://schemas.microsoft.com/office/drawing/2014/main" id="{4CBDE15E-F74E-3C50-2B8A-E6C9A3586A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35</xdr:col>
      <xdr:colOff>76200</xdr:colOff>
      <xdr:row>106</xdr:row>
      <xdr:rowOff>76200</xdr:rowOff>
    </xdr:from>
    <xdr:to>
      <xdr:col>48</xdr:col>
      <xdr:colOff>114300</xdr:colOff>
      <xdr:row>124</xdr:row>
      <xdr:rowOff>85725</xdr:rowOff>
    </xdr:to>
    <xdr:graphicFrame macro="">
      <xdr:nvGraphicFramePr>
        <xdr:cNvPr id="19" name="Chart 18">
          <a:extLst>
            <a:ext uri="{FF2B5EF4-FFF2-40B4-BE49-F238E27FC236}">
              <a16:creationId xmlns:a16="http://schemas.microsoft.com/office/drawing/2014/main" id="{8D9AF637-4228-7344-783E-4C56F963A1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129</xdr:row>
      <xdr:rowOff>0</xdr:rowOff>
    </xdr:from>
    <xdr:to>
      <xdr:col>5</xdr:col>
      <xdr:colOff>57150</xdr:colOff>
      <xdr:row>146</xdr:row>
      <xdr:rowOff>76200</xdr:rowOff>
    </xdr:to>
    <xdr:graphicFrame macro="">
      <xdr:nvGraphicFramePr>
        <xdr:cNvPr id="20" name="Chart 19">
          <a:extLst>
            <a:ext uri="{FF2B5EF4-FFF2-40B4-BE49-F238E27FC236}">
              <a16:creationId xmlns:a16="http://schemas.microsoft.com/office/drawing/2014/main" id="{4BEF2FF3-133B-01B7-F6EB-F3E57F287A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1409700</xdr:colOff>
      <xdr:row>129</xdr:row>
      <xdr:rowOff>0</xdr:rowOff>
    </xdr:from>
    <xdr:to>
      <xdr:col>11</xdr:col>
      <xdr:colOff>1409700</xdr:colOff>
      <xdr:row>146</xdr:row>
      <xdr:rowOff>85725</xdr:rowOff>
    </xdr:to>
    <xdr:graphicFrame macro="">
      <xdr:nvGraphicFramePr>
        <xdr:cNvPr id="21" name="Chart 20">
          <a:extLst>
            <a:ext uri="{FF2B5EF4-FFF2-40B4-BE49-F238E27FC236}">
              <a16:creationId xmlns:a16="http://schemas.microsoft.com/office/drawing/2014/main" id="{D280AA54-4DE5-0557-5860-4A3EDE2566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0</xdr:colOff>
      <xdr:row>128</xdr:row>
      <xdr:rowOff>171449</xdr:rowOff>
    </xdr:from>
    <xdr:to>
      <xdr:col>19</xdr:col>
      <xdr:colOff>38100</xdr:colOff>
      <xdr:row>146</xdr:row>
      <xdr:rowOff>104774</xdr:rowOff>
    </xdr:to>
    <xdr:graphicFrame macro="">
      <xdr:nvGraphicFramePr>
        <xdr:cNvPr id="22" name="Chart 21">
          <a:extLst>
            <a:ext uri="{FF2B5EF4-FFF2-40B4-BE49-F238E27FC236}">
              <a16:creationId xmlns:a16="http://schemas.microsoft.com/office/drawing/2014/main" id="{EF9EE535-2F4E-FC4F-2452-2EA9DAB280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1</xdr:colOff>
      <xdr:row>129</xdr:row>
      <xdr:rowOff>19050</xdr:rowOff>
    </xdr:from>
    <xdr:to>
      <xdr:col>26</xdr:col>
      <xdr:colOff>19051</xdr:colOff>
      <xdr:row>146</xdr:row>
      <xdr:rowOff>85725</xdr:rowOff>
    </xdr:to>
    <xdr:graphicFrame macro="">
      <xdr:nvGraphicFramePr>
        <xdr:cNvPr id="23" name="Chart 22">
          <a:extLst>
            <a:ext uri="{FF2B5EF4-FFF2-40B4-BE49-F238E27FC236}">
              <a16:creationId xmlns:a16="http://schemas.microsoft.com/office/drawing/2014/main" id="{AC32BA66-A19F-0AA6-C471-58C0E48DE6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0</xdr:colOff>
      <xdr:row>129</xdr:row>
      <xdr:rowOff>0</xdr:rowOff>
    </xdr:from>
    <xdr:to>
      <xdr:col>32</xdr:col>
      <xdr:colOff>1428750</xdr:colOff>
      <xdr:row>146</xdr:row>
      <xdr:rowOff>114300</xdr:rowOff>
    </xdr:to>
    <xdr:graphicFrame macro="">
      <xdr:nvGraphicFramePr>
        <xdr:cNvPr id="24" name="Chart 23">
          <a:extLst>
            <a:ext uri="{FF2B5EF4-FFF2-40B4-BE49-F238E27FC236}">
              <a16:creationId xmlns:a16="http://schemas.microsoft.com/office/drawing/2014/main" id="{7CEAEB4A-A4CF-357A-5C24-3C1159CBC4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34</xdr:col>
      <xdr:colOff>552450</xdr:colOff>
      <xdr:row>129</xdr:row>
      <xdr:rowOff>0</xdr:rowOff>
    </xdr:from>
    <xdr:to>
      <xdr:col>48</xdr:col>
      <xdr:colOff>57150</xdr:colOff>
      <xdr:row>146</xdr:row>
      <xdr:rowOff>114300</xdr:rowOff>
    </xdr:to>
    <xdr:graphicFrame macro="">
      <xdr:nvGraphicFramePr>
        <xdr:cNvPr id="25" name="Chart 24">
          <a:extLst>
            <a:ext uri="{FF2B5EF4-FFF2-40B4-BE49-F238E27FC236}">
              <a16:creationId xmlns:a16="http://schemas.microsoft.com/office/drawing/2014/main" id="{99DA0124-A79D-2316-01D8-3561436125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29</xdr:col>
      <xdr:colOff>309564</xdr:colOff>
      <xdr:row>29</xdr:row>
      <xdr:rowOff>59530</xdr:rowOff>
    </xdr:from>
    <xdr:to>
      <xdr:col>42</xdr:col>
      <xdr:colOff>473868</xdr:colOff>
      <xdr:row>54</xdr:row>
      <xdr:rowOff>122237</xdr:rowOff>
    </xdr:to>
    <xdr:graphicFrame macro="">
      <xdr:nvGraphicFramePr>
        <xdr:cNvPr id="5" name="Chart 4">
          <a:extLst>
            <a:ext uri="{FF2B5EF4-FFF2-40B4-BE49-F238E27FC236}">
              <a16:creationId xmlns:a16="http://schemas.microsoft.com/office/drawing/2014/main" id="{210AAB12-F1D5-3331-9FD7-AF62ACF2E0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369093</xdr:colOff>
      <xdr:row>29</xdr:row>
      <xdr:rowOff>83343</xdr:rowOff>
    </xdr:from>
    <xdr:to>
      <xdr:col>58</xdr:col>
      <xdr:colOff>410368</xdr:colOff>
      <xdr:row>54</xdr:row>
      <xdr:rowOff>95250</xdr:rowOff>
    </xdr:to>
    <xdr:graphicFrame macro="">
      <xdr:nvGraphicFramePr>
        <xdr:cNvPr id="6" name="Chart 5">
          <a:extLst>
            <a:ext uri="{FF2B5EF4-FFF2-40B4-BE49-F238E27FC236}">
              <a16:creationId xmlns:a16="http://schemas.microsoft.com/office/drawing/2014/main" id="{2464CF91-54A0-3885-1B87-6DEE7D0876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297657</xdr:colOff>
      <xdr:row>57</xdr:row>
      <xdr:rowOff>88898</xdr:rowOff>
    </xdr:from>
    <xdr:to>
      <xdr:col>42</xdr:col>
      <xdr:colOff>467519</xdr:colOff>
      <xdr:row>80</xdr:row>
      <xdr:rowOff>95250</xdr:rowOff>
    </xdr:to>
    <xdr:graphicFrame macro="">
      <xdr:nvGraphicFramePr>
        <xdr:cNvPr id="9" name="Chart 8">
          <a:extLst>
            <a:ext uri="{FF2B5EF4-FFF2-40B4-BE49-F238E27FC236}">
              <a16:creationId xmlns:a16="http://schemas.microsoft.com/office/drawing/2014/main" id="{AA148632-CFCA-C9D4-EB23-9F814AED33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44</xdr:col>
      <xdr:colOff>369092</xdr:colOff>
      <xdr:row>57</xdr:row>
      <xdr:rowOff>50798</xdr:rowOff>
    </xdr:from>
    <xdr:to>
      <xdr:col>58</xdr:col>
      <xdr:colOff>410367</xdr:colOff>
      <xdr:row>80</xdr:row>
      <xdr:rowOff>95249</xdr:rowOff>
    </xdr:to>
    <xdr:graphicFrame macro="">
      <xdr:nvGraphicFramePr>
        <xdr:cNvPr id="10" name="Chart 9">
          <a:extLst>
            <a:ext uri="{FF2B5EF4-FFF2-40B4-BE49-F238E27FC236}">
              <a16:creationId xmlns:a16="http://schemas.microsoft.com/office/drawing/2014/main" id="{3A6BC8D3-4870-15F9-CC70-40C2AB28FD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1402158</xdr:colOff>
      <xdr:row>28</xdr:row>
      <xdr:rowOff>117076</xdr:rowOff>
    </xdr:from>
    <xdr:to>
      <xdr:col>15</xdr:col>
      <xdr:colOff>1146174</xdr:colOff>
      <xdr:row>54</xdr:row>
      <xdr:rowOff>119062</xdr:rowOff>
    </xdr:to>
    <xdr:graphicFrame macro="">
      <xdr:nvGraphicFramePr>
        <xdr:cNvPr id="12" name="Chart 11">
          <a:extLst>
            <a:ext uri="{FF2B5EF4-FFF2-40B4-BE49-F238E27FC236}">
              <a16:creationId xmlns:a16="http://schemas.microsoft.com/office/drawing/2014/main" id="{952F9FC1-B444-3ADE-A3A1-89FE547C82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86518</xdr:colOff>
      <xdr:row>28</xdr:row>
      <xdr:rowOff>139700</xdr:rowOff>
    </xdr:from>
    <xdr:to>
      <xdr:col>21</xdr:col>
      <xdr:colOff>1369218</xdr:colOff>
      <xdr:row>54</xdr:row>
      <xdr:rowOff>107156</xdr:rowOff>
    </xdr:to>
    <xdr:graphicFrame macro="">
      <xdr:nvGraphicFramePr>
        <xdr:cNvPr id="13" name="Chart 12">
          <a:extLst>
            <a:ext uri="{FF2B5EF4-FFF2-40B4-BE49-F238E27FC236}">
              <a16:creationId xmlns:a16="http://schemas.microsoft.com/office/drawing/2014/main" id="{1A2ED2E2-823E-185C-F6BA-122BEDE95C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163512</xdr:colOff>
      <xdr:row>29</xdr:row>
      <xdr:rowOff>45639</xdr:rowOff>
    </xdr:from>
    <xdr:to>
      <xdr:col>28</xdr:col>
      <xdr:colOff>273844</xdr:colOff>
      <xdr:row>54</xdr:row>
      <xdr:rowOff>95249</xdr:rowOff>
    </xdr:to>
    <xdr:graphicFrame macro="">
      <xdr:nvGraphicFramePr>
        <xdr:cNvPr id="14" name="Chart 13">
          <a:extLst>
            <a:ext uri="{FF2B5EF4-FFF2-40B4-BE49-F238E27FC236}">
              <a16:creationId xmlns:a16="http://schemas.microsoft.com/office/drawing/2014/main" id="{2B521C66-F79D-B5D5-E9B1-77B4B5D7E0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178592</xdr:colOff>
      <xdr:row>59</xdr:row>
      <xdr:rowOff>59532</xdr:rowOff>
    </xdr:from>
    <xdr:to>
      <xdr:col>16</xdr:col>
      <xdr:colOff>95249</xdr:colOff>
      <xdr:row>80</xdr:row>
      <xdr:rowOff>119062</xdr:rowOff>
    </xdr:to>
    <xdr:graphicFrame macro="">
      <xdr:nvGraphicFramePr>
        <xdr:cNvPr id="16" name="Chart 15">
          <a:extLst>
            <a:ext uri="{FF2B5EF4-FFF2-40B4-BE49-F238E27FC236}">
              <a16:creationId xmlns:a16="http://schemas.microsoft.com/office/drawing/2014/main" id="{DB130BDE-E332-E9BC-E26B-17A36A04CC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69056</xdr:colOff>
      <xdr:row>59</xdr:row>
      <xdr:rowOff>47626</xdr:rowOff>
    </xdr:from>
    <xdr:to>
      <xdr:col>22</xdr:col>
      <xdr:colOff>0</xdr:colOff>
      <xdr:row>80</xdr:row>
      <xdr:rowOff>119062</xdr:rowOff>
    </xdr:to>
    <xdr:graphicFrame macro="">
      <xdr:nvGraphicFramePr>
        <xdr:cNvPr id="17" name="Chart 16">
          <a:extLst>
            <a:ext uri="{FF2B5EF4-FFF2-40B4-BE49-F238E27FC236}">
              <a16:creationId xmlns:a16="http://schemas.microsoft.com/office/drawing/2014/main" id="{7E11F618-A181-11EE-A367-0CE1103293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23</xdr:col>
      <xdr:colOff>86519</xdr:colOff>
      <xdr:row>59</xdr:row>
      <xdr:rowOff>35718</xdr:rowOff>
    </xdr:from>
    <xdr:to>
      <xdr:col>28</xdr:col>
      <xdr:colOff>446881</xdr:colOff>
      <xdr:row>80</xdr:row>
      <xdr:rowOff>119062</xdr:rowOff>
    </xdr:to>
    <xdr:graphicFrame macro="">
      <xdr:nvGraphicFramePr>
        <xdr:cNvPr id="18" name="Chart 17">
          <a:extLst>
            <a:ext uri="{FF2B5EF4-FFF2-40B4-BE49-F238E27FC236}">
              <a16:creationId xmlns:a16="http://schemas.microsoft.com/office/drawing/2014/main" id="{8E31BC0E-AE5E-3D18-B85E-F25BA403BB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19</xdr:col>
      <xdr:colOff>240505</xdr:colOff>
      <xdr:row>22</xdr:row>
      <xdr:rowOff>47625</xdr:rowOff>
    </xdr:from>
    <xdr:to>
      <xdr:col>25</xdr:col>
      <xdr:colOff>122237</xdr:colOff>
      <xdr:row>41</xdr:row>
      <xdr:rowOff>95250</xdr:rowOff>
    </xdr:to>
    <xdr:graphicFrame macro="">
      <xdr:nvGraphicFramePr>
        <xdr:cNvPr id="5" name="Chart 4">
          <a:extLst>
            <a:ext uri="{FF2B5EF4-FFF2-40B4-BE49-F238E27FC236}">
              <a16:creationId xmlns:a16="http://schemas.microsoft.com/office/drawing/2014/main" id="{428950A6-700A-25CE-F3DF-0BC8E6B9D4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169862</xdr:colOff>
      <xdr:row>47</xdr:row>
      <xdr:rowOff>69452</xdr:rowOff>
    </xdr:from>
    <xdr:to>
      <xdr:col>25</xdr:col>
      <xdr:colOff>38893</xdr:colOff>
      <xdr:row>65</xdr:row>
      <xdr:rowOff>119063</xdr:rowOff>
    </xdr:to>
    <xdr:graphicFrame macro="">
      <xdr:nvGraphicFramePr>
        <xdr:cNvPr id="8" name="Chart 7">
          <a:extLst>
            <a:ext uri="{FF2B5EF4-FFF2-40B4-BE49-F238E27FC236}">
              <a16:creationId xmlns:a16="http://schemas.microsoft.com/office/drawing/2014/main" id="{B7A923DE-9FE2-DE4E-7FD0-A0AE38D878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92472</xdr:colOff>
      <xdr:row>22</xdr:row>
      <xdr:rowOff>59531</xdr:rowOff>
    </xdr:from>
    <xdr:to>
      <xdr:col>17</xdr:col>
      <xdr:colOff>1255713</xdr:colOff>
      <xdr:row>41</xdr:row>
      <xdr:rowOff>103981</xdr:rowOff>
    </xdr:to>
    <xdr:graphicFrame macro="">
      <xdr:nvGraphicFramePr>
        <xdr:cNvPr id="2" name="Chart 1">
          <a:extLst>
            <a:ext uri="{FF2B5EF4-FFF2-40B4-BE49-F238E27FC236}">
              <a16:creationId xmlns:a16="http://schemas.microsoft.com/office/drawing/2014/main" id="{FB736014-8A39-C9EA-DECA-115AFFB151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23812</xdr:colOff>
      <xdr:row>48</xdr:row>
      <xdr:rowOff>-1</xdr:rowOff>
    </xdr:from>
    <xdr:to>
      <xdr:col>17</xdr:col>
      <xdr:colOff>1425575</xdr:colOff>
      <xdr:row>65</xdr:row>
      <xdr:rowOff>142875</xdr:rowOff>
    </xdr:to>
    <xdr:graphicFrame macro="">
      <xdr:nvGraphicFramePr>
        <xdr:cNvPr id="9" name="Chart 8">
          <a:extLst>
            <a:ext uri="{FF2B5EF4-FFF2-40B4-BE49-F238E27FC236}">
              <a16:creationId xmlns:a16="http://schemas.microsoft.com/office/drawing/2014/main" id="{A0CA6434-6993-46CC-90FE-5E29704001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10433</xdr:colOff>
      <xdr:row>28</xdr:row>
      <xdr:rowOff>47625</xdr:rowOff>
    </xdr:from>
    <xdr:to>
      <xdr:col>22</xdr:col>
      <xdr:colOff>171450</xdr:colOff>
      <xdr:row>46</xdr:row>
      <xdr:rowOff>102658</xdr:rowOff>
    </xdr:to>
    <xdr:graphicFrame macro="">
      <xdr:nvGraphicFramePr>
        <xdr:cNvPr id="5" name="Chart 4">
          <a:extLst>
            <a:ext uri="{FF2B5EF4-FFF2-40B4-BE49-F238E27FC236}">
              <a16:creationId xmlns:a16="http://schemas.microsoft.com/office/drawing/2014/main" id="{806EC582-6404-B341-C448-228CA64356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68037</xdr:colOff>
      <xdr:row>50</xdr:row>
      <xdr:rowOff>67582</xdr:rowOff>
    </xdr:from>
    <xdr:to>
      <xdr:col>22</xdr:col>
      <xdr:colOff>40822</xdr:colOff>
      <xdr:row>67</xdr:row>
      <xdr:rowOff>95250</xdr:rowOff>
    </xdr:to>
    <xdr:graphicFrame macro="">
      <xdr:nvGraphicFramePr>
        <xdr:cNvPr id="9" name="Chart 8">
          <a:extLst>
            <a:ext uri="{FF2B5EF4-FFF2-40B4-BE49-F238E27FC236}">
              <a16:creationId xmlns:a16="http://schemas.microsoft.com/office/drawing/2014/main" id="{36C7BA6F-75C4-164B-CD4E-529FDA9059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0</xdr:colOff>
      <xdr:row>24</xdr:row>
      <xdr:rowOff>27383</xdr:rowOff>
    </xdr:from>
    <xdr:to>
      <xdr:col>20</xdr:col>
      <xdr:colOff>1369219</xdr:colOff>
      <xdr:row>41</xdr:row>
      <xdr:rowOff>59531</xdr:rowOff>
    </xdr:to>
    <xdr:graphicFrame macro="">
      <xdr:nvGraphicFramePr>
        <xdr:cNvPr id="7" name="Chart 6">
          <a:extLst>
            <a:ext uri="{FF2B5EF4-FFF2-40B4-BE49-F238E27FC236}">
              <a16:creationId xmlns:a16="http://schemas.microsoft.com/office/drawing/2014/main" id="{1EC0EA44-E2B4-5D4B-7B35-B7D7D47B18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59531</xdr:colOff>
      <xdr:row>44</xdr:row>
      <xdr:rowOff>78184</xdr:rowOff>
    </xdr:from>
    <xdr:to>
      <xdr:col>20</xdr:col>
      <xdr:colOff>1303336</xdr:colOff>
      <xdr:row>61</xdr:row>
      <xdr:rowOff>107155</xdr:rowOff>
    </xdr:to>
    <xdr:graphicFrame macro="">
      <xdr:nvGraphicFramePr>
        <xdr:cNvPr id="11" name="Chart 10">
          <a:extLst>
            <a:ext uri="{FF2B5EF4-FFF2-40B4-BE49-F238E27FC236}">
              <a16:creationId xmlns:a16="http://schemas.microsoft.com/office/drawing/2014/main" id="{1BE67FBF-BE5A-A0E1-9098-D063DF7542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182165</xdr:colOff>
      <xdr:row>23</xdr:row>
      <xdr:rowOff>12302</xdr:rowOff>
    </xdr:from>
    <xdr:to>
      <xdr:col>16</xdr:col>
      <xdr:colOff>130969</xdr:colOff>
      <xdr:row>41</xdr:row>
      <xdr:rowOff>130967</xdr:rowOff>
    </xdr:to>
    <xdr:graphicFrame macro="">
      <xdr:nvGraphicFramePr>
        <xdr:cNvPr id="6" name="Chart 5">
          <a:extLst>
            <a:ext uri="{FF2B5EF4-FFF2-40B4-BE49-F238E27FC236}">
              <a16:creationId xmlns:a16="http://schemas.microsoft.com/office/drawing/2014/main" id="{59D634EA-2EA6-F4FF-BA3A-A36D8F797399}"/>
            </a:ext>
            <a:ext uri="{147F2762-F138-4A5C-976F-8EAC2B608ADB}">
              <a16:predDERef xmlns:a16="http://schemas.microsoft.com/office/drawing/2014/main" pred="{11CB3E5D-0599-D33A-99C7-4309CE3423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86518</xdr:colOff>
      <xdr:row>44</xdr:row>
      <xdr:rowOff>149622</xdr:rowOff>
    </xdr:from>
    <xdr:to>
      <xdr:col>16</xdr:col>
      <xdr:colOff>83344</xdr:colOff>
      <xdr:row>62</xdr:row>
      <xdr:rowOff>119063</xdr:rowOff>
    </xdr:to>
    <xdr:graphicFrame macro="">
      <xdr:nvGraphicFramePr>
        <xdr:cNvPr id="10" name="Chart 9">
          <a:extLst>
            <a:ext uri="{FF2B5EF4-FFF2-40B4-BE49-F238E27FC236}">
              <a16:creationId xmlns:a16="http://schemas.microsoft.com/office/drawing/2014/main" id="{D0AE32AE-2A32-40C4-5F44-E27DFBB0670B}"/>
            </a:ext>
            <a:ext uri="{147F2762-F138-4A5C-976F-8EAC2B608ADB}">
              <a16:predDERef xmlns:a16="http://schemas.microsoft.com/office/drawing/2014/main" pred="{D7CBE70D-952E-5683-E44E-0406E6A224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32</xdr:row>
      <xdr:rowOff>0</xdr:rowOff>
    </xdr:from>
    <xdr:to>
      <xdr:col>4</xdr:col>
      <xdr:colOff>581025</xdr:colOff>
      <xdr:row>63</xdr:row>
      <xdr:rowOff>150729</xdr:rowOff>
    </xdr:to>
    <xdr:pic>
      <xdr:nvPicPr>
        <xdr:cNvPr id="2" name="Picture 1">
          <a:extLst>
            <a:ext uri="{FF2B5EF4-FFF2-40B4-BE49-F238E27FC236}">
              <a16:creationId xmlns:a16="http://schemas.microsoft.com/office/drawing/2014/main" id="{0C0FBEC2-9310-4B80-9DB3-4AFF729B7778}"/>
            </a:ext>
            <a:ext uri="{147F2762-F138-4A5C-976F-8EAC2B608ADB}">
              <a16:predDERef xmlns:a16="http://schemas.microsoft.com/office/drawing/2014/main" pred="{D0AE32AE-2A32-40C4-5F44-E27DFBB0670B}"/>
            </a:ext>
          </a:extLst>
        </xdr:cNvPr>
        <xdr:cNvPicPr>
          <a:picLocks noChangeAspect="1"/>
        </xdr:cNvPicPr>
      </xdr:nvPicPr>
      <xdr:blipFill>
        <a:blip xmlns:r="http://schemas.openxmlformats.org/officeDocument/2006/relationships" r:embed="rId3"/>
        <a:stretch>
          <a:fillRect/>
        </a:stretch>
      </xdr:blipFill>
      <xdr:spPr>
        <a:xfrm flipH="1">
          <a:off x="609600" y="7877175"/>
          <a:ext cx="7848600" cy="6056229"/>
        </a:xfrm>
        <a:prstGeom prst="rect">
          <a:avLst/>
        </a:prstGeom>
      </xdr:spPr>
    </xdr:pic>
    <xdr:clientData/>
  </xdr:twoCellAnchor>
  <xdr:twoCellAnchor editAs="oneCell">
    <xdr:from>
      <xdr:col>4</xdr:col>
      <xdr:colOff>552450</xdr:colOff>
      <xdr:row>32</xdr:row>
      <xdr:rowOff>28575</xdr:rowOff>
    </xdr:from>
    <xdr:to>
      <xdr:col>6</xdr:col>
      <xdr:colOff>1019175</xdr:colOff>
      <xdr:row>63</xdr:row>
      <xdr:rowOff>171628</xdr:rowOff>
    </xdr:to>
    <xdr:pic>
      <xdr:nvPicPr>
        <xdr:cNvPr id="7" name="Picture 6">
          <a:extLst>
            <a:ext uri="{FF2B5EF4-FFF2-40B4-BE49-F238E27FC236}">
              <a16:creationId xmlns:a16="http://schemas.microsoft.com/office/drawing/2014/main" id="{F8749B4E-1E02-4B3C-B395-9A98316007A4}"/>
            </a:ext>
            <a:ext uri="{147F2762-F138-4A5C-976F-8EAC2B608ADB}">
              <a16:predDERef xmlns:a16="http://schemas.microsoft.com/office/drawing/2014/main" pred="{0C0FBEC2-9310-4B80-9DB3-4AFF729B7778}"/>
            </a:ext>
          </a:extLst>
        </xdr:cNvPr>
        <xdr:cNvPicPr>
          <a:picLocks noChangeAspect="1"/>
        </xdr:cNvPicPr>
      </xdr:nvPicPr>
      <xdr:blipFill>
        <a:blip xmlns:r="http://schemas.openxmlformats.org/officeDocument/2006/relationships" r:embed="rId4"/>
        <a:stretch>
          <a:fillRect/>
        </a:stretch>
      </xdr:blipFill>
      <xdr:spPr>
        <a:xfrm>
          <a:off x="8429625" y="7905750"/>
          <a:ext cx="3209925" cy="604855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50799</xdr:colOff>
      <xdr:row>28</xdr:row>
      <xdr:rowOff>35718</xdr:rowOff>
    </xdr:from>
    <xdr:to>
      <xdr:col>22</xdr:col>
      <xdr:colOff>28575</xdr:colOff>
      <xdr:row>47</xdr:row>
      <xdr:rowOff>11906</xdr:rowOff>
    </xdr:to>
    <xdr:graphicFrame macro="">
      <xdr:nvGraphicFramePr>
        <xdr:cNvPr id="5" name="Chart 4">
          <a:extLst>
            <a:ext uri="{FF2B5EF4-FFF2-40B4-BE49-F238E27FC236}">
              <a16:creationId xmlns:a16="http://schemas.microsoft.com/office/drawing/2014/main" id="{53A68CFA-F95E-FA9C-97C8-AD3A1EB23B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65484</xdr:colOff>
      <xdr:row>27</xdr:row>
      <xdr:rowOff>154782</xdr:rowOff>
    </xdr:from>
    <xdr:to>
      <xdr:col>34</xdr:col>
      <xdr:colOff>583406</xdr:colOff>
      <xdr:row>47</xdr:row>
      <xdr:rowOff>0</xdr:rowOff>
    </xdr:to>
    <xdr:graphicFrame macro="">
      <xdr:nvGraphicFramePr>
        <xdr:cNvPr id="6" name="Chart 5">
          <a:extLst>
            <a:ext uri="{FF2B5EF4-FFF2-40B4-BE49-F238E27FC236}">
              <a16:creationId xmlns:a16="http://schemas.microsoft.com/office/drawing/2014/main" id="{2FB442C0-8771-7161-E8ED-8C4612A3AA0B}"/>
            </a:ext>
            <a:ext uri="{147F2762-F138-4A5C-976F-8EAC2B608ADB}">
              <a16:predDERef xmlns:a16="http://schemas.microsoft.com/office/drawing/2014/main" pred="{53A68CFA-F95E-FA9C-97C8-AD3A1EB23B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26987</xdr:colOff>
      <xdr:row>51</xdr:row>
      <xdr:rowOff>86914</xdr:rowOff>
    </xdr:from>
    <xdr:to>
      <xdr:col>21</xdr:col>
      <xdr:colOff>571500</xdr:colOff>
      <xdr:row>68</xdr:row>
      <xdr:rowOff>114300</xdr:rowOff>
    </xdr:to>
    <xdr:graphicFrame macro="">
      <xdr:nvGraphicFramePr>
        <xdr:cNvPr id="10" name="Chart 9">
          <a:extLst>
            <a:ext uri="{FF2B5EF4-FFF2-40B4-BE49-F238E27FC236}">
              <a16:creationId xmlns:a16="http://schemas.microsoft.com/office/drawing/2014/main" id="{B1F390C5-8381-35B5-9E0D-9042CDD71C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59529</xdr:colOff>
      <xdr:row>52</xdr:row>
      <xdr:rowOff>59532</xdr:rowOff>
    </xdr:from>
    <xdr:to>
      <xdr:col>34</xdr:col>
      <xdr:colOff>600074</xdr:colOff>
      <xdr:row>68</xdr:row>
      <xdr:rowOff>142875</xdr:rowOff>
    </xdr:to>
    <xdr:graphicFrame macro="">
      <xdr:nvGraphicFramePr>
        <xdr:cNvPr id="11" name="Chart 10">
          <a:extLst>
            <a:ext uri="{FF2B5EF4-FFF2-40B4-BE49-F238E27FC236}">
              <a16:creationId xmlns:a16="http://schemas.microsoft.com/office/drawing/2014/main" id="{42EC584E-A582-C2B1-6480-23A97A303405}"/>
            </a:ext>
            <a:ext uri="{147F2762-F138-4A5C-976F-8EAC2B608ADB}">
              <a16:predDERef xmlns:a16="http://schemas.microsoft.com/office/drawing/2014/main" pred="{B1F390C5-8381-35B5-9E0D-9042CDD71C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1401763</xdr:colOff>
      <xdr:row>55</xdr:row>
      <xdr:rowOff>166688</xdr:rowOff>
    </xdr:from>
    <xdr:to>
      <xdr:col>16</xdr:col>
      <xdr:colOff>11906</xdr:colOff>
      <xdr:row>72</xdr:row>
      <xdr:rowOff>67866</xdr:rowOff>
    </xdr:to>
    <xdr:graphicFrame macro="">
      <xdr:nvGraphicFramePr>
        <xdr:cNvPr id="12" name="Chart 11">
          <a:extLst>
            <a:ext uri="{FF2B5EF4-FFF2-40B4-BE49-F238E27FC236}">
              <a16:creationId xmlns:a16="http://schemas.microsoft.com/office/drawing/2014/main" id="{C090658F-D22C-AD83-AADA-EAE6F0BB49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reatplaces.sharepoint.com/sites/Procurement1/Shared%20Documents/PROCUREMENT/EXERCISES/ICN%20Framework/2024%20-%202028/3%20Evaluate/Bidder%20Submissions/On%20Time/AECOM/ICN%20Pricing%20Schedule%20C1a%20EA%20FINAL%20A.xlsx" TargetMode="External"/><Relationship Id="rId1" Type="http://schemas.openxmlformats.org/officeDocument/2006/relationships/externalLinkPath" Target="/sites/Procurement1/Shared%20Documents/PROCUREMENT/EXERCISES/ICN%20Framework/2024%20-%202028/3%20Evaluate/Bidder%20Submissions/On%20Time/AECOM/ICN%20Pricing%20Schedule%20C1a%20EA%20FINAL%20A.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Anderton%20Gables%20Project%20and%20Development%20Consultancy/ICN%20Pricing%20Schedule%20C1a%20EA%20FINAL.xlsx" TargetMode="External"/><Relationship Id="rId2" Type="http://schemas.microsoft.com/office/2019/04/relationships/externalLinkLongPath" Target="/sites/Procurement1/Shared%20Documents/PROCUREMENT/EXERCISES/ICN%20Framework/2024%20-%202028/3%20Evaluate/Bidder%20Submissions/On%20Time/Anderton%20Gables%20Project%20and%20Development%20Consultancy/ICN%20Pricing%20Schedule%20C1a%20EA%20FINAL.xlsx?BDE2AA7A" TargetMode="External"/><Relationship Id="rId1" Type="http://schemas.openxmlformats.org/officeDocument/2006/relationships/externalLinkPath" Target="file:///\\BDE2AA7A\ICN%20Pricing%20Schedule%20C1a%20EA%20FINAL.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CPC%20Project%20Services%20LLP/Questionnaire6/1-1/ICN%20Pricing%20Schedule%20C1a%20EA%20FINAL_CPC.xlsx" TargetMode="External"/><Relationship Id="rId2" Type="http://schemas.microsoft.com/office/2019/04/relationships/externalLinkLongPath" Target="/sites/Procurement1/Shared%20Documents/PROCUREMENT/EXERCISES/ICN%20Framework/2024%20-%202028/3%20Evaluate/Bidder%20Submissions/On%20Time/CPC%20Project%20Services%20LLP/Questionnaire6/1-1/ICN%20Pricing%20Schedule%20C1a%20EA%20FINAL_CPC.xlsx?2B5FE451" TargetMode="External"/><Relationship Id="rId1" Type="http://schemas.openxmlformats.org/officeDocument/2006/relationships/externalLinkPath" Target="file:///\\2B5FE451\ICN%20Pricing%20Schedule%20C1a%20EA%20FINAL_CPC.xlsx" TargetMode="External"/></Relationships>
</file>

<file path=xl/externalLinks/_rels/externalLink4.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AA%20Projects%20Ltd/Questionnaire6/1-1/ICN%20Pricing%20Schedule%20C1a%20EA%20FINAL.xlsx" TargetMode="External"/><Relationship Id="rId2" Type="http://schemas.microsoft.com/office/2019/04/relationships/externalLinkLongPath" Target="/sites/Procurement1/Shared%20Documents/PROCUREMENT/EXERCISES/ICN%20Framework/2024%20-%202028/3%20Evaluate/Bidder%20Submissions/On%20Time/AA%20Projects%20Ltd/Questionnaire6/1-1/ICN%20Pricing%20Schedule%20C1a%20EA%20FINAL.xlsx?70AEA258" TargetMode="External"/><Relationship Id="rId1" Type="http://schemas.openxmlformats.org/officeDocument/2006/relationships/externalLinkPath" Target="file:///\\70AEA258\ICN%20Pricing%20Schedule%20C1a%20EA%20FINAL.xlsx" TargetMode="External"/></Relationships>
</file>

<file path=xl/externalLinks/_rels/externalLink5.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Gateley%20PLC/Questionnaire6/1-1/ICN%20Pricing%20Schedule%20C1a%20EA%20FINAL%20GV.xlsx" TargetMode="External"/><Relationship Id="rId2" Type="http://schemas.microsoft.com/office/2019/04/relationships/externalLinkLongPath" Target="/sites/Procurement1/Shared%20Documents/PROCUREMENT/EXERCISES/ICN%20Framework/2024%20-%202028/3%20Evaluate/Bidder%20Submissions/On%20Time/Gateley%20PLC/Questionnaire6/1-1/ICN%20Pricing%20Schedule%20C1a%20EA%20FINAL%20GV.xlsx?806B87E2" TargetMode="External"/><Relationship Id="rId1" Type="http://schemas.openxmlformats.org/officeDocument/2006/relationships/externalLinkPath" Target="file:///\\806B87E2\ICN%20Pricing%20Schedule%20C1a%20EA%20FINAL%20GV.xlsx" TargetMode="External"/></Relationships>
</file>

<file path=xl/externalLinks/_rels/externalLink6.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Identity%20Consult/Questionnaire6/1-1/ICN%20Pricing%20Schedule%20EA%20Final.xlsx" TargetMode="External"/><Relationship Id="rId2" Type="http://schemas.microsoft.com/office/2019/04/relationships/externalLinkLongPath" Target="/sites/Procurement1/Shared%20Documents/PROCUREMENT/EXERCISES/ICN%20Framework/2024%20-%202028/3%20Evaluate/Bidder%20Submissions/On%20Time/Identity%20Consult/Questionnaire6/1-1/ICN%20Pricing%20Schedule%20EA%20Final.xlsx?7E51BE33" TargetMode="External"/><Relationship Id="rId1" Type="http://schemas.openxmlformats.org/officeDocument/2006/relationships/externalLinkPath" Target="file:///\\7E51BE33\ICN%20Pricing%20Schedule%20EA%20Final.xlsx" TargetMode="External"/></Relationships>
</file>

<file path=xl/externalLinks/_rels/externalLink7.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Markhams%20Ltd/Questionnaire6/1-1/ICN%20Pricing%20Schedule%20C1a%20EA%20FINAL%20-%20Markhams.xlsx" TargetMode="External"/><Relationship Id="rId2" Type="http://schemas.microsoft.com/office/2019/04/relationships/externalLinkLongPath" Target="/sites/Procurement1/Shared%20Documents/PROCUREMENT/EXERCISES/ICN%20Framework/2024%20-%202028/3%20Evaluate/Bidder%20Submissions/On%20Time/Markhams%20Ltd/Questionnaire6/1-1/ICN%20Pricing%20Schedule%20C1a%20EA%20FINAL%20-%20Markhams.xlsx?A8CECD08" TargetMode="External"/><Relationship Id="rId1" Type="http://schemas.openxmlformats.org/officeDocument/2006/relationships/externalLinkPath" Target="file:///\\A8CECD08\ICN%20Pricing%20Schedule%20C1a%20EA%20FINAL%20-%20Markhams.xlsx" TargetMode="External"/></Relationships>
</file>

<file path=xl/externalLinks/_rels/externalLink8.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Michael%20Dyson%20Associates%20Limited/Questionnaire6/1-1/MDA%20-%20ICN%20Pricing%20Schedule%20C1a%20EA%20FINAL.xlsx" TargetMode="External"/><Relationship Id="rId2" Type="http://schemas.microsoft.com/office/2019/04/relationships/externalLinkLongPath" Target="/sites/Procurement1/Shared%20Documents/PROCUREMENT/EXERCISES/ICN%20Framework/2024%20-%202028/3%20Evaluate/Bidder%20Submissions/On%20Time/Michael%20Dyson%20Associates%20Limited/Questionnaire6/1-1/MDA%20-%20ICN%20Pricing%20Schedule%20C1a%20EA%20FINAL.xlsx?AF2D07A5" TargetMode="External"/><Relationship Id="rId1" Type="http://schemas.openxmlformats.org/officeDocument/2006/relationships/externalLinkPath" Target="file:///\\AF2D07A5\MDA%20-%20ICN%20Pricing%20Schedule%20C1a%20EA%20FINAL.xlsx" TargetMode="External"/></Relationships>
</file>

<file path=xl/externalLinks/_rels/externalLink9.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Neo%20Projects%20Limited/Questionnaire6/1-1/ICN%20Pricing%20Schedule%20C1a%20EA%20FINAL.xlsx" TargetMode="External"/><Relationship Id="rId2" Type="http://schemas.microsoft.com/office/2019/04/relationships/externalLinkLongPath" Target="/sites/Procurement1/Shared%20Documents/PROCUREMENT/EXERCISES/ICN%20Framework/2024%20-%202028/3%20Evaluate/Bidder%20Submissions/On%20Time/Neo%20Projects%20Limited/Questionnaire6/1-1/ICN%20Pricing%20Schedule%20C1a%20EA%20FINAL.xlsx?1BA5D169" TargetMode="External"/><Relationship Id="rId1" Type="http://schemas.openxmlformats.org/officeDocument/2006/relationships/externalLinkPath" Target="file:///\\1BA5D169\ICN%20Pricing%20Schedule%20C1a%20EA%20FINAL.xlsx" TargetMode="External"/></Relationships>
</file>

<file path=xl/externalLinks/_rels/externalLink10.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Poole%20Dick%20Associates/Questionnaire6/1-1/ICN%20Pricing%20Schedule%20C1a%20EA%20FINAL.xlsx" TargetMode="External"/><Relationship Id="rId2" Type="http://schemas.microsoft.com/office/2019/04/relationships/externalLinkLongPath" Target="/sites/Procurement1/Shared%20Documents/PROCUREMENT/EXERCISES/ICN%20Framework/2024%20-%202028/3%20Evaluate/Bidder%20Submissions/On%20Time/Poole%20Dick%20Associates/Questionnaire6/1-1/ICN%20Pricing%20Schedule%20C1a%20EA%20FINAL.xlsx?8F91A00A" TargetMode="External"/><Relationship Id="rId1" Type="http://schemas.openxmlformats.org/officeDocument/2006/relationships/externalLinkPath" Target="file:///\\8F91A00A\ICN%20Pricing%20Schedule%20C1a%20EA%20FINAL.xlsx" TargetMode="External"/></Relationships>
</file>

<file path=xl/externalLinks/_rels/externalLink11.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RPP%20Ltd%20ta%20Rex%20Procter%20&amp;%20Partners/Questionnaire6/1-1/ICN%20Pricing%20Schedule%20C1a%20EA.xlsx" TargetMode="External"/><Relationship Id="rId2" Type="http://schemas.microsoft.com/office/2019/04/relationships/externalLinkLongPath" Target="/sites/Procurement1/Shared%20Documents/PROCUREMENT/EXERCISES/ICN%20Framework/2024%20-%202028/3%20Evaluate/Bidder%20Submissions/On%20Time/RPP%20Ltd%20ta%20Rex%20Procter%20&amp;%20Partners/Questionnaire6/1-1/ICN%20Pricing%20Schedule%20C1a%20EA.xlsx?5DC9A820" TargetMode="External"/><Relationship Id="rId1" Type="http://schemas.openxmlformats.org/officeDocument/2006/relationships/externalLinkPath" Target="file:///\\5DC9A820\ICN%20Pricing%20Schedule%20C1a%20EA.xlsx" TargetMode="External"/></Relationships>
</file>

<file path=xl/externalLinks/_rels/externalLink12.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imon%20Fenton%20Partnership/Questionnaire6/1-1/ICN%20Pricing%20Schedule%20C1a%20EA%20FINAL.xlsx" TargetMode="External"/><Relationship Id="rId2" Type="http://schemas.microsoft.com/office/2019/04/relationships/externalLinkLongPath" Target="/sites/Procurement1/Shared%20Documents/PROCUREMENT/EXERCISES/ICN%20Framework/2024%20-%202028/3%20Evaluate/Bidder%20Submissions/On%20Time/Simon%20Fenton%20Partnership/Questionnaire6/1-1/ICN%20Pricing%20Schedule%20C1a%20EA%20FINAL.xlsx?9DDB966F" TargetMode="External"/><Relationship Id="rId1" Type="http://schemas.openxmlformats.org/officeDocument/2006/relationships/externalLinkPath" Target="file:///\\9DDB966F\ICN%20Pricing%20Schedule%20C1a%20EA%20FINAL.xlsx" TargetMode="External"/></Relationships>
</file>

<file path=xl/externalLinks/_rels/externalLink13.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ummers%20Inman%20Construction%20and%20Property%20Consultants/Questionnaire6/1-1/ICN%20P%20Schedule%20C1a%20EA%20FINAL.xlsx" TargetMode="External"/><Relationship Id="rId2" Type="http://schemas.microsoft.com/office/2019/04/relationships/externalLinkLongPath" Target="/sites/Procurement1/Shared%20Documents/PROCUREMENT/EXERCISES/ICN%20Framework/2024%20-%202028/3%20Evaluate/Bidder%20Submissions/On%20Time/Summers%20Inman%20Construction%20and%20Property%20Consultants/Questionnaire6/1-1/ICN%20P%20Schedule%20C1a%20EA%20FINAL.xlsx?C7A9E0DC" TargetMode="External"/><Relationship Id="rId1" Type="http://schemas.openxmlformats.org/officeDocument/2006/relationships/externalLinkPath" Target="file:///\\C7A9E0DC\ICN%20P%20Schedule%20C1a%20EA%20FINAL.xlsx" TargetMode="External"/></Relationships>
</file>

<file path=xl/externalLinks/_rels/externalLink14.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WhiteleyEaves%20Ltd/Questionnaire6/1-1/ICN%20Pricing%20Schedule%20C1a%20EA%20FINAL.xlsx" TargetMode="External"/><Relationship Id="rId2" Type="http://schemas.microsoft.com/office/2019/04/relationships/externalLinkLongPath" Target="/sites/Procurement1/Shared%20Documents/PROCUREMENT/EXERCISES/ICN%20Framework/2024%20-%202028/3%20Evaluate/Bidder%20Submissions/On%20Time/WhiteleyEaves%20Ltd/Questionnaire6/1-1/ICN%20Pricing%20Schedule%20C1a%20EA%20FINAL.xlsx?D3031AB1" TargetMode="External"/><Relationship Id="rId1" Type="http://schemas.openxmlformats.org/officeDocument/2006/relationships/externalLinkPath" Target="file:///\\D3031AB1\ICN%20Pricing%20Schedule%20C1a%20EA%20FINAL.xlsx" TargetMode="External"/></Relationships>
</file>

<file path=xl/externalLinks/_rels/externalLink15.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Wilkinson%20Cowan%20Partnership/Questionnaire6/1-1/ICN%20Pricing%20Schedule%20C1a%20EA%20FINAL.xlsx" TargetMode="External"/><Relationship Id="rId2" Type="http://schemas.microsoft.com/office/2019/04/relationships/externalLinkLongPath" Target="/sites/Procurement1/Shared%20Documents/PROCUREMENT/EXERCISES/ICN%20Framework/2024%20-%202028/3%20Evaluate/Bidder%20Submissions/On%20Time/Wilkinson%20Cowan%20Partnership/Questionnaire6/1-1/ICN%20Pricing%20Schedule%20C1a%20EA%20FINAL.xlsx?A6522AA1" TargetMode="External"/><Relationship Id="rId1" Type="http://schemas.openxmlformats.org/officeDocument/2006/relationships/externalLinkPath" Target="file:///\\A6522AA1\ICN%20Pricing%20Schedule%20C1a%20EA%20FINAL.xlsx" TargetMode="External"/></Relationships>
</file>

<file path=xl/externalLinks/_rels/externalLink16.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Anderton%20Gables%20Project%20and%20Development%20Consultancy/Questionnaire6/1-1/ICN%20Pricing%20Schedule%20C1b%20EA%20&amp;%20PD%20FINAL.xlsx" TargetMode="External"/><Relationship Id="rId2" Type="http://schemas.microsoft.com/office/2019/04/relationships/externalLinkLongPath" Target="/sites/Procurement1/Shared%20Documents/PROCUREMENT/EXERCISES/ICN%20Framework/2024%20-%202028/3%20Evaluate/Bidder%20Submissions/On%20Time/Anderton%20Gables%20Project%20and%20Development%20Consultancy/Questionnaire6/1-1/ICN%20Pricing%20Schedule%20C1b%20EA%20&amp;%20PD%20FINAL.xlsx?C87AF11C" TargetMode="External"/><Relationship Id="rId1" Type="http://schemas.openxmlformats.org/officeDocument/2006/relationships/externalLinkPath" Target="file:///\\C87AF11C\ICN%20Pricing%20Schedule%20C1b%20EA%20&amp;%20PD%20FINAL.xlsx" TargetMode="External"/></Relationships>
</file>

<file path=xl/externalLinks/_rels/externalLink17.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Arcus%20Consulting%20LLP/Questionnaire6/1-1/Arcus%20ICN%20Pricing%20Schedule%20C1b%20EA%20PD.xlsx" TargetMode="External"/><Relationship Id="rId2" Type="http://schemas.microsoft.com/office/2019/04/relationships/externalLinkLongPath" Target="/sites/Procurement1/Shared%20Documents/PROCUREMENT/EXERCISES/ICN%20Framework/2024%20-%202028/3%20Evaluate/Bidder%20Submissions/On%20Time/Arcus%20Consulting%20LLP/Questionnaire6/1-1/Arcus%20ICN%20Pricing%20Schedule%20C1b%20EA%20PD.xlsx?41B48DC8" TargetMode="External"/><Relationship Id="rId1" Type="http://schemas.openxmlformats.org/officeDocument/2006/relationships/externalLinkPath" Target="file:///\\41B48DC8\Arcus%20ICN%20Pricing%20Schedule%20C1b%20EA%20PD.xlsx" TargetMode="External"/></Relationships>
</file>

<file path=xl/externalLinks/_rels/externalLink18.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CPC%20Project%20Services%20LLP/Questionnaire6/1-1/ICN%20Pricing%20Schedule%20C1b%20EA%20&amp;%20PD%20FINAL_CPC.xlsx" TargetMode="External"/><Relationship Id="rId2" Type="http://schemas.microsoft.com/office/2019/04/relationships/externalLinkLongPath" Target="/sites/Procurement1/Shared%20Documents/PROCUREMENT/EXERCISES/ICN%20Framework/2024%20-%202028/3%20Evaluate/Bidder%20Submissions/On%20Time/CPC%20Project%20Services%20LLP/Questionnaire6/1-1/ICN%20Pricing%20Schedule%20C1b%20EA%20&amp;%20PD%20FINAL_CPC.xlsx?2B5FE451" TargetMode="External"/><Relationship Id="rId1" Type="http://schemas.openxmlformats.org/officeDocument/2006/relationships/externalLinkPath" Target="file:///\\2B5FE451\ICN%20Pricing%20Schedule%20C1b%20EA%20&amp;%20PD%20FINAL_CPC.xlsx" TargetMode="External"/></Relationships>
</file>

<file path=xl/externalLinks/_rels/externalLink19.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Gateley%20PLC/Questionnaire6/1-1/ICN%20Pricing%20Schedule%20C1b%20EA%20&amp;%20PD%20FINAL%20GV.xlsx" TargetMode="External"/><Relationship Id="rId2" Type="http://schemas.microsoft.com/office/2019/04/relationships/externalLinkLongPath" Target="/sites/Procurement1/Shared%20Documents/PROCUREMENT/EXERCISES/ICN%20Framework/2024%20-%202028/3%20Evaluate/Bidder%20Submissions/On%20Time/Gateley%20PLC/Questionnaire6/1-1/ICN%20Pricing%20Schedule%20C1b%20EA%20&amp;%20PD%20FINAL%20GV.xlsx?806B87E2" TargetMode="External"/><Relationship Id="rId1" Type="http://schemas.openxmlformats.org/officeDocument/2006/relationships/externalLinkPath" Target="file:///\\806B87E2\ICN%20Pricing%20Schedule%20C1b%20EA%20&amp;%20PD%20FINAL%20GV.xlsx" TargetMode="External"/></Relationships>
</file>

<file path=xl/externalLinks/_rels/externalLink20.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Identity%20Consult/Questionnaire6/1-1/ICN%20Pricing%20Schedule%20C1b%20EA%20&amp;%20PD%20Final%20(1).xlsx" TargetMode="External"/><Relationship Id="rId2" Type="http://schemas.microsoft.com/office/2019/04/relationships/externalLinkLongPath" Target="/sites/Procurement1/Shared%20Documents/PROCUREMENT/EXERCISES/ICN%20Framework/2024%20-%202028/3%20Evaluate/Bidder%20Submissions/On%20Time/Identity%20Consult/Questionnaire6/1-1/ICN%20Pricing%20Schedule%20C1b%20EA%20&amp;%20PD%20Final%20(1).xlsx?7E51BE33" TargetMode="External"/><Relationship Id="rId1" Type="http://schemas.openxmlformats.org/officeDocument/2006/relationships/externalLinkPath" Target="file:///\\7E51BE33\ICN%20Pricing%20Schedule%20C1b%20EA%20&amp;%20PD%20Final%20(1).xlsx" TargetMode="External"/></Relationships>
</file>

<file path=xl/externalLinks/_rels/externalLink21.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Markhams%20Ltd/Questionnaire6/1-1/ICN%20Pricing%20Schedule%20C1b%20EA%20&amp;%20PD%20FINAL%20-%20Markhams.xlsx" TargetMode="External"/><Relationship Id="rId2" Type="http://schemas.microsoft.com/office/2019/04/relationships/externalLinkLongPath" Target="/sites/Procurement1/Shared%20Documents/PROCUREMENT/EXERCISES/ICN%20Framework/2024%20-%202028/3%20Evaluate/Bidder%20Submissions/On%20Time/Markhams%20Ltd/Questionnaire6/1-1/ICN%20Pricing%20Schedule%20C1b%20EA%20&amp;%20PD%20FINAL%20-%20Markhams.xlsx?A8CECD08" TargetMode="External"/><Relationship Id="rId1" Type="http://schemas.openxmlformats.org/officeDocument/2006/relationships/externalLinkPath" Target="file:///\\A8CECD08\ICN%20Pricing%20Schedule%20C1b%20EA%20&amp;%20PD%20FINAL%20-%20Markhams.xlsx" TargetMode="External"/></Relationships>
</file>

<file path=xl/externalLinks/_rels/externalLink22.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Neo%20Projects%20Limited/Questionnaire6/1-1/ICN%20Pricing%20Schedule%20C1b%20EA%20&amp;%20PD%20FINAL.xlsx" TargetMode="External"/><Relationship Id="rId2" Type="http://schemas.microsoft.com/office/2019/04/relationships/externalLinkLongPath" Target="/sites/Procurement1/Shared%20Documents/PROCUREMENT/EXERCISES/ICN%20Framework/2024%20-%202028/3%20Evaluate/Bidder%20Submissions/On%20Time/Neo%20Projects%20Limited/Questionnaire6/1-1/ICN%20Pricing%20Schedule%20C1b%20EA%20&amp;%20PD%20FINAL.xlsx?1BA5D169" TargetMode="External"/><Relationship Id="rId1" Type="http://schemas.openxmlformats.org/officeDocument/2006/relationships/externalLinkPath" Target="file:///\\1BA5D169\ICN%20Pricing%20Schedule%20C1b%20EA%20&amp;%20PD%20FINAL.xlsx" TargetMode="External"/></Relationships>
</file>

<file path=xl/externalLinks/_rels/externalLink23.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Poole%20Dick%20Associates/Questionnaire6/1-1/ICN%20Pricing%20Schedule%20C1b%20EA%20&amp;%20PD%20FINAL.xlsx" TargetMode="External"/><Relationship Id="rId2" Type="http://schemas.microsoft.com/office/2019/04/relationships/externalLinkLongPath" Target="/sites/Procurement1/Shared%20Documents/PROCUREMENT/EXERCISES/ICN%20Framework/2024%20-%202028/3%20Evaluate/Bidder%20Submissions/On%20Time/Poole%20Dick%20Associates/Questionnaire6/1-1/ICN%20Pricing%20Schedule%20C1b%20EA%20&amp;%20PD%20FINAL.xlsx?8F91A00A" TargetMode="External"/><Relationship Id="rId1" Type="http://schemas.openxmlformats.org/officeDocument/2006/relationships/externalLinkPath" Target="file:///\\8F91A00A\ICN%20Pricing%20Schedule%20C1b%20EA%20&amp;%20PD%20FINAL.xlsx" TargetMode="External"/></Relationships>
</file>

<file path=xl/externalLinks/_rels/externalLink24.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RPP%20Ltd%20ta%20Rex%20Procter%20&amp;%20Partners/Questionnaire6/1-1/ICN%20Pricing%20Schedule%20C1b%20EA%20&amp;%20PD.xlsx" TargetMode="External"/><Relationship Id="rId2" Type="http://schemas.microsoft.com/office/2019/04/relationships/externalLinkLongPath" Target="/sites/Procurement1/Shared%20Documents/PROCUREMENT/EXERCISES/ICN%20Framework/2024%20-%202028/3%20Evaluate/Bidder%20Submissions/On%20Time/RPP%20Ltd%20ta%20Rex%20Procter%20&amp;%20Partners/Questionnaire6/1-1/ICN%20Pricing%20Schedule%20C1b%20EA%20&amp;%20PD.xlsx?5DC9A820" TargetMode="External"/><Relationship Id="rId1" Type="http://schemas.openxmlformats.org/officeDocument/2006/relationships/externalLinkPath" Target="file:///\\5DC9A820\ICN%20Pricing%20Schedule%20C1b%20EA%20&amp;%20PD.xlsx" TargetMode="External"/></Relationships>
</file>

<file path=xl/externalLinks/_rels/externalLink25.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avills%20(UK)%20Ltd/Questionnaire6/1-1/Pricing%20Schedule%20C1b%20(Savills%20UK%20Limited).xlsx" TargetMode="External"/><Relationship Id="rId2" Type="http://schemas.microsoft.com/office/2019/04/relationships/externalLinkLongPath" Target="/sites/Procurement1/Shared%20Documents/PROCUREMENT/EXERCISES/ICN%20Framework/2024%20-%202028/3%20Evaluate/Bidder%20Submissions/On%20Time/Savills%20(UK)%20Ltd/Questionnaire6/1-1/Pricing%20Schedule%20C1b%20(Savills%20UK%20Limited).xlsx?9DF23FFC" TargetMode="External"/><Relationship Id="rId1" Type="http://schemas.openxmlformats.org/officeDocument/2006/relationships/externalLinkPath" Target="file:///\\9DF23FFC\Pricing%20Schedule%20C1b%20(Savills%20UK%20Limited).xlsx" TargetMode="External"/></Relationships>
</file>

<file path=xl/externalLinks/_rels/externalLink26.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imon%20Fenton%20Partnership/Questionnaire6/1-1/ICN%20Pricing%20Schedule%20C1b%20EA%20&amp;%20PD%20FINAL.xlsx" TargetMode="External"/><Relationship Id="rId2" Type="http://schemas.microsoft.com/office/2019/04/relationships/externalLinkLongPath" Target="/sites/Procurement1/Shared%20Documents/PROCUREMENT/EXERCISES/ICN%20Framework/2024%20-%202028/3%20Evaluate/Bidder%20Submissions/On%20Time/Simon%20Fenton%20Partnership/Questionnaire6/1-1/ICN%20Pricing%20Schedule%20C1b%20EA%20&amp;%20PD%20FINAL.xlsx?9DDB966F" TargetMode="External"/><Relationship Id="rId1" Type="http://schemas.openxmlformats.org/officeDocument/2006/relationships/externalLinkPath" Target="file:///\\9DDB966F\ICN%20Pricing%20Schedule%20C1b%20EA%20&amp;%20PD%20FINAL.xlsx" TargetMode="External"/></Relationships>
</file>

<file path=xl/externalLinks/_rels/externalLink27.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ummers%20Inman%20Construction%20and%20Property%20Consultants/Questionnaire6/1-1/ICN%20P%20Schedule%20C1b%20EA%20&amp;%20PD%20FINAL.xlsx" TargetMode="External"/><Relationship Id="rId2" Type="http://schemas.microsoft.com/office/2019/04/relationships/externalLinkLongPath" Target="/sites/Procurement1/Shared%20Documents/PROCUREMENT/EXERCISES/ICN%20Framework/2024%20-%202028/3%20Evaluate/Bidder%20Submissions/On%20Time/Summers%20Inman%20Construction%20and%20Property%20Consultants/Questionnaire6/1-1/ICN%20P%20Schedule%20C1b%20EA%20&amp;%20PD%20FINAL.xlsx?C7A9E0DC" TargetMode="External"/><Relationship Id="rId1" Type="http://schemas.openxmlformats.org/officeDocument/2006/relationships/externalLinkPath" Target="file:///\\C7A9E0DC\ICN%20P%20Schedule%20C1b%20EA%20&amp;%20PD%20FINAL.xlsx" TargetMode="External"/></Relationships>
</file>

<file path=xl/externalLinks/_rels/externalLink28.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WhiteleyEaves%20Ltd/Questionnaire6/1-1/ICN%20Pricing%20Schedule%20C1b%20EA%20&amp;%20PD%20FINAL.xlsx" TargetMode="External"/><Relationship Id="rId2" Type="http://schemas.microsoft.com/office/2019/04/relationships/externalLinkLongPath" Target="/sites/Procurement1/Shared%20Documents/PROCUREMENT/EXERCISES/ICN%20Framework/2024%20-%202028/3%20Evaluate/Bidder%20Submissions/On%20Time/WhiteleyEaves%20Ltd/Questionnaire6/1-1/ICN%20Pricing%20Schedule%20C1b%20EA%20&amp;%20PD%20FINAL.xlsx?D3031AB1" TargetMode="External"/><Relationship Id="rId1" Type="http://schemas.openxmlformats.org/officeDocument/2006/relationships/externalLinkPath" Target="file:///\\D3031AB1\ICN%20Pricing%20Schedule%20C1b%20EA%20&amp;%20PD%20FINAL.xlsx" TargetMode="External"/></Relationships>
</file>

<file path=xl/externalLinks/_rels/externalLink29.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Wilkinson%20Cowan%20Partnership/Questionnaire6/1-1/ICN%20Pricing%20Schedule%20C1b%20EA%20&amp;%20PD%20FINAL.xlsx" TargetMode="External"/><Relationship Id="rId2" Type="http://schemas.microsoft.com/office/2019/04/relationships/externalLinkLongPath" Target="/sites/Procurement1/Shared%20Documents/PROCUREMENT/EXERCISES/ICN%20Framework/2024%20-%202028/3%20Evaluate/Bidder%20Submissions/On%20Time/Wilkinson%20Cowan%20Partnership/Questionnaire6/1-1/ICN%20Pricing%20Schedule%20C1b%20EA%20&amp;%20PD%20FINAL.xlsx?A6522AA1" TargetMode="External"/><Relationship Id="rId1" Type="http://schemas.openxmlformats.org/officeDocument/2006/relationships/externalLinkPath" Target="file:///\\A6522AA1\ICN%20Pricing%20Schedule%20C1b%20EA%20&amp;%20PD%20FINAL.xlsx" TargetMode="External"/></Relationships>
</file>

<file path=xl/externalLinks/_rels/externalLink30.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Adept%20Consulting%20Engineers/Questionnaire6/1-1/Adept%20-%20CN%20Pricing%20Schedule%20C2%20Engineer%20FINAL.xlsx" TargetMode="External"/><Relationship Id="rId2" Type="http://schemas.microsoft.com/office/2019/04/relationships/externalLinkLongPath" Target="/sites/Procurement1/Shared%20Documents/PROCUREMENT/EXERCISES/ICN%20Framework/2024%20-%202028/3%20Evaluate/Bidder%20Submissions/On%20Time/Adept%20Consulting%20Engineers/Questionnaire6/1-1/Adept%20-%20CN%20Pricing%20Schedule%20C2%20Engineer%20FINAL.xlsx?25AA8E89" TargetMode="External"/><Relationship Id="rId1" Type="http://schemas.openxmlformats.org/officeDocument/2006/relationships/externalLinkPath" Target="file:///\\25AA8E89\Adept%20-%20CN%20Pricing%20Schedule%20C2%20Engineer%20FINAL.xlsx" TargetMode="External"/></Relationships>
</file>

<file path=xl/externalLinks/_rels/externalLink31.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Alan%20Johnston%20Partnership/Questionnaire6/1-1/Copy%20of%20ICN%20Pricing%20Schedule%20C2%20Engineer%20FINAL%20AJP.xlsx" TargetMode="External"/><Relationship Id="rId2" Type="http://schemas.microsoft.com/office/2019/04/relationships/externalLinkLongPath" Target="/sites/Procurement1/Shared%20Documents/PROCUREMENT/EXERCISES/ICN%20Framework/2024%20-%202028/3%20Evaluate/Bidder%20Submissions/On%20Time/Alan%20Johnston%20Partnership/Questionnaire6/1-1/Copy%20of%20ICN%20Pricing%20Schedule%20C2%20Engineer%20FINAL%20AJP.xlsx?F176F167" TargetMode="External"/><Relationship Id="rId1" Type="http://schemas.openxmlformats.org/officeDocument/2006/relationships/externalLinkPath" Target="file:///\\F176F167\Copy%20of%20ICN%20Pricing%20Schedule%20C2%20Engineer%20FINAL%20AJP.xlsx" TargetMode="External"/></Relationships>
</file>

<file path=xl/externalLinks/_rels/externalLink32.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HBL%20Associates/Questionnaire6/1-1/ICN%20Pricing%20Schedule%20C2%20Engineer%20FINAL%20-%20HBL%20ASSOCIATES%20LTD.xlsx" TargetMode="External"/><Relationship Id="rId2" Type="http://schemas.microsoft.com/office/2019/04/relationships/externalLinkLongPath" Target="/sites/Procurement1/Shared%20Documents/PROCUREMENT/EXERCISES/ICN%20Framework/2024%20-%202028/3%20Evaluate/Bidder%20Submissions/On%20Time/HBL%20Associates/Questionnaire6/1-1/ICN%20Pricing%20Schedule%20C2%20Engineer%20FINAL%20-%20HBL%20ASSOCIATES%20LTD.xlsx?878D5888" TargetMode="External"/><Relationship Id="rId1" Type="http://schemas.openxmlformats.org/officeDocument/2006/relationships/externalLinkPath" Target="file:///\\878D5888\ICN%20Pricing%20Schedule%20C2%20Engineer%20FINAL%20-%20HBL%20ASSOCIATES%20LTD.xlsx" TargetMode="External"/></Relationships>
</file>

<file path=xl/externalLinks/_rels/externalLink33.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Ridge%20and%20Partners%20LLP/Questionnaire6/1-1/Ridge%20-%20ICN%20Pricing%20Schedule%20C2%20Engineer%20FINAL.xlsx" TargetMode="External"/><Relationship Id="rId2" Type="http://schemas.microsoft.com/office/2019/04/relationships/externalLinkLongPath" Target="/sites/Procurement1/Shared%20Documents/PROCUREMENT/EXERCISES/ICN%20Framework/2024%20-%202028/3%20Evaluate/Bidder%20Submissions/On%20Time/Ridge%20and%20Partners%20LLP/Questionnaire6/1-1/Ridge%20-%20ICN%20Pricing%20Schedule%20C2%20Engineer%20FINAL.xlsx?3AF703CC" TargetMode="External"/><Relationship Id="rId1" Type="http://schemas.openxmlformats.org/officeDocument/2006/relationships/externalLinkPath" Target="file:///\\3AF703CC\Ridge%20-%20ICN%20Pricing%20Schedule%20C2%20Engineer%20FINAL.xlsx" TargetMode="External"/></Relationships>
</file>

<file path=xl/externalLinks/_rels/externalLink34.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Rodgers%20Leask%20Ltd/ICN%20Pricing%20Schedule%20C2%20Engineer%20FINAL%20Rodgers%20Leask%20Corrected.xlsx" TargetMode="External"/><Relationship Id="rId2" Type="http://schemas.microsoft.com/office/2019/04/relationships/externalLinkLongPath" Target="/sites/Procurement1/Shared%20Documents/PROCUREMENT/EXERCISES/ICN%20Framework/2024%20-%202028/3%20Evaluate/Bidder%20Submissions/On%20Time/Rodgers%20Leask%20Ltd/ICN%20Pricing%20Schedule%20C2%20Engineer%20FINAL%20Rodgers%20Leask%20Corrected.xlsx?D604588D" TargetMode="External"/><Relationship Id="rId1" Type="http://schemas.openxmlformats.org/officeDocument/2006/relationships/externalLinkPath" Target="file:///\\D604588D\ICN%20Pricing%20Schedule%20C2%20Engineer%20FINAL%20Rodgers%20Leask%20Corrected.xlsx" TargetMode="External"/></Relationships>
</file>

<file path=xl/externalLinks/_rels/externalLink35.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CP%20Ltd/Questionnaire6/1-1/ICN%20Pricing%20Schedule%20C2%20Engineer%20FINAL.xlsx" TargetMode="External"/><Relationship Id="rId2" Type="http://schemas.microsoft.com/office/2019/04/relationships/externalLinkLongPath" Target="/sites/Procurement1/Shared%20Documents/PROCUREMENT/EXERCISES/ICN%20Framework/2024%20-%202028/3%20Evaluate/Bidder%20Submissions/On%20Time/SCP%20Ltd/Questionnaire6/1-1/ICN%20Pricing%20Schedule%20C2%20Engineer%20FINAL.xlsx?49FA3A14" TargetMode="External"/><Relationship Id="rId1" Type="http://schemas.openxmlformats.org/officeDocument/2006/relationships/externalLinkPath" Target="file:///\\49FA3A14\ICN%20Pricing%20Schedule%20C2%20Engineer%20FINAL.xlsx" TargetMode="External"/></Relationships>
</file>

<file path=xl/externalLinks/_rels/externalLink36.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hape%20Consulting%20Engineers/ICN%20Pricing%20Schedule%20C2%20Engineer%20FINAL%20V2.xlsx" TargetMode="External"/><Relationship Id="rId2" Type="http://schemas.microsoft.com/office/2019/04/relationships/externalLinkLongPath" Target="/sites/Procurement1/Shared%20Documents/PROCUREMENT/EXERCISES/ICN%20Framework/2024%20-%202028/3%20Evaluate/Bidder%20Submissions/On%20Time/Shape%20Consulting%20Engineers/ICN%20Pricing%20Schedule%20C2%20Engineer%20FINAL%20V2.xlsx?D2369062" TargetMode="External"/><Relationship Id="rId1" Type="http://schemas.openxmlformats.org/officeDocument/2006/relationships/externalLinkPath" Target="file:///\\D2369062\ICN%20Pricing%20Schedule%20C2%20Engineer%20FINAL%20V2.xlsx" TargetMode="External"/></Relationships>
</file>

<file path=xl/externalLinks/_rels/externalLink37.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utcliffe/Questionnaire6/1-1/Sutcliffe%20Projects%20Ltd_ICN%20Pricing%20Schedule%20C2%20Engineer.xlsx" TargetMode="External"/><Relationship Id="rId2" Type="http://schemas.microsoft.com/office/2019/04/relationships/externalLinkLongPath" Target="/sites/Procurement1/Shared%20Documents/PROCUREMENT/EXERCISES/ICN%20Framework/2024%20-%202028/3%20Evaluate/Bidder%20Submissions/On%20Time/Sutcliffe/Questionnaire6/1-1/Sutcliffe%20Projects%20Ltd_ICN%20Pricing%20Schedule%20C2%20Engineer.xlsx?AF5E63C7" TargetMode="External"/><Relationship Id="rId1" Type="http://schemas.openxmlformats.org/officeDocument/2006/relationships/externalLinkPath" Target="file:///\\AF5E63C7\Sutcliffe%20Projects%20Ltd_ICN%20Pricing%20Schedule%20C2%20Engineer.xlsx" TargetMode="External"/></Relationships>
</file>

<file path=xl/externalLinks/_rels/externalLink38.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Anderton%20Gables%20Project%20and%20Development%20Consultancy/ICN%20Pricing%20Schedule%20C3%20BS%20FINAL.xlsx" TargetMode="External"/><Relationship Id="rId2" Type="http://schemas.microsoft.com/office/2019/04/relationships/externalLinkLongPath" Target="/sites/Procurement1/Shared%20Documents/PROCUREMENT/EXERCISES/ICN%20Framework/2024%20-%202028/3%20Evaluate/Bidder%20Submissions/On%20Time/Anderton%20Gables%20Project%20and%20Development%20Consultancy/ICN%20Pricing%20Schedule%20C3%20BS%20FINAL.xlsx?BDE2AA7A" TargetMode="External"/><Relationship Id="rId1" Type="http://schemas.openxmlformats.org/officeDocument/2006/relationships/externalLinkPath" Target="file:///\\BDE2AA7A\ICN%20Pricing%20Schedule%20C3%20BS%20FINAL.xlsx" TargetMode="External"/></Relationships>
</file>

<file path=xl/externalLinks/_rels/externalLink39.xml.rels><?xml version="1.0" encoding="UTF-8" standalone="yes"?>
<Relationships xmlns="http://schemas.openxmlformats.org/package/2006/relationships"><Relationship Id="rId2" Type="http://schemas.openxmlformats.org/officeDocument/2006/relationships/externalLinkPath" Target="https://greatplaces.sharepoint.com/sites/Procurement1/Shared%20Documents/PROCUREMENT/EXERCISES/ICN%20Framework/2024%20-%202028/3%20Evaluate/Bidder%20Submissions/On%20Time/BWP/Questionnaire6/1-1/ICN%20Pricing%20Schedule%20C3%20BS%20FINAL.xlsx" TargetMode="External"/><Relationship Id="rId1" Type="http://schemas.openxmlformats.org/officeDocument/2006/relationships/externalLinkPath" Target="/sites/Procurement1/Shared%20Documents/PROCUREMENT/EXERCISES/ICN%20Framework/2024%20-%202028/3%20Evaluate/Bidder%20Submissions/On%20Time/BWP/Questionnaire6/1-1/ICN%20Pricing%20Schedule%20C3%20BS%20FINAL.xlsx" TargetMode="External"/></Relationships>
</file>

<file path=xl/externalLinks/_rels/externalLink40.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MAC%20Construction%20Consultants%20Ltd/Questionnaire6/1-1/ICN%20P%20Schedule%20C3%20BS%20FINAL%20(MAC)%2001.11.23.xlsx" TargetMode="External"/><Relationship Id="rId2" Type="http://schemas.microsoft.com/office/2019/04/relationships/externalLinkLongPath" Target="/sites/Procurement1/Shared%20Documents/PROCUREMENT/EXERCISES/ICN%20Framework/2024%20-%202028/3%20Evaluate/Bidder%20Submissions/On%20Time/MAC%20Construction%20Consultants%20Ltd/Questionnaire6/1-1/ICN%20P%20Schedule%20C3%20BS%20FINAL%20(MAC)%2001.11.23.xlsx?3338D657" TargetMode="External"/><Relationship Id="rId1" Type="http://schemas.openxmlformats.org/officeDocument/2006/relationships/externalLinkPath" Target="file:///\\3338D657\ICN%20P%20Schedule%20C3%20BS%20FINAL%20(MAC)%2001.11.23.xlsx" TargetMode="External"/></Relationships>
</file>

<file path=xl/externalLinks/_rels/externalLink41.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PARCOR%20Ltd/Questionnaire6/1-1/ICN%20Pricing%20Schedule%20C3%20BS%20FINAL.xlsx" TargetMode="External"/><Relationship Id="rId2" Type="http://schemas.microsoft.com/office/2019/04/relationships/externalLinkLongPath" Target="/sites/Procurement1/Shared%20Documents/PROCUREMENT/EXERCISES/ICN%20Framework/2024%20-%202028/3%20Evaluate/Bidder%20Submissions/On%20Time/PARCOR%20Ltd/Questionnaire6/1-1/ICN%20Pricing%20Schedule%20C3%20BS%20FINAL.xlsx?925EAD23" TargetMode="External"/><Relationship Id="rId1" Type="http://schemas.openxmlformats.org/officeDocument/2006/relationships/externalLinkPath" Target="file:///\\925EAD23\ICN%20Pricing%20Schedule%20C3%20BS%20FINAL.xlsx" TargetMode="External"/></Relationships>
</file>

<file path=xl/externalLinks/_rels/externalLink42.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DA%20Consulting%20LLP/Questionnaire6/1-1/ICN%20Pricing%20Schedule%20C3%20BS%20FINAL.xlsx" TargetMode="External"/><Relationship Id="rId2" Type="http://schemas.microsoft.com/office/2019/04/relationships/externalLinkLongPath" Target="/sites/Procurement1/Shared%20Documents/PROCUREMENT/EXERCISES/ICN%20Framework/2024%20-%202028/3%20Evaluate/Bidder%20Submissions/On%20Time/SDA%20Consulting%20LLP/Questionnaire6/1-1/ICN%20Pricing%20Schedule%20C3%20BS%20FINAL.xlsx?236F986B" TargetMode="External"/><Relationship Id="rId1" Type="http://schemas.openxmlformats.org/officeDocument/2006/relationships/externalLinkPath" Target="file:///\\236F986B\ICN%20Pricing%20Schedule%20C3%20BS%20FINAL.xlsx" TargetMode="External"/></Relationships>
</file>

<file path=xl/externalLinks/_rels/externalLink43.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ummers%20Inman%20Construction%20and%20Property%20Consultants/Questionnaire6/1-1/ICN%20P%20Schedule%20C3%20BS%20FINAL.xlsx" TargetMode="External"/><Relationship Id="rId2" Type="http://schemas.microsoft.com/office/2019/04/relationships/externalLinkLongPath" Target="/sites/Procurement1/Shared%20Documents/PROCUREMENT/EXERCISES/ICN%20Framework/2024%20-%202028/3%20Evaluate/Bidder%20Submissions/On%20Time/Summers%20Inman%20Construction%20and%20Property%20Consultants/Questionnaire6/1-1/ICN%20P%20Schedule%20C3%20BS%20FINAL.xlsx?C7A9E0DC" TargetMode="External"/><Relationship Id="rId1" Type="http://schemas.openxmlformats.org/officeDocument/2006/relationships/externalLinkPath" Target="file:///\\C7A9E0DC\ICN%20P%20Schedule%20C3%20BS%20FINAL.xlsx" TargetMode="External"/></Relationships>
</file>

<file path=xl/externalLinks/_rels/externalLink44.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WhiteleyEaves%20Ltd/Questionnaire6/1-1/ICN%20Pricing%20Schedule%20C3%20BS%20FINAL.xlsx" TargetMode="External"/><Relationship Id="rId2" Type="http://schemas.microsoft.com/office/2019/04/relationships/externalLinkLongPath" Target="/sites/Procurement1/Shared%20Documents/PROCUREMENT/EXERCISES/ICN%20Framework/2024%20-%202028/3%20Evaluate/Bidder%20Submissions/On%20Time/WhiteleyEaves%20Ltd/Questionnaire6/1-1/ICN%20Pricing%20Schedule%20C3%20BS%20FINAL.xlsx?D3031AB1" TargetMode="External"/><Relationship Id="rId1" Type="http://schemas.openxmlformats.org/officeDocument/2006/relationships/externalLinkPath" Target="file:///\\D3031AB1\ICN%20Pricing%20Schedule%20C3%20BS%20FINAL.xlsx" TargetMode="External"/></Relationships>
</file>

<file path=xl/externalLinks/_rels/externalLink45.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Wilkinson%20Cowan%20Partnership/Questionnaire6/1-1/ICN%20Pricing%20Schedule%20C3%20BS%20FINAL.xlsx" TargetMode="External"/><Relationship Id="rId2" Type="http://schemas.microsoft.com/office/2019/04/relationships/externalLinkLongPath" Target="/sites/Procurement1/Shared%20Documents/PROCUREMENT/EXERCISES/ICN%20Framework/2024%20-%202028/3%20Evaluate/Bidder%20Submissions/On%20Time/Wilkinson%20Cowan%20Partnership/Questionnaire6/1-1/ICN%20Pricing%20Schedule%20C3%20BS%20FINAL.xlsx?A6522AA1" TargetMode="External"/><Relationship Id="rId1" Type="http://schemas.openxmlformats.org/officeDocument/2006/relationships/externalLinkPath" Target="file:///\\A6522AA1\ICN%20Pricing%20Schedule%20C3%20BS%20FINAL.xlsx" TargetMode="External"/></Relationships>
</file>

<file path=xl/externalLinks/_rels/externalLink46.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RPP%20Ltd%20ta%20Rex%20Procter%20&amp;%20Partners/Questionnaire6/1-1/ICN%20Pricing%20Schedule%20C3%20BS.xlsx" TargetMode="External"/><Relationship Id="rId2" Type="http://schemas.microsoft.com/office/2019/04/relationships/externalLinkLongPath" Target="/sites/Procurement1/Shared%20Documents/PROCUREMENT/EXERCISES/ICN%20Framework/2024%20-%202028/3%20Evaluate/Bidder%20Submissions/On%20Time/RPP%20Ltd%20ta%20Rex%20Procter%20&amp;%20Partners/Questionnaire6/1-1/ICN%20Pricing%20Schedule%20C3%20BS.xlsx?5DC9A820" TargetMode="External"/><Relationship Id="rId1" Type="http://schemas.openxmlformats.org/officeDocument/2006/relationships/externalLinkPath" Target="file:///\\5DC9A820\ICN%20Pricing%20Schedule%20C3%20BS.xlsx" TargetMode="External"/></Relationships>
</file>

<file path=xl/externalLinks/_rels/externalLink47.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AEW%20Architects/Questionnaire6/1-1/ICN%20Pricing%20Schedule%20C4a%20Architect%20FINAL%20AEW.xlsx" TargetMode="External"/><Relationship Id="rId2" Type="http://schemas.microsoft.com/office/2019/04/relationships/externalLinkLongPath" Target="/sites/Procurement1/Shared%20Documents/PROCUREMENT/EXERCISES/ICN%20Framework/2024%20-%202028/3%20Evaluate/Bidder%20Submissions/On%20Time/AEW%20Architects/Questionnaire6/1-1/ICN%20Pricing%20Schedule%20C4a%20Architect%20FINAL%20AEW.xlsx?421A91D6" TargetMode="External"/><Relationship Id="rId1" Type="http://schemas.openxmlformats.org/officeDocument/2006/relationships/externalLinkPath" Target="file:///\\421A91D6\ICN%20Pricing%20Schedule%20C4a%20Architect%20FINAL%20AEW.xlsx" TargetMode="External"/></Relationships>
</file>

<file path=xl/externalLinks/_rels/externalLink48.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Bernard%20Taylor%20Partnership/Questionnaire6/1-1/ICN%20Pricing%20Schedule%20C4a%20Architect%20FINAL%20-%20BTP.xlsx" TargetMode="External"/><Relationship Id="rId2" Type="http://schemas.microsoft.com/office/2019/04/relationships/externalLinkLongPath" Target="/sites/Procurement1/Shared%20Documents/PROCUREMENT/EXERCISES/ICN%20Framework/2024%20-%202028/3%20Evaluate/Bidder%20Submissions/On%20Time/Bernard%20Taylor%20Partnership/Questionnaire6/1-1/ICN%20Pricing%20Schedule%20C4a%20Architect%20FINAL%20-%20BTP.xlsx?C9CF4E8F" TargetMode="External"/><Relationship Id="rId1" Type="http://schemas.openxmlformats.org/officeDocument/2006/relationships/externalLinkPath" Target="file:///\\C9CF4E8F\ICN%20Pricing%20Schedule%20C4a%20Architect%20FINAL%20-%20BTP.xlsx" TargetMode="External"/></Relationships>
</file>

<file path=xl/externalLinks/_rels/externalLink49.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Bowker%20Sadler%20Partnership%20Limited/Questionnaire6/1-1/ICN%20Pricing%20Schedule%20C4a%20Architect%20FINAL.xlsx" TargetMode="External"/><Relationship Id="rId2" Type="http://schemas.microsoft.com/office/2019/04/relationships/externalLinkLongPath" Target="/sites/Procurement1/Shared%20Documents/PROCUREMENT/EXERCISES/ICN%20Framework/2024%20-%202028/3%20Evaluate/Bidder%20Submissions/On%20Time/Bowker%20Sadler%20Partnership%20Limited/Questionnaire6/1-1/ICN%20Pricing%20Schedule%20C4a%20Architect%20FINAL.xlsx?83CA3405" TargetMode="External"/><Relationship Id="rId1" Type="http://schemas.openxmlformats.org/officeDocument/2006/relationships/externalLinkPath" Target="file:///\\83CA3405\ICN%20Pricing%20Schedule%20C4a%20Architect%20FINAL.xlsx" TargetMode="External"/></Relationships>
</file>

<file path=xl/externalLinks/_rels/externalLink50.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DK-ARCHITECTS/Questionnaire6/1-1/ICN%20Pricing%20Schedule%20C4a%20Architect%20-%20DK%20Architects.xlsx" TargetMode="External"/><Relationship Id="rId2" Type="http://schemas.microsoft.com/office/2019/04/relationships/externalLinkLongPath" Target="/sites/Procurement1/Shared%20Documents/PROCUREMENT/EXERCISES/ICN%20Framework/2024%20-%202028/3%20Evaluate/Bidder%20Submissions/On%20Time/DK-ARCHITECTS/Questionnaire6/1-1/ICN%20Pricing%20Schedule%20C4a%20Architect%20-%20DK%20Architects.xlsx?9546FDD9" TargetMode="External"/><Relationship Id="rId1" Type="http://schemas.openxmlformats.org/officeDocument/2006/relationships/externalLinkPath" Target="file:///\\9546FDD9\ICN%20Pricing%20Schedule%20C4a%20Architect%20-%20DK%20Architects.xlsx" TargetMode="External"/></Relationships>
</file>

<file path=xl/externalLinks/_rels/externalLink51.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Drome%20Architects%20LLP/Questionnaire6/1-1/ICN%20Pricing%20Schedule%20C4a%20Architect%20FINAL.xlsx" TargetMode="External"/><Relationship Id="rId2" Type="http://schemas.microsoft.com/office/2019/04/relationships/externalLinkLongPath" Target="/sites/Procurement1/Shared%20Documents/PROCUREMENT/EXERCISES/ICN%20Framework/2024%20-%202028/3%20Evaluate/Bidder%20Submissions/On%20Time/Drome%20Architects%20LLP/Questionnaire6/1-1/ICN%20Pricing%20Schedule%20C4a%20Architect%20FINAL.xlsx?56E506A6" TargetMode="External"/><Relationship Id="rId1" Type="http://schemas.openxmlformats.org/officeDocument/2006/relationships/externalLinkPath" Target="file:///\\56E506A6\ICN%20Pricing%20Schedule%20C4a%20Architect%20FINAL.xlsx" TargetMode="External"/></Relationships>
</file>

<file path=xl/externalLinks/_rels/externalLink52.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John%20McCall%20Architests/Questionnaire6/1-1/ICN%20Pricing%20Schedule%20C4a%20Architect%20FINAL.xlsx" TargetMode="External"/><Relationship Id="rId2" Type="http://schemas.microsoft.com/office/2019/04/relationships/externalLinkLongPath" Target="/sites/Procurement1/Shared%20Documents/PROCUREMENT/EXERCISES/ICN%20Framework/2024%20-%202028/3%20Evaluate/Bidder%20Submissions/On%20Time/John%20McCall%20Architests/Questionnaire6/1-1/ICN%20Pricing%20Schedule%20C4a%20Architect%20FINAL.xlsx?9DC4ACF8" TargetMode="External"/><Relationship Id="rId1" Type="http://schemas.openxmlformats.org/officeDocument/2006/relationships/externalLinkPath" Target="file:///\\9DC4ACF8\ICN%20Pricing%20Schedule%20C4a%20Architect%20FINAL.xlsx" TargetMode="External"/></Relationships>
</file>

<file path=xl/externalLinks/_rels/externalLink53.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MPSL%20Planning%20and%20Design/Questionnaire6/1-1/ICN%20Pricing%20Schedule%20C4a%20Architect%20MPSL.xlsx" TargetMode="External"/><Relationship Id="rId2" Type="http://schemas.microsoft.com/office/2019/04/relationships/externalLinkLongPath" Target="/sites/Procurement1/Shared%20Documents/PROCUREMENT/EXERCISES/ICN%20Framework/2024%20-%202028/3%20Evaluate/Bidder%20Submissions/On%20Time/MPSL%20Planning%20and%20Design/Questionnaire6/1-1/ICN%20Pricing%20Schedule%20C4a%20Architect%20MPSL.xlsx?D650ECF1" TargetMode="External"/><Relationship Id="rId1" Type="http://schemas.openxmlformats.org/officeDocument/2006/relationships/externalLinkPath" Target="file:///\\D650ECF1\ICN%20Pricing%20Schedule%20C4a%20Architect%20MPSL.xlsx" TargetMode="External"/></Relationships>
</file>

<file path=xl/externalLinks/_rels/externalLink54.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P+HS%20Architects/Questionnaire6/1-1/ICN%20Pricing%20Schedule%20C4a%20Architect%20FINAL%20(2).xlsx" TargetMode="External"/><Relationship Id="rId2" Type="http://schemas.microsoft.com/office/2019/04/relationships/externalLinkLongPath" Target="/sites/Procurement1/Shared%20Documents/PROCUREMENT/EXERCISES/ICN%20Framework/2024%20-%202028/3%20Evaluate/Bidder%20Submissions/On%20Time/P+HS%20Architects/Questionnaire6/1-1/ICN%20Pricing%20Schedule%20C4a%20Architect%20FINAL%20(2).xlsx?BE97BC24" TargetMode="External"/><Relationship Id="rId1" Type="http://schemas.openxmlformats.org/officeDocument/2006/relationships/externalLinkPath" Target="file:///\\BE97BC24\ICN%20Pricing%20Schedule%20C4a%20Architect%20FINAL%20(2).xlsx" TargetMode="External"/></Relationships>
</file>

<file path=xl/externalLinks/_rels/externalLink55.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Paddock%20Johnson%20Partnership/Questionnaire6/1-1/ICN%20Pricing%20Schedule%20C4a%20Architect_submission.xlsx" TargetMode="External"/><Relationship Id="rId2" Type="http://schemas.microsoft.com/office/2019/04/relationships/externalLinkLongPath" Target="/sites/Procurement1/Shared%20Documents/PROCUREMENT/EXERCISES/ICN%20Framework/2024%20-%202028/3%20Evaluate/Bidder%20Submissions/On%20Time/Paddock%20Johnson%20Partnership/Questionnaire6/1-1/ICN%20Pricing%20Schedule%20C4a%20Architect_submission.xlsx?93B87171" TargetMode="External"/><Relationship Id="rId1" Type="http://schemas.openxmlformats.org/officeDocument/2006/relationships/externalLinkPath" Target="file:///\\93B87171\ICN%20Pricing%20Schedule%20C4a%20Architect_submission.xlsx" TargetMode="External"/></Relationships>
</file>

<file path=xl/externalLinks/_rels/externalLink56.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triangle%20architects/Questionnaire6/1-1/ICN%20Pricing%20Schedule%20C4a%20Architect%20TRI.xlsx" TargetMode="External"/><Relationship Id="rId2" Type="http://schemas.microsoft.com/office/2019/04/relationships/externalLinkLongPath" Target="/sites/Procurement1/Shared%20Documents/PROCUREMENT/EXERCISES/ICN%20Framework/2024%20-%202028/3%20Evaluate/Bidder%20Submissions/On%20Time/triangle%20architects/Questionnaire6/1-1/ICN%20Pricing%20Schedule%20C4a%20Architect%20TRI.xlsx?8D2C919F" TargetMode="External"/><Relationship Id="rId1" Type="http://schemas.openxmlformats.org/officeDocument/2006/relationships/externalLinkPath" Target="file:///\\8D2C919F\ICN%20Pricing%20Schedule%20C4a%20Architect%20TRI.xlsx" TargetMode="External"/></Relationships>
</file>

<file path=xl/externalLinks/_rels/externalLink57.xml.rels><?xml version="1.0" encoding="UTF-8" standalone="yes"?>
<Relationships xmlns="http://schemas.openxmlformats.org/package/2006/relationships"><Relationship Id="rId3" Type="http://schemas.openxmlformats.org/officeDocument/2006/relationships/externalLinkPath" Target="file:///C:\Users\ctarling\Great%20Places%20Housing%20Group%20Ltd\Procurement%20-%20Documents\PROCUREMENT\EXERCISES\ICN%20Framework\2024%20-%202028\3%20Evaluate\Bidder%20Submissions\On%20Time\MPSL%20Planning%20and%20Design\Questionnaire6\1-1\ICN%20Pricing%20Schedule%20C4a%20Architect%20MPSL.xlsx" TargetMode="External"/><Relationship Id="rId2" Type="http://schemas.microsoft.com/office/2019/04/relationships/externalLinkLongPath" Target="/Users/ctarling/Great%20Places%20Housing%20Group%20Ltd/Procurement%20-%20Documents/PROCUREMENT/EXERCISES/ICN%20Framework/2024%20-%202028/3%20Evaluate/Bidder%20Submissions/On%20Time/MPSL%20Planning%20and%20Design/Questionnaire6/1-1/ICN%20Pricing%20Schedule%20C4a%20Architect%20MPSL.xlsx?E7057980" TargetMode="External"/><Relationship Id="rId1" Type="http://schemas.openxmlformats.org/officeDocument/2006/relationships/externalLinkPath" Target="file:///\\E7057980\ICN%20Pricing%20Schedule%20C4a%20Architect%20MPSL.xlsx" TargetMode="External"/></Relationships>
</file>

<file path=xl/externalLinks/_rels/externalLink58.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AEW%20Architects/Questionnaire6/1-1/ICN%20Pricing%20Schedule%20C4b%20Architect%20and%20PD%20FINAL%20%20AEW%20V2.xlsx" TargetMode="External"/><Relationship Id="rId2" Type="http://schemas.microsoft.com/office/2019/04/relationships/externalLinkLongPath" Target="/sites/Procurement1/Shared%20Documents/PROCUREMENT/EXERCISES/ICN%20Framework/2024%20-%202028/3%20Evaluate/Bidder%20Submissions/On%20Time/AEW%20Architects/Questionnaire6/1-1/ICN%20Pricing%20Schedule%20C4b%20Architect%20and%20PD%20FINAL%20%20AEW%20V2.xlsx?421A91D6" TargetMode="External"/><Relationship Id="rId1" Type="http://schemas.openxmlformats.org/officeDocument/2006/relationships/externalLinkPath" Target="file:///\\421A91D6\ICN%20Pricing%20Schedule%20C4b%20Architect%20and%20PD%20FINAL%20%20AEW%20V2.xlsx" TargetMode="External"/></Relationships>
</file>

<file path=xl/externalLinks/_rels/externalLink59.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Bernard%20Taylor%20Partnership/Questionnaire6/1-1/ICN%20P%20Schedule%20C4b%20Architect%20and%20PD%20FINAL%20-%20BTP.xlsx" TargetMode="External"/><Relationship Id="rId2" Type="http://schemas.microsoft.com/office/2019/04/relationships/externalLinkLongPath" Target="/sites/Procurement1/Shared%20Documents/PROCUREMENT/EXERCISES/ICN%20Framework/2024%20-%202028/3%20Evaluate/Bidder%20Submissions/On%20Time/Bernard%20Taylor%20Partnership/Questionnaire6/1-1/ICN%20P%20Schedule%20C4b%20Architect%20and%20PD%20FINAL%20-%20BTP.xlsx?C9CF4E8F" TargetMode="External"/><Relationship Id="rId1" Type="http://schemas.openxmlformats.org/officeDocument/2006/relationships/externalLinkPath" Target="file:///\\C9CF4E8F\ICN%20P%20Schedule%20C4b%20Architect%20and%20PD%20FINAL%20-%20BTP.xlsx" TargetMode="External"/></Relationships>
</file>

<file path=xl/externalLinks/_rels/externalLink60.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Bowker%20Sadler%20Partnership%20Limited/Questionnaire6/1-1/ICN%20P%20Schedule%20C4b%20Architect%20and%20PD%20FINAL.xlsx" TargetMode="External"/><Relationship Id="rId2" Type="http://schemas.microsoft.com/office/2019/04/relationships/externalLinkLongPath" Target="/sites/Procurement1/Shared%20Documents/PROCUREMENT/EXERCISES/ICN%20Framework/2024%20-%202028/3%20Evaluate/Bidder%20Submissions/On%20Time/Bowker%20Sadler%20Partnership%20Limited/Questionnaire6/1-1/ICN%20P%20Schedule%20C4b%20Architect%20and%20PD%20FINAL.xlsx?83CA3405" TargetMode="External"/><Relationship Id="rId1" Type="http://schemas.openxmlformats.org/officeDocument/2006/relationships/externalLinkPath" Target="file:///\\83CA3405\ICN%20P%20Schedule%20C4b%20Architect%20and%20PD%20FINAL.xlsx" TargetMode="External"/></Relationships>
</file>

<file path=xl/externalLinks/_rels/externalLink61.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Buttress%20Architects%20Ltd/Questionnaire6/1-1/ICN%20Pricing%20Schedule%20C4b%20Architect%20and%20PD%20FINAL.xlsx" TargetMode="External"/><Relationship Id="rId2" Type="http://schemas.microsoft.com/office/2019/04/relationships/externalLinkLongPath" Target="/sites/Procurement1/Shared%20Documents/PROCUREMENT/EXERCISES/ICN%20Framework/2024%20-%202028/3%20Evaluate/Bidder%20Submissions/On%20Time/Buttress%20Architects%20Ltd/Questionnaire6/1-1/ICN%20Pricing%20Schedule%20C4b%20Architect%20and%20PD%20FINAL.xlsx?6764757C" TargetMode="External"/><Relationship Id="rId1" Type="http://schemas.openxmlformats.org/officeDocument/2006/relationships/externalLinkPath" Target="file:///\\6764757C\ICN%20Pricing%20Schedule%20C4b%20Architect%20and%20PD%20FINAL.xlsx" TargetMode="External"/></Relationships>
</file>

<file path=xl/externalLinks/_rels/externalLink62.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Frank%20Shaw%20Associates%20Ltd/Questionnaire6/1-1/ICN%20Pricing%20Schedule%20C4b%20Architect%20and%20PD.xlsx" TargetMode="External"/><Relationship Id="rId2" Type="http://schemas.microsoft.com/office/2019/04/relationships/externalLinkLongPath" Target="/sites/Procurement1/Shared%20Documents/PROCUREMENT/EXERCISES/ICN%20Framework/2024%20-%202028/3%20Evaluate/Bidder%20Submissions/On%20Time/Frank%20Shaw%20Associates%20Ltd/Questionnaire6/1-1/ICN%20Pricing%20Schedule%20C4b%20Architect%20and%20PD.xlsx?BA2D660A" TargetMode="External"/><Relationship Id="rId1" Type="http://schemas.openxmlformats.org/officeDocument/2006/relationships/externalLinkPath" Target="file:///\\BA2D660A\ICN%20Pricing%20Schedule%20C4b%20Architect%20and%20PD.xlsx" TargetMode="External"/></Relationships>
</file>

<file path=xl/externalLinks/_rels/externalLink63.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Halsall%20Lloyd%20Partnership/Questionnaire6/1-1/HLP%20-%20ICN%20P%20Schedule%20C4b%20Architect%20and%20PD%20FINAL.xlsx" TargetMode="External"/><Relationship Id="rId2" Type="http://schemas.microsoft.com/office/2019/04/relationships/externalLinkLongPath" Target="/sites/Procurement1/Shared%20Documents/PROCUREMENT/EXERCISES/ICN%20Framework/2024%20-%202028/3%20Evaluate/Bidder%20Submissions/On%20Time/Halsall%20Lloyd%20Partnership/Questionnaire6/1-1/HLP%20-%20ICN%20P%20Schedule%20C4b%20Architect%20and%20PD%20FINAL.xlsx?0E4A8033" TargetMode="External"/><Relationship Id="rId1" Type="http://schemas.openxmlformats.org/officeDocument/2006/relationships/externalLinkPath" Target="file:///\\0E4A8033\HLP%20-%20ICN%20P%20Schedule%20C4b%20Architect%20and%20PD%20FINAL.xlsx" TargetMode="External"/></Relationships>
</file>

<file path=xl/externalLinks/_rels/externalLink64.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P+HS%20Architects/Questionnaire6/1-1/ICN%20Pricing%20Schedule%20C4b%20Architect%20and%20PD%20FINAL.xlsx" TargetMode="External"/><Relationship Id="rId2" Type="http://schemas.microsoft.com/office/2019/04/relationships/externalLinkLongPath" Target="/sites/Procurement1/Shared%20Documents/PROCUREMENT/EXERCISES/ICN%20Framework/2024%20-%202028/3%20Evaluate/Bidder%20Submissions/On%20Time/P+HS%20Architects/Questionnaire6/1-1/ICN%20Pricing%20Schedule%20C4b%20Architect%20and%20PD%20FINAL.xlsx?BE97BC24" TargetMode="External"/><Relationship Id="rId1" Type="http://schemas.openxmlformats.org/officeDocument/2006/relationships/externalLinkPath" Target="file:///\\BE97BC24\ICN%20Pricing%20Schedule%20C4b%20Architect%20and%20PD%20FINAL.xlsx" TargetMode="External"/></Relationships>
</file>

<file path=xl/externalLinks/_rels/externalLink65.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Paddock%20Johnson%20Partnership/Questionnaire6/1-1/ICN%20P%20Schedule%20C4b%20Architect%20and%20PD_submission.xlsx" TargetMode="External"/><Relationship Id="rId2" Type="http://schemas.microsoft.com/office/2019/04/relationships/externalLinkLongPath" Target="/sites/Procurement1/Shared%20Documents/PROCUREMENT/EXERCISES/ICN%20Framework/2024%20-%202028/3%20Evaluate/Bidder%20Submissions/On%20Time/Paddock%20Johnson%20Partnership/Questionnaire6/1-1/ICN%20P%20Schedule%20C4b%20Architect%20and%20PD_submission.xlsx?93B87171" TargetMode="External"/><Relationship Id="rId1" Type="http://schemas.openxmlformats.org/officeDocument/2006/relationships/externalLinkPath" Target="file:///\\93B87171\ICN%20P%20Schedule%20C4b%20Architect%20and%20PD_submission.xlsx" TargetMode="External"/></Relationships>
</file>

<file path=xl/externalLinks/_rels/externalLink66.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Tadw%20Architects/Questionnaire6/1-1/ICN%20Pricing%20Schedule%20C4b%20Architect%20and%20PD%20FINAL.xlsx" TargetMode="External"/><Relationship Id="rId2" Type="http://schemas.microsoft.com/office/2019/04/relationships/externalLinkLongPath" Target="/sites/Procurement1/Shared%20Documents/PROCUREMENT/EXERCISES/ICN%20Framework/2024%20-%202028/3%20Evaluate/Bidder%20Submissions/On%20Time/Tadw%20Architects/Questionnaire6/1-1/ICN%20Pricing%20Schedule%20C4b%20Architect%20and%20PD%20FINAL.xlsx?57A36D79" TargetMode="External"/><Relationship Id="rId1" Type="http://schemas.openxmlformats.org/officeDocument/2006/relationships/externalLinkPath" Target="file:///\\57A36D79\ICN%20Pricing%20Schedule%20C4b%20Architect%20and%20PD%20FINAL.xlsx" TargetMode="External"/></Relationships>
</file>

<file path=xl/externalLinks/_rels/externalLink67.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Watson%20Batty%20Architects/Questionnaire6/1-1/ICN%20Pricing%20Schedule%20C4b%20Architect%20and%20PD%20FINAL.xlsx" TargetMode="External"/><Relationship Id="rId2" Type="http://schemas.microsoft.com/office/2019/04/relationships/externalLinkLongPath" Target="/sites/Procurement1/Shared%20Documents/PROCUREMENT/EXERCISES/ICN%20Framework/2024%20-%202028/3%20Evaluate/Bidder%20Submissions/On%20Time/Watson%20Batty%20Architects/Questionnaire6/1-1/ICN%20Pricing%20Schedule%20C4b%20Architect%20and%20PD%20FINAL.xlsx?531B0458" TargetMode="External"/><Relationship Id="rId1" Type="http://schemas.openxmlformats.org/officeDocument/2006/relationships/externalLinkPath" Target="file:///\\531B0458\ICN%20Pricing%20Schedule%20C4b%20Architect%20and%20PD%20FINAL.xlsx" TargetMode="External"/></Relationships>
</file>

<file path=xl/externalLinks/_rels/externalLink68.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Amrin%20Resources%20Ltd/Questionnaire6/1-1/ICN%20Pricing%20Schedule-%20Consultants.xlsx" TargetMode="External"/><Relationship Id="rId2" Type="http://schemas.microsoft.com/office/2019/04/relationships/externalLinkLongPath" Target="/sites/Procurement1/Shared%20Documents/PROCUREMENT/EXERCISES/ICN%20Framework/2024%20-%202028/3%20Evaluate/Bidder%20Submissions/On%20Time/Amrin%20Resources%20Ltd/Questionnaire6/1-1/ICN%20Pricing%20Schedule-%20Consultants.xlsx?A18ACF2E" TargetMode="External"/><Relationship Id="rId1" Type="http://schemas.openxmlformats.org/officeDocument/2006/relationships/externalLinkPath" Target="file:///\\A18ACF2E\ICN%20Pricing%20Schedule-%20Consultants.xlsx" TargetMode="External"/></Relationships>
</file>

<file path=xl/externalLinks/_rels/externalLink69.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Clerks%20of%20Works%20(Yorks)%20Ltd/Questionnaire6/1-1/ICN%20Pricing%20Schedule%20C5%20COW%20FINAL%201.xlsx" TargetMode="External"/><Relationship Id="rId2" Type="http://schemas.microsoft.com/office/2019/04/relationships/externalLinkLongPath" Target="/sites/Procurement1/Shared%20Documents/PROCUREMENT/EXERCISES/ICN%20Framework/2024%20-%202028/3%20Evaluate/Bidder%20Submissions/On%20Time/Clerks%20of%20Works%20(Yorks)%20Ltd/Questionnaire6/1-1/ICN%20Pricing%20Schedule%20C5%20COW%20FINAL%201.xlsx?8CC91A55" TargetMode="External"/><Relationship Id="rId1" Type="http://schemas.openxmlformats.org/officeDocument/2006/relationships/externalLinkPath" Target="file:///\\8CC91A55\ICN%20Pricing%20Schedule%20C5%20COW%20FINAL%201.xlsx" TargetMode="External"/></Relationships>
</file>

<file path=xl/externalLinks/_rels/externalLink70.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Gateley%20PLC/Questionnaire6/1-1/ICN%20Pricing%20Schedule%20C5%20COW%20FINAL%20GV.xlsx" TargetMode="External"/><Relationship Id="rId2" Type="http://schemas.microsoft.com/office/2019/04/relationships/externalLinkLongPath" Target="/sites/Procurement1/Shared%20Documents/PROCUREMENT/EXERCISES/ICN%20Framework/2024%20-%202028/3%20Evaluate/Bidder%20Submissions/On%20Time/Gateley%20PLC/Questionnaire6/1-1/ICN%20Pricing%20Schedule%20C5%20COW%20FINAL%20GV.xlsx?806B87E2" TargetMode="External"/><Relationship Id="rId1" Type="http://schemas.openxmlformats.org/officeDocument/2006/relationships/externalLinkPath" Target="file:///\\806B87E2\ICN%20Pricing%20Schedule%20C5%20COW%20FINAL%20GV.xlsx" TargetMode="External"/></Relationships>
</file>

<file path=xl/externalLinks/_rels/externalLink71.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Hickton%20Consultants/Questionnaire6/1-1/ICN%20Pricing%20Schedule%20C5%20COW%20FINAL%20-%20HQC.xlsx" TargetMode="External"/><Relationship Id="rId2" Type="http://schemas.microsoft.com/office/2019/04/relationships/externalLinkLongPath" Target="/sites/Procurement1/Shared%20Documents/PROCUREMENT/EXERCISES/ICN%20Framework/2024%20-%202028/3%20Evaluate/Bidder%20Submissions/On%20Time/Hickton%20Consultants/Questionnaire6/1-1/ICN%20Pricing%20Schedule%20C5%20COW%20FINAL%20-%20HQC.xlsx?FAF48DAA" TargetMode="External"/><Relationship Id="rId1" Type="http://schemas.openxmlformats.org/officeDocument/2006/relationships/externalLinkPath" Target="file:///\\FAF48DAA\ICN%20Pricing%20Schedule%20C5%20COW%20FINAL%20-%20HQC.xlsx" TargetMode="External"/></Relationships>
</file>

<file path=xl/externalLinks/_rels/externalLink72.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Markhams%20Ltd/Questionnaire6/1-1/ICN%20Pricing%20Schedule%20C5%20COW%20FINAL%20-%20Markhams.xlsx" TargetMode="External"/><Relationship Id="rId2" Type="http://schemas.microsoft.com/office/2019/04/relationships/externalLinkLongPath" Target="/sites/Procurement1/Shared%20Documents/PROCUREMENT/EXERCISES/ICN%20Framework/2024%20-%202028/3%20Evaluate/Bidder%20Submissions/On%20Time/Markhams%20Ltd/Questionnaire6/1-1/ICN%20Pricing%20Schedule%20C5%20COW%20FINAL%20-%20Markhams.xlsx?A8CECD08" TargetMode="External"/><Relationship Id="rId1" Type="http://schemas.openxmlformats.org/officeDocument/2006/relationships/externalLinkPath" Target="file:///\\A8CECD08\ICN%20Pricing%20Schedule%20C5%20COW%20FINAL%20-%20Markhams.xlsx" TargetMode="External"/></Relationships>
</file>

<file path=xl/externalLinks/_rels/externalLink73.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DA%20Consulting%20LLP/Questionnaire6/1-1/ICN%20Pricing%20Schedule%20C5%20COW%20FINAL.xlsx" TargetMode="External"/><Relationship Id="rId2" Type="http://schemas.microsoft.com/office/2019/04/relationships/externalLinkLongPath" Target="/sites/Procurement1/Shared%20Documents/PROCUREMENT/EXERCISES/ICN%20Framework/2024%20-%202028/3%20Evaluate/Bidder%20Submissions/On%20Time/SDA%20Consulting%20LLP/Questionnaire6/1-1/ICN%20Pricing%20Schedule%20C5%20COW%20FINAL.xlsx?236F986B" TargetMode="External"/><Relationship Id="rId1" Type="http://schemas.openxmlformats.org/officeDocument/2006/relationships/externalLinkPath" Target="file:///\\236F986B\ICN%20Pricing%20Schedule%20C5%20COW%20FINAL.xlsx" TargetMode="External"/></Relationships>
</file>

<file path=xl/externalLinks/_rels/externalLink74.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Waldeck%20Associates%20Limited/Questionnaire6/1-1/ICN%20Pricing%20Schedule%20C5%20COW%20-%20Waldeck.xlsx" TargetMode="External"/><Relationship Id="rId2" Type="http://schemas.microsoft.com/office/2019/04/relationships/externalLinkLongPath" Target="/sites/Procurement1/Shared%20Documents/PROCUREMENT/EXERCISES/ICN%20Framework/2024%20-%202028/3%20Evaluate/Bidder%20Submissions/On%20Time/Waldeck%20Associates%20Limited/Questionnaire6/1-1/ICN%20Pricing%20Schedule%20C5%20COW%20-%20Waldeck.xlsx?FAB45C7A" TargetMode="External"/><Relationship Id="rId1" Type="http://schemas.openxmlformats.org/officeDocument/2006/relationships/externalLinkPath" Target="file:///\\FAB45C7A\ICN%20Pricing%20Schedule%20C5%20COW%20-%20Waldeck.xlsx" TargetMode="External"/></Relationships>
</file>

<file path=xl/externalLinks/_rels/externalLink75.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Wilkinson%20Cowan%20Partnership/Questionnaire6/1-1/ICN%20Pricing%20Schedule%20C5%20COW%20FINAL.xlsx" TargetMode="External"/><Relationship Id="rId2" Type="http://schemas.microsoft.com/office/2019/04/relationships/externalLinkLongPath" Target="/sites/Procurement1/Shared%20Documents/PROCUREMENT/EXERCISES/ICN%20Framework/2024%20-%202028/3%20Evaluate/Bidder%20Submissions/On%20Time/Wilkinson%20Cowan%20Partnership/Questionnaire6/1-1/ICN%20Pricing%20Schedule%20C5%20COW%20FINAL.xlsx?A6522AA1" TargetMode="External"/><Relationship Id="rId1" Type="http://schemas.openxmlformats.org/officeDocument/2006/relationships/externalLinkPath" Target="file:///\\A6522AA1\ICN%20Pricing%20Schedule%20C5%20COW%20FINAL.xlsx" TargetMode="External"/></Relationships>
</file>

<file path=xl/externalLinks/_rels/externalLink76.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Poole%20Dick%20Associates/Questionnaire6/1-1/ICN%20Pricing%20Schedule%20C5%20COW%20FINAL.xlsx" TargetMode="External"/><Relationship Id="rId2" Type="http://schemas.microsoft.com/office/2019/04/relationships/externalLinkLongPath" Target="/sites/Procurement1/Shared%20Documents/PROCUREMENT/EXERCISES/ICN%20Framework/2024%20-%202028/3%20Evaluate/Bidder%20Submissions/On%20Time/Poole%20Dick%20Associates/Questionnaire6/1-1/ICN%20Pricing%20Schedule%20C5%20COW%20FINAL.xlsx?8F91A00A" TargetMode="External"/><Relationship Id="rId1" Type="http://schemas.openxmlformats.org/officeDocument/2006/relationships/externalLinkPath" Target="file:///\\8F91A00A\ICN%20Pricing%20Schedule%20C5%20COW%20FINAL.xlsx" TargetMode="External"/></Relationships>
</file>

<file path=xl/externalLinks/_rels/externalLink77.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Anderton%20Gables%20Project%20and%20Development%20Consultancy/ICN%20Pricing%20Schedule%20C6%20PA%20FINAL.xlsx" TargetMode="External"/><Relationship Id="rId2" Type="http://schemas.microsoft.com/office/2019/04/relationships/externalLinkLongPath" Target="/sites/Procurement1/Shared%20Documents/PROCUREMENT/EXERCISES/ICN%20Framework/2024%20-%202028/3%20Evaluate/Bidder%20Submissions/On%20Time/Anderton%20Gables%20Project%20and%20Development%20Consultancy/ICN%20Pricing%20Schedule%20C6%20PA%20FINAL.xlsx?BDE2AA7A" TargetMode="External"/><Relationship Id="rId1" Type="http://schemas.openxmlformats.org/officeDocument/2006/relationships/externalLinkPath" Target="file:///\\BDE2AA7A\ICN%20Pricing%20Schedule%20C6%20PA%20FINAL.xlsx" TargetMode="External"/></Relationships>
</file>

<file path=xl/externalLinks/_rels/externalLink78.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CPC%20Project%20Services%20LLP/Questionnaire6/1-1/ICN%20Pricing%20Schedule%20C6%20PA%20FINAL_CPC.xlsx" TargetMode="External"/><Relationship Id="rId2" Type="http://schemas.microsoft.com/office/2019/04/relationships/externalLinkLongPath" Target="/sites/Procurement1/Shared%20Documents/PROCUREMENT/EXERCISES/ICN%20Framework/2024%20-%202028/3%20Evaluate/Bidder%20Submissions/On%20Time/CPC%20Project%20Services%20LLP/Questionnaire6/1-1/ICN%20Pricing%20Schedule%20C6%20PA%20FINAL_CPC.xlsx?2B5FE451" TargetMode="External"/><Relationship Id="rId1" Type="http://schemas.openxmlformats.org/officeDocument/2006/relationships/externalLinkPath" Target="file:///\\2B5FE451\ICN%20Pricing%20Schedule%20C6%20PA%20FINAL_CPC.xlsx" TargetMode="External"/></Relationships>
</file>

<file path=xl/externalLinks/_rels/externalLink79.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Identity%20Consult/Questionnaire6/1-1/ICN%20Pricing%20Schedule%20C6%20PA%20FINAL.xlsx" TargetMode="External"/><Relationship Id="rId2" Type="http://schemas.microsoft.com/office/2019/04/relationships/externalLinkLongPath" Target="/sites/Procurement1/Shared%20Documents/PROCUREMENT/EXERCISES/ICN%20Framework/2024%20-%202028/3%20Evaluate/Bidder%20Submissions/On%20Time/Identity%20Consult/Questionnaire6/1-1/ICN%20Pricing%20Schedule%20C6%20PA%20FINAL.xlsx?7E51BE33" TargetMode="External"/><Relationship Id="rId1" Type="http://schemas.openxmlformats.org/officeDocument/2006/relationships/externalLinkPath" Target="file:///\\7E51BE33\ICN%20Pricing%20Schedule%20C6%20PA%20FINAL.xlsx" TargetMode="External"/></Relationships>
</file>

<file path=xl/externalLinks/_rels/externalLink80.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Markhams%20Ltd/Questionnaire6/1-1/ICN%20Pricing%20Schedule%20C6%20PA%20FINAL%20-%20Markhams.xlsx" TargetMode="External"/><Relationship Id="rId2" Type="http://schemas.microsoft.com/office/2019/04/relationships/externalLinkLongPath" Target="/sites/Procurement1/Shared%20Documents/PROCUREMENT/EXERCISES/ICN%20Framework/2024%20-%202028/3%20Evaluate/Bidder%20Submissions/On%20Time/Markhams%20Ltd/Questionnaire6/1-1/ICN%20Pricing%20Schedule%20C6%20PA%20FINAL%20-%20Markhams.xlsx?A8CECD08" TargetMode="External"/><Relationship Id="rId1" Type="http://schemas.openxmlformats.org/officeDocument/2006/relationships/externalLinkPath" Target="file:///\\A8CECD08\ICN%20Pricing%20Schedule%20C6%20PA%20FINAL%20-%20Markhams.xlsx" TargetMode="External"/></Relationships>
</file>

<file path=xl/externalLinks/_rels/externalLink81.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Poole%20Dick%20Associates/Questionnaire6/1-1/ICN%20Pricing%20Schedule%20C6%20PA%20FINAL.xlsx" TargetMode="External"/><Relationship Id="rId2" Type="http://schemas.microsoft.com/office/2019/04/relationships/externalLinkLongPath" Target="/sites/Procurement1/Shared%20Documents/PROCUREMENT/EXERCISES/ICN%20Framework/2024%20-%202028/3%20Evaluate/Bidder%20Submissions/On%20Time/Poole%20Dick%20Associates/Questionnaire6/1-1/ICN%20Pricing%20Schedule%20C6%20PA%20FINAL.xlsx?8F91A00A" TargetMode="External"/><Relationship Id="rId1" Type="http://schemas.openxmlformats.org/officeDocument/2006/relationships/externalLinkPath" Target="file:///\\8F91A00A\ICN%20Pricing%20Schedule%20C6%20PA%20FINAL.xlsx" TargetMode="External"/></Relationships>
</file>

<file path=xl/externalLinks/_rels/externalLink82.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imon%20Fenton%20Partnership/Questionnaire6/1-1/ICN%20Pricing%20Schedule%20C6%20PA%20FINAL.xlsx" TargetMode="External"/><Relationship Id="rId2" Type="http://schemas.microsoft.com/office/2019/04/relationships/externalLinkLongPath" Target="/sites/Procurement1/Shared%20Documents/PROCUREMENT/EXERCISES/ICN%20Framework/2024%20-%202028/3%20Evaluate/Bidder%20Submissions/On%20Time/Simon%20Fenton%20Partnership/Questionnaire6/1-1/ICN%20Pricing%20Schedule%20C6%20PA%20FINAL.xlsx?9DDB966F" TargetMode="External"/><Relationship Id="rId1" Type="http://schemas.openxmlformats.org/officeDocument/2006/relationships/externalLinkPath" Target="file:///\\9DDB966F\ICN%20Pricing%20Schedule%20C6%20PA%20FINAL.xlsx" TargetMode="External"/></Relationships>
</file>

<file path=xl/externalLinks/_rels/externalLink83.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Turner%20and%20Townsend%20Management%20Solutions%20Ltd/ICN%20Pricing%20Schedule%20C6%20PA%20FINAL%20(1).xlsx" TargetMode="External"/><Relationship Id="rId2" Type="http://schemas.microsoft.com/office/2019/04/relationships/externalLinkLongPath" Target="/sites/Procurement1/Shared%20Documents/PROCUREMENT/EXERCISES/ICN%20Framework/2024%20-%202028/3%20Evaluate/Bidder%20Submissions/On%20Time/Turner%20and%20Townsend%20Management%20Solutions%20Ltd/ICN%20Pricing%20Schedule%20C6%20PA%20FINAL%20(1).xlsx?F91A9DDC" TargetMode="External"/><Relationship Id="rId1" Type="http://schemas.openxmlformats.org/officeDocument/2006/relationships/externalLinkPath" Target="file:///\\F91A9DDC\ICN%20Pricing%20Schedule%20C6%20PA%20FINAL%20(1).xlsx" TargetMode="External"/></Relationships>
</file>

<file path=xl/externalLinks/_rels/externalLink84.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WhiteleyEaves%20Ltd/Questionnaire6/1-1/ICN%20Pricing%20Schedule%20C6%20PA%20FINAL.xlsx" TargetMode="External"/><Relationship Id="rId2" Type="http://schemas.microsoft.com/office/2019/04/relationships/externalLinkLongPath" Target="/sites/Procurement1/Shared%20Documents/PROCUREMENT/EXERCISES/ICN%20Framework/2024%20-%202028/3%20Evaluate/Bidder%20Submissions/On%20Time/WhiteleyEaves%20Ltd/Questionnaire6/1-1/ICN%20Pricing%20Schedule%20C6%20PA%20FINAL.xlsx?D3031AB1" TargetMode="External"/><Relationship Id="rId1" Type="http://schemas.openxmlformats.org/officeDocument/2006/relationships/externalLinkPath" Target="file:///\\D3031AB1\ICN%20Pricing%20Schedule%20C6%20PA%20FINAL.xlsx" TargetMode="External"/></Relationships>
</file>

<file path=xl/externalLinks/_rels/externalLink85.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Bernard%20Taylor%20Partnership/Questionnaire6/1-1/ICN%20Pricing%20Schedule%20C7%20PD%20FINAL%20-%20BTP.xlsx" TargetMode="External"/><Relationship Id="rId2" Type="http://schemas.microsoft.com/office/2019/04/relationships/externalLinkLongPath" Target="/sites/Procurement1/Shared%20Documents/PROCUREMENT/EXERCISES/ICN%20Framework/2024%20-%202028/3%20Evaluate/Bidder%20Submissions/On%20Time/Bernard%20Taylor%20Partnership/Questionnaire6/1-1/ICN%20Pricing%20Schedule%20C7%20PD%20FINAL%20-%20BTP.xlsx?C9CF4E8F" TargetMode="External"/><Relationship Id="rId1" Type="http://schemas.openxmlformats.org/officeDocument/2006/relationships/externalLinkPath" Target="file:///\\C9CF4E8F\ICN%20Pricing%20Schedule%20C7%20PD%20FINAL%20-%20BTP.xlsx" TargetMode="External"/></Relationships>
</file>

<file path=xl/externalLinks/_rels/externalLink86.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CPC%20Project%20Services%20LLP/Questionnaire6/1-1/ICN%20Pricing%20Schedule%20C7%20PD%20FINAL-CPC.xlsx" TargetMode="External"/><Relationship Id="rId2" Type="http://schemas.microsoft.com/office/2019/04/relationships/externalLinkLongPath" Target="/sites/Procurement1/Shared%20Documents/PROCUREMENT/EXERCISES/ICN%20Framework/2024%20-%202028/3%20Evaluate/Bidder%20Submissions/On%20Time/CPC%20Project%20Services%20LLP/Questionnaire6/1-1/ICN%20Pricing%20Schedule%20C7%20PD%20FINAL-CPC.xlsx?2B5FE451" TargetMode="External"/><Relationship Id="rId1" Type="http://schemas.openxmlformats.org/officeDocument/2006/relationships/externalLinkPath" Target="file:///\\2B5FE451\ICN%20Pricing%20Schedule%20C7%20PD%20FINAL-CPC.xlsx" TargetMode="External"/></Relationships>
</file>

<file path=xl/externalLinks/_rels/externalLink87.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Paddock%20Johnson%20Partnership/Questionnaire6/1-1/ICN%20P%20Schedule%20C7%20Principal%20Designer_submission.xlsx" TargetMode="External"/><Relationship Id="rId2" Type="http://schemas.microsoft.com/office/2019/04/relationships/externalLinkLongPath" Target="/sites/Procurement1/Shared%20Documents/PROCUREMENT/EXERCISES/ICN%20Framework/2024%20-%202028/3%20Evaluate/Bidder%20Submissions/On%20Time/Paddock%20Johnson%20Partnership/Questionnaire6/1-1/ICN%20P%20Schedule%20C7%20Principal%20Designer_submission.xlsx?93B87171" TargetMode="External"/><Relationship Id="rId1" Type="http://schemas.openxmlformats.org/officeDocument/2006/relationships/externalLinkPath" Target="file:///\\93B87171\ICN%20P%20Schedule%20C7%20Principal%20Designer_submission.xlsx" TargetMode="External"/></Relationships>
</file>

<file path=xl/externalLinks/_rels/externalLink88.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Poole%20Dick%20Associates/Questionnaire6/1-1/ICN%20Pricing%20Schedule%20C7%20PD%20FINAL.xlsx" TargetMode="External"/><Relationship Id="rId2" Type="http://schemas.microsoft.com/office/2019/04/relationships/externalLinkLongPath" Target="/sites/Procurement1/Shared%20Documents/PROCUREMENT/EXERCISES/ICN%20Framework/2024%20-%202028/3%20Evaluate/Bidder%20Submissions/On%20Time/Poole%20Dick%20Associates/Questionnaire6/1-1/ICN%20Pricing%20Schedule%20C7%20PD%20FINAL.xlsx?8F91A00A" TargetMode="External"/><Relationship Id="rId1" Type="http://schemas.openxmlformats.org/officeDocument/2006/relationships/externalLinkPath" Target="file:///\\8F91A00A\ICN%20Pricing%20Schedule%20C7%20PD%20FINAL.xlsx" TargetMode="External"/></Relationships>
</file>

<file path=xl/externalLinks/_rels/externalLink89.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RJD%20Associates%20(North%20West)%20Limited/Questionnaire6/1-1/ICN%20Pricing%20Schedule%20C7%20PD%20FINAL%20(3).xlsx" TargetMode="External"/><Relationship Id="rId2" Type="http://schemas.microsoft.com/office/2019/04/relationships/externalLinkLongPath" Target="/sites/Procurement1/Shared%20Documents/PROCUREMENT/EXERCISES/ICN%20Framework/2024%20-%202028/3%20Evaluate/Bidder%20Submissions/On%20Time/RJD%20Associates%20(North%20West)%20Limited/Questionnaire6/1-1/ICN%20Pricing%20Schedule%20C7%20PD%20FINAL%20(3).xlsx?E473A513" TargetMode="External"/><Relationship Id="rId1" Type="http://schemas.openxmlformats.org/officeDocument/2006/relationships/externalLinkPath" Target="file:///\\E473A513\ICN%20Pricing%20Schedule%20C7%20PD%20FINAL%20(3).xlsx" TargetMode="External"/></Relationships>
</file>

<file path=xl/externalLinks/_rels/externalLink90.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RPP%20Ltd%20ta%20Rex%20Procter%20&amp;%20Partners/Questionnaire6/1-1/ICN%20Pricing%20Schedule%20C7%20PD.xlsx" TargetMode="External"/><Relationship Id="rId2" Type="http://schemas.microsoft.com/office/2019/04/relationships/externalLinkLongPath" Target="/sites/Procurement1/Shared%20Documents/PROCUREMENT/EXERCISES/ICN%20Framework/2024%20-%202028/3%20Evaluate/Bidder%20Submissions/On%20Time/RPP%20Ltd%20ta%20Rex%20Procter%20&amp;%20Partners/Questionnaire6/1-1/ICN%20Pricing%20Schedule%20C7%20PD.xlsx?5DC9A820" TargetMode="External"/><Relationship Id="rId1" Type="http://schemas.openxmlformats.org/officeDocument/2006/relationships/externalLinkPath" Target="file:///\\5DC9A820\ICN%20Pricing%20Schedule%20C7%20PD.xlsx" TargetMode="External"/></Relationships>
</file>

<file path=xl/externalLinks/_rels/externalLink91.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utcliffe/Questionnaire6/1-1/Sutcliffe%20Projects%20Ltd_ICN%20Pricing%20Schedule%20C7%20PD.xlsx" TargetMode="External"/><Relationship Id="rId2" Type="http://schemas.microsoft.com/office/2019/04/relationships/externalLinkLongPath" Target="/sites/Procurement1/Shared%20Documents/PROCUREMENT/EXERCISES/ICN%20Framework/2024%20-%202028/3%20Evaluate/Bidder%20Submissions/On%20Time/Sutcliffe/Questionnaire6/1-1/Sutcliffe%20Projects%20Ltd_ICN%20Pricing%20Schedule%20C7%20PD.xlsx?AF5E63C7" TargetMode="External"/><Relationship Id="rId1" Type="http://schemas.openxmlformats.org/officeDocument/2006/relationships/externalLinkPath" Target="file:///\\AF5E63C7\Sutcliffe%20Projects%20Ltd_ICN%20Pricing%20Schedule%20C7%20PD.xlsx" TargetMode="External"/></Relationships>
</file>

<file path=xl/externalLinks/_rels/externalLink92.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Wilkinson%20Cowan%20Partnership/Questionnaire6/1-1/ICN%20Pricing%20Schedule%20C7%20PD%20FINAL.xlsx" TargetMode="External"/><Relationship Id="rId2" Type="http://schemas.microsoft.com/office/2019/04/relationships/externalLinkLongPath" Target="/sites/Procurement1/Shared%20Documents/PROCUREMENT/EXERCISES/ICN%20Framework/2024%20-%202028/3%20Evaluate/Bidder%20Submissions/On%20Time/Wilkinson%20Cowan%20Partnership/Questionnaire6/1-1/ICN%20Pricing%20Schedule%20C7%20PD%20FINAL.xlsx?A6522AA1" TargetMode="External"/><Relationship Id="rId1" Type="http://schemas.openxmlformats.org/officeDocument/2006/relationships/externalLinkPath" Target="file:///\\A6522AA1\ICN%20Pricing%20Schedule%20C7%20PD%20FINAL.xlsx" TargetMode="External"/></Relationships>
</file>

<file path=xl/externalLinks/_rels/externalLink93.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Arcus%20Consulting%20LLP/Questionnaire6/1-1/Arcus%20ICN%20Pricing%20Schedule%20C7%20PD.xlsx" TargetMode="External"/><Relationship Id="rId2" Type="http://schemas.microsoft.com/office/2019/04/relationships/externalLinkLongPath" Target="/sites/Procurement1/Shared%20Documents/PROCUREMENT/EXERCISES/ICN%20Framework/2024%20-%202028/3%20Evaluate/Bidder%20Submissions/On%20Time/Arcus%20Consulting%20LLP/Questionnaire6/1-1/Arcus%20ICN%20Pricing%20Schedule%20C7%20PD.xlsx?41B48DC8" TargetMode="External"/><Relationship Id="rId1" Type="http://schemas.openxmlformats.org/officeDocument/2006/relationships/externalLinkPath" Target="file:///\\41B48DC8\Arcus%20ICN%20Pricing%20Schedule%20C7%20PD.xlsx" TargetMode="External"/></Relationships>
</file>

<file path=xl/externalLinks/_rels/externalLink94.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Cassidy%20&amp;%20Ashton/Questionnaire6/1-1/ICN%20Pricing%20Schedule%20C8%20PC%20FINAL.xlsx" TargetMode="External"/><Relationship Id="rId2" Type="http://schemas.microsoft.com/office/2019/04/relationships/externalLinkLongPath" Target="/sites/Procurement1/Shared%20Documents/PROCUREMENT/EXERCISES/ICN%20Framework/2024%20-%202028/3%20Evaluate/Bidder%20Submissions/On%20Time/Cassidy%20&amp;%20Ashton/Questionnaire6/1-1/ICN%20Pricing%20Schedule%20C8%20PC%20FINAL.xlsx?BEC1BAE6" TargetMode="External"/><Relationship Id="rId1" Type="http://schemas.openxmlformats.org/officeDocument/2006/relationships/externalLinkPath" Target="file:///\\BEC1BAE6\ICN%20Pricing%20Schedule%20C8%20PC%20FINAL.xlsx" TargetMode="External"/></Relationships>
</file>

<file path=xl/externalLinks/_rels/externalLink95.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Hive%20Land%20&amp;%20Planning%20Limited/Questionnaire6/1-1/ICN%20Pricing%20Schedule%20C8%20PC%20FINAL.xlsx" TargetMode="External"/><Relationship Id="rId2" Type="http://schemas.microsoft.com/office/2019/04/relationships/externalLinkLongPath" Target="/sites/Procurement1/Shared%20Documents/PROCUREMENT/EXERCISES/ICN%20Framework/2024%20-%202028/3%20Evaluate/Bidder%20Submissions/On%20Time/Hive%20Land%20&amp;%20Planning%20Limited/Questionnaire6/1-1/ICN%20Pricing%20Schedule%20C8%20PC%20FINAL.xlsx?E9E29DB0" TargetMode="External"/><Relationship Id="rId1" Type="http://schemas.openxmlformats.org/officeDocument/2006/relationships/externalLinkPath" Target="file:///\\E9E29DB0\ICN%20Pricing%20Schedule%20C8%20PC%20FINAL.xlsx" TargetMode="External"/></Relationships>
</file>

<file path=xl/externalLinks/_rels/externalLink96.xml.rels><?xml version="1.0" encoding="UTF-8" standalone="yes"?>
<Relationships xmlns="http://schemas.openxmlformats.org/package/2006/relationships"><Relationship Id="rId3" Type="http://schemas.openxmlformats.org/officeDocument/2006/relationships/externalLinkPath" Target="file:///C:\Users\ctarling\Great%20Places%20Housing%20Group%20Ltd\Procurement%20-%20Documents\PROCUREMENT\EXERCISES\ICN%20Framework\2024%20-%202028\3%20Evaluate\Bidder%20Submissions\On%20Time\Savills%20(UK)%20Ltd\Questionnaire6\1-1\Pricing%20Schedule%20C8%20(Savills%20UK%20Limited).xlsx" TargetMode="External"/><Relationship Id="rId2" Type="http://schemas.microsoft.com/office/2019/04/relationships/externalLinkLongPath" Target="/Users/ctarling/Great%20Places%20Housing%20Group%20Ltd/Procurement%20-%20Documents/PROCUREMENT/EXERCISES/ICN%20Framework/2024%20-%202028/3%20Evaluate/Bidder%20Submissions/On%20Time/Savills%20(UK)%20Ltd/Questionnaire6/1-1/Pricing%20Schedule%20C8%20(Savills%20UK%20Limited).xlsx?73E0369B" TargetMode="External"/><Relationship Id="rId1" Type="http://schemas.openxmlformats.org/officeDocument/2006/relationships/externalLinkPath" Target="file:///\\73E0369B\Pricing%20Schedule%20C8%20(Savills%20UK%20Limited).xlsx" TargetMode="External"/></Relationships>
</file>

<file path=xl/externalLinks/_rels/externalLink97.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tantec%20UK%20Ltd/Questionnaire6/1-1/Stantec_ICN%20Pricing%20Schedule%20C8.xlsx" TargetMode="External"/><Relationship Id="rId2" Type="http://schemas.microsoft.com/office/2019/04/relationships/externalLinkLongPath" Target="/sites/Procurement1/Shared%20Documents/PROCUREMENT/EXERCISES/ICN%20Framework/2024%20-%202028/3%20Evaluate/Bidder%20Submissions/On%20Time/Stantec%20UK%20Ltd/Questionnaire6/1-1/Stantec_ICN%20Pricing%20Schedule%20C8.xlsx?0E492CC5" TargetMode="External"/><Relationship Id="rId1" Type="http://schemas.openxmlformats.org/officeDocument/2006/relationships/externalLinkPath" Target="file:///\\0E492CC5\Stantec_ICN%20Pricing%20Schedule%20C8.xlsx" TargetMode="External"/></Relationships>
</file>

<file path=xl/externalLinks/_rels/externalLink98.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DPP%20One%20Ltd/Questionnaire6/1-1/ICN%20Pricing%20Schedule%20C8%20PC%20FINAL%20-%20DPP.xlsx" TargetMode="External"/><Relationship Id="rId2" Type="http://schemas.microsoft.com/office/2019/04/relationships/externalLinkLongPath" Target="/sites/Procurement1/Shared%20Documents/PROCUREMENT/EXERCISES/ICN%20Framework/2024%20-%202028/3%20Evaluate/Bidder%20Submissions/On%20Time/DPP%20One%20Ltd/Questionnaire6/1-1/ICN%20Pricing%20Schedule%20C8%20PC%20FINAL%20-%20DPP.xlsx?DF08F72E" TargetMode="External"/><Relationship Id="rId1" Type="http://schemas.openxmlformats.org/officeDocument/2006/relationships/externalLinkPath" Target="file:///\\DF08F72E\ICN%20Pricing%20Schedule%20C8%20PC%20FINAL%20-%20DPP.xlsx" TargetMode="External"/></Relationships>
</file>

<file path=xl/externalLinks/_rels/externalLink99.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Tetra%20Tech%20Limited/Questionnaire6/1-1/ICN%20Pricing%20Schedule%20C8%20PC%20FINAL.xlsx" TargetMode="External"/><Relationship Id="rId2" Type="http://schemas.microsoft.com/office/2019/04/relationships/externalLinkLongPath" Target="/sites/Procurement1/Shared%20Documents/PROCUREMENT/EXERCISES/ICN%20Framework/2024%20-%202028/3%20Evaluate/Bidder%20Submissions/On%20Time/Tetra%20Tech%20Limited/Questionnaire6/1-1/ICN%20Pricing%20Schedule%20C8%20PC%20FINAL.xlsx?2B794AAC" TargetMode="External"/><Relationship Id="rId1" Type="http://schemas.openxmlformats.org/officeDocument/2006/relationships/externalLinkPath" Target="file:///\\2B794AAC\ICN%20Pricing%20Schedule%20C8%20PC%20FINAL.xlsx" TargetMode="External"/></Relationships>
</file>

<file path=xl/externalLinks/_rels/externalLink100.xml.rels><?xml version="1.0" encoding="UTF-8" standalone="yes"?>
<Relationships xmlns="http://schemas.openxmlformats.org/package/2006/relationships"><Relationship Id="rId2" Type="http://schemas.openxmlformats.org/officeDocument/2006/relationships/externalLinkPath" Target="file:///C:\Users\ctarling\Great%20Places%20Housing%20Group%20Ltd\Procurement%20-%20Documents\PROCUREMENT\EXERCISES\ICN%20Framework\2024%20-%202028\3%20Evaluate\Consultant%20Evaluation\ICN%202024%20vs%20ICN%202020%20Consultancy%20Lots%20Pricing%20Sanity%20Check%20.xlsx" TargetMode="External"/><Relationship Id="rId1" Type="http://schemas.openxmlformats.org/officeDocument/2006/relationships/externalLinkPath" Target="/sites/Procurement1/Shared%20Documents/PROCUREMENT/EXERCISES/ICN%20Framework/2024%20-%202028/3%20Evaluate/Consultant%20Evaluation/ICN%202024%20vs%20ICN%202020%20Consultancy%20Lots%20Pricing%20Sanity%20Check%20.xlsx" TargetMode="External"/></Relationships>
</file>

<file path=xl/externalLinks/_rels/externalLink101.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Brownfield%20Solutions%20Limited/Questionnaire6/1-1/ICN%20Pricing%20Schedule%20C9%20SI%206m%20WS%20BH.xlsx" TargetMode="External"/><Relationship Id="rId2" Type="http://schemas.microsoft.com/office/2019/04/relationships/externalLinkLongPath" Target="/sites/Procurement1/Shared%20Documents/PROCUREMENT/EXERCISES/ICN%20Framework/2024%20-%202028/3%20Evaluate/Bidder%20Submissions/On%20Time/Brownfield%20Solutions%20Limited/Questionnaire6/1-1/ICN%20Pricing%20Schedule%20C9%20SI%206m%20WS%20BH.xlsx?40A92767" TargetMode="External"/><Relationship Id="rId1" Type="http://schemas.openxmlformats.org/officeDocument/2006/relationships/externalLinkPath" Target="file:///\\40A92767\ICN%20Pricing%20Schedule%20C9%20SI%206m%20WS%20BH.xlsx" TargetMode="External"/></Relationships>
</file>

<file path=xl/externalLinks/_rels/externalLink102.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Campbell%20Reith%20Hill%20LLP/Questionnaire6/1-1/ICN%20Pricing%20Schedule%20C9%20SI%20-%20CampbellReith.xlsx" TargetMode="External"/><Relationship Id="rId2" Type="http://schemas.microsoft.com/office/2019/04/relationships/externalLinkLongPath" Target="/sites/Procurement1/Shared%20Documents/PROCUREMENT/EXERCISES/ICN%20Framework/2024%20-%202028/3%20Evaluate/Bidder%20Submissions/On%20Time/Campbell%20Reith%20Hill%20LLP/Questionnaire6/1-1/ICN%20Pricing%20Schedule%20C9%20SI%20-%20CampbellReith.xlsx?97017964" TargetMode="External"/><Relationship Id="rId1" Type="http://schemas.openxmlformats.org/officeDocument/2006/relationships/externalLinkPath" Target="file:///\\97017964\ICN%20Pricing%20Schedule%20C9%20SI%20-%20CampbellReith.xlsx" TargetMode="External"/></Relationships>
</file>

<file path=xl/externalLinks/_rels/externalLink103.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Clancy%20Consulting%20Ltd/Questionnaire6/1-1/ICN%20Pricing%20Schedule%20C9%20SI%20-%20Clancy.xlsx" TargetMode="External"/><Relationship Id="rId2" Type="http://schemas.microsoft.com/office/2019/04/relationships/externalLinkLongPath" Target="/sites/Procurement1/Shared%20Documents/PROCUREMENT/EXERCISES/ICN%20Framework/2024%20-%202028/3%20Evaluate/Bidder%20Submissions/On%20Time/Clancy%20Consulting%20Ltd/Questionnaire6/1-1/ICN%20Pricing%20Schedule%20C9%20SI%20-%20Clancy.xlsx?56053F09" TargetMode="External"/><Relationship Id="rId1" Type="http://schemas.openxmlformats.org/officeDocument/2006/relationships/externalLinkPath" Target="file:///\\56053F09\ICN%20Pricing%20Schedule%20C9%20SI%20-%20Clancy.xlsx" TargetMode="External"/></Relationships>
</file>

<file path=xl/externalLinks/_rels/externalLink104.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Concept%20Engineering%20Consultants%20Limited%20ta%20Concept%20Site%20Investigations/Questionnaire6/1-1/ICN%20P%20Schedule%20C9%20SI.xlsx" TargetMode="External"/><Relationship Id="rId2" Type="http://schemas.microsoft.com/office/2019/04/relationships/externalLinkLongPath" Target="/sites/Procurement1/Shared%20Documents/PROCUREMENT/EXERCISES/ICN%20Framework/2024%20-%202028/3%20Evaluate/Bidder%20Submissions/On%20Time/Concept%20Engineering%20Consultants%20Limited%20ta%20Concept%20Site%20Investigations/Questionnaire6/1-1/ICN%20P%20Schedule%20C9%20SI.xlsx?B22360C5" TargetMode="External"/><Relationship Id="rId1" Type="http://schemas.openxmlformats.org/officeDocument/2006/relationships/externalLinkPath" Target="file:///\\B22360C5\ICN%20P%20Schedule%20C9%20SI.xlsx" TargetMode="External"/></Relationships>
</file>

<file path=xl/externalLinks/_rels/externalLink105.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Curtins%20Consulting%20Ltd/Questionnaire6/1-1/Curtins%20-%20ICN%20Pricing%20Schedule%20C9%20SI.xlsx" TargetMode="External"/><Relationship Id="rId2" Type="http://schemas.microsoft.com/office/2019/04/relationships/externalLinkLongPath" Target="/sites/Procurement1/Shared%20Documents/PROCUREMENT/EXERCISES/ICN%20Framework/2024%20-%202028/3%20Evaluate/Bidder%20Submissions/On%20Time/Curtins%20Consulting%20Ltd/Questionnaire6/1-1/Curtins%20-%20ICN%20Pricing%20Schedule%20C9%20SI.xlsx?A3F60D6B" TargetMode="External"/><Relationship Id="rId1" Type="http://schemas.openxmlformats.org/officeDocument/2006/relationships/externalLinkPath" Target="file:///\\A3F60D6B\Curtins%20-%20ICN%20Pricing%20Schedule%20C9%20SI.xlsx" TargetMode="External"/></Relationships>
</file>

<file path=xl/externalLinks/_rels/externalLink106.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Leyden%20Kirby%20Associates%20Limited%20TA%20The%20LK%20Group/Questionnaire6/1-1/ICN%20Pricing%20Schedule%20C9%20SI.xlsx" TargetMode="External"/><Relationship Id="rId2" Type="http://schemas.microsoft.com/office/2019/04/relationships/externalLinkLongPath" Target="/sites/Procurement1/Shared%20Documents/PROCUREMENT/EXERCISES/ICN%20Framework/2024%20-%202028/3%20Evaluate/Bidder%20Submissions/On%20Time/Leyden%20Kirby%20Associates%20Limited%20TA%20The%20LK%20Group/Questionnaire6/1-1/ICN%20Pricing%20Schedule%20C9%20SI.xlsx?D77A9808" TargetMode="External"/><Relationship Id="rId1" Type="http://schemas.openxmlformats.org/officeDocument/2006/relationships/externalLinkPath" Target="file:///\\D77A9808\ICN%20Pricing%20Schedule%20C9%20SI.xlsx" TargetMode="External"/></Relationships>
</file>

<file path=xl/externalLinks/_rels/externalLink107.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Ridge%20and%20Partners%20LLP/Questionnaire6/1-1/Ridge%20-%20ICN%20Pricing%20Schedule%20C9%20SI_Ridge%20Fees%20(Final).xlsx" TargetMode="External"/><Relationship Id="rId2" Type="http://schemas.microsoft.com/office/2019/04/relationships/externalLinkLongPath" Target="/sites/Procurement1/Shared%20Documents/PROCUREMENT/EXERCISES/ICN%20Framework/2024%20-%202028/3%20Evaluate/Bidder%20Submissions/On%20Time/Ridge%20and%20Partners%20LLP/Questionnaire6/1-1/Ridge%20-%20ICN%20Pricing%20Schedule%20C9%20SI_Ridge%20Fees%20(Final).xlsx?3AF703CC" TargetMode="External"/><Relationship Id="rId1" Type="http://schemas.openxmlformats.org/officeDocument/2006/relationships/externalLinkPath" Target="file:///\\3AF703CC\Ridge%20-%20ICN%20Pricing%20Schedule%20C9%20SI_Ridge%20Fees%20(Final).xlsx" TargetMode="External"/></Relationships>
</file>

<file path=xl/externalLinks/_rels/externalLink108.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utcliffe/Questionnaire6/1-1/Sutcliffe%20Projects%20Ltd_ICN%20Pricing%20Schedule%20C9%20SI.xlsx" TargetMode="External"/><Relationship Id="rId2" Type="http://schemas.microsoft.com/office/2019/04/relationships/externalLinkLongPath" Target="/sites/Procurement1/Shared%20Documents/PROCUREMENT/EXERCISES/ICN%20Framework/2024%20-%202028/3%20Evaluate/Bidder%20Submissions/On%20Time/Sutcliffe/Questionnaire6/1-1/Sutcliffe%20Projects%20Ltd_ICN%20Pricing%20Schedule%20C9%20SI.xlsx?AF5E63C7" TargetMode="External"/><Relationship Id="rId1" Type="http://schemas.openxmlformats.org/officeDocument/2006/relationships/externalLinkPath" Target="file:///\\AF5E63C7\Sutcliffe%20Projects%20Ltd_ICN%20Pricing%20Schedule%20C9%20SI.xlsx" TargetMode="External"/></Relationships>
</file>

<file path=xl/externalLinks/_rels/externalLink109.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BWB%20Consulting%20Limited/Questionnaire6/1-1/ICN%20Pricing%20Schedule%20C10%20M&amp;E%20Engineer%20FINAL.xlsx" TargetMode="External"/><Relationship Id="rId2" Type="http://schemas.microsoft.com/office/2019/04/relationships/externalLinkLongPath" Target="/sites/Procurement1/Shared%20Documents/PROCUREMENT/EXERCISES/ICN%20Framework/2024%20-%202028/3%20Evaluate/Bidder%20Submissions/On%20Time/BWB%20Consulting%20Limited/Questionnaire6/1-1/ICN%20Pricing%20Schedule%20C10%20M&amp;E%20Engineer%20FINAL.xlsx?A3F997CD" TargetMode="External"/><Relationship Id="rId1" Type="http://schemas.openxmlformats.org/officeDocument/2006/relationships/externalLinkPath" Target="file:///\\A3F997CD\ICN%20Pricing%20Schedule%20C10%20M&amp;E%20Engineer%20FINAL.xlsx" TargetMode="External"/></Relationships>
</file>

<file path=xl/externalLinks/_rels/externalLink110.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Clancy%20Consulting%20Ltd/Questionnaire6/1-1/ICN%20Pricing%20Schedule%20C10%20M&amp;E%20Engineer%20-%20Clancy.xlsx" TargetMode="External"/><Relationship Id="rId2" Type="http://schemas.microsoft.com/office/2019/04/relationships/externalLinkLongPath" Target="/sites/Procurement1/Shared%20Documents/PROCUREMENT/EXERCISES/ICN%20Framework/2024%20-%202028/3%20Evaluate/Bidder%20Submissions/On%20Time/Clancy%20Consulting%20Ltd/Questionnaire6/1-1/ICN%20Pricing%20Schedule%20C10%20M&amp;E%20Engineer%20-%20Clancy.xlsx?56053F09" TargetMode="External"/><Relationship Id="rId1" Type="http://schemas.openxmlformats.org/officeDocument/2006/relationships/externalLinkPath" Target="file:///\\56053F09\ICN%20Pricing%20Schedule%20C10%20M&amp;E%20Engineer%20-%20Clancy.xlsx" TargetMode="External"/></Relationships>
</file>

<file path=xl/externalLinks/_rels/externalLink111.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Davies%20M&amp;E%20Partnership/Questionnaire6/1-1/ICN%20P%20Schedule%20C10%20M&amp;E%20Engineer%20FINAL.xlsx" TargetMode="External"/><Relationship Id="rId2" Type="http://schemas.microsoft.com/office/2019/04/relationships/externalLinkLongPath" Target="/sites/Procurement1/Shared%20Documents/PROCUREMENT/EXERCISES/ICN%20Framework/2024%20-%202028/3%20Evaluate/Bidder%20Submissions/On%20Time/Davies%20M&amp;E%20Partnership/Questionnaire6/1-1/ICN%20P%20Schedule%20C10%20M&amp;E%20Engineer%20FINAL.xlsx?D1BD2D39" TargetMode="External"/><Relationship Id="rId1" Type="http://schemas.openxmlformats.org/officeDocument/2006/relationships/externalLinkPath" Target="file:///\\D1BD2D39\ICN%20P%20Schedule%20C10%20M&amp;E%20Engineer%20FINAL.xlsx" TargetMode="External"/></Relationships>
</file>

<file path=xl/externalLinks/_rels/externalLink112.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Pettit%20Singleton%20Associates/Questionnaire6/1-1/ICN%20Pricing%20Schedule%20C10%20M&amp;E%20Engineer%20FINAL.xlsx" TargetMode="External"/><Relationship Id="rId2" Type="http://schemas.microsoft.com/office/2019/04/relationships/externalLinkLongPath" Target="/sites/Procurement1/Shared%20Documents/PROCUREMENT/EXERCISES/ICN%20Framework/2024%20-%202028/3%20Evaluate/Bidder%20Submissions/On%20Time/Pettit%20Singleton%20Associates/Questionnaire6/1-1/ICN%20Pricing%20Schedule%20C10%20M&amp;E%20Engineer%20FINAL.xlsx?21966F00" TargetMode="External"/><Relationship Id="rId1" Type="http://schemas.openxmlformats.org/officeDocument/2006/relationships/externalLinkPath" Target="file:///\\21966F00\ICN%20Pricing%20Schedule%20C10%20M&amp;E%20Engineer%20FINAL.xlsx" TargetMode="External"/></Relationships>
</file>

<file path=xl/externalLinks/_rels/externalLink113.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teven%20A%20Hunt%20&amp;%20Associates/Questionnaire6/1-1/ICN%20Pricing%20Schedule%20C10%20M&amp;E%20Engineer%20FINAL.xlsx" TargetMode="External"/><Relationship Id="rId2" Type="http://schemas.microsoft.com/office/2019/04/relationships/externalLinkLongPath" Target="/sites/Procurement1/Shared%20Documents/PROCUREMENT/EXERCISES/ICN%20Framework/2024%20-%202028/3%20Evaluate/Bidder%20Submissions/On%20Time/Steven%20A%20Hunt%20&amp;%20Associates/Questionnaire6/1-1/ICN%20Pricing%20Schedule%20C10%20M&amp;E%20Engineer%20FINAL.xlsx?2F308F25" TargetMode="External"/><Relationship Id="rId1" Type="http://schemas.openxmlformats.org/officeDocument/2006/relationships/externalLinkPath" Target="file:///\\2F308F25\ICN%20Pricing%20Schedule%20C10%20M&amp;E%20Engineer%20FINAL.xlsx" TargetMode="External"/></Relationships>
</file>

<file path=xl/externalLinks/_rels/externalLink114.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Watts%20Group%20Limited/Questionnaire6/1-1/ICN%20Pricing%20Schedule%20C10%20ME%20Engineer%20FINAL.xlsx" TargetMode="External"/><Relationship Id="rId2" Type="http://schemas.microsoft.com/office/2019/04/relationships/externalLinkLongPath" Target="/sites/Procurement1/Shared%20Documents/PROCUREMENT/EXERCISES/ICN%20Framework/2024%20-%202028/3%20Evaluate/Bidder%20Submissions/On%20Time/Watts%20Group%20Limited/Questionnaire6/1-1/ICN%20Pricing%20Schedule%20C10%20ME%20Engineer%20FINAL.xlsx?440C7E97" TargetMode="External"/><Relationship Id="rId1" Type="http://schemas.openxmlformats.org/officeDocument/2006/relationships/externalLinkPath" Target="file:///\\440C7E97\ICN%20Pricing%20Schedule%20C10%20ME%20Engineer%20FINAL.xlsx" TargetMode="External"/></Relationships>
</file>

<file path=xl/externalLinks/_rels/externalLink115.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Clancy%20Consulting%20Ltd/ICN%20Pricing%20Schedule%20C10%20M&amp;E%20Engineer%20-%20Clancy_Day%20rates.xlsx" TargetMode="External"/><Relationship Id="rId2" Type="http://schemas.microsoft.com/office/2019/04/relationships/externalLinkLongPath" Target="/sites/Procurement1/Shared%20Documents/PROCUREMENT/EXERCISES/ICN%20Framework/2024%20-%202028/3%20Evaluate/Bidder%20Submissions/On%20Time/Clancy%20Consulting%20Ltd/ICN%20Pricing%20Schedule%20C10%20M&amp;E%20Engineer%20-%20Clancy_Day%20rates.xlsx?DE233FF3" TargetMode="External"/><Relationship Id="rId1" Type="http://schemas.openxmlformats.org/officeDocument/2006/relationships/externalLinkPath" Target="file:///\\DE233FF3\ICN%20Pricing%20Schedule%20C10%20M&amp;E%20Engineer%20-%20Clancy_Day%20rates.xlsx" TargetMode="External"/></Relationships>
</file>

<file path=xl/externalLinks/_rels/externalLink116.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Pettit%20Singleton%20Associates/ICN%20Pricing%20Schedule%20C10%20M&amp;E%20Engineer%20REVISED.xlsx" TargetMode="External"/><Relationship Id="rId2" Type="http://schemas.microsoft.com/office/2019/04/relationships/externalLinkLongPath" Target="/sites/Procurement1/Shared%20Documents/PROCUREMENT/EXERCISES/ICN%20Framework/2024%20-%202028/3%20Evaluate/Bidder%20Submissions/On%20Time/Pettit%20Singleton%20Associates/ICN%20Pricing%20Schedule%20C10%20M&amp;E%20Engineer%20REVISED.xlsx?DA16C426" TargetMode="External"/><Relationship Id="rId1" Type="http://schemas.openxmlformats.org/officeDocument/2006/relationships/externalLinkPath" Target="file:///\\DA16C426\ICN%20Pricing%20Schedule%20C10%20M&amp;E%20Engineer%20REVISED.xlsx" TargetMode="External"/></Relationships>
</file>

<file path=xl/externalLinks/_rels/externalLink117.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Kinetic%20Engineers/Questionnaire6/1-1/ICN%20Pricing%20Schedule%20C10%20ME%20Engineer%20FINAL.xlsx" TargetMode="External"/><Relationship Id="rId2" Type="http://schemas.microsoft.com/office/2019/04/relationships/externalLinkLongPath" Target="/sites/Procurement1/Shared%20Documents/PROCUREMENT/EXERCISES/ICN%20Framework/2024%20-%202028/3%20Evaluate/Bidder%20Submissions/On%20Time/Kinetic%20Engineers/Questionnaire6/1-1/ICN%20Pricing%20Schedule%20C10%20ME%20Engineer%20FINAL.xlsx?55DF6175" TargetMode="External"/><Relationship Id="rId1" Type="http://schemas.openxmlformats.org/officeDocument/2006/relationships/externalLinkPath" Target="file:///\\55DF6175\ICN%20Pricing%20Schedule%20C10%20ME%20Engineer%20FINAL.xlsx" TargetMode="External"/></Relationships>
</file>

<file path=xl/externalLinks/_rels/externalLink118.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S%20I%20Sealy%20&amp;%20Associates%20Limited/Questionnaire6/1-1/ICN%20Pricing%20Schedule%20C10%20M&amp;E%20Engineer%20FINAL.xlsx" TargetMode="External"/><Relationship Id="rId2" Type="http://schemas.microsoft.com/office/2019/04/relationships/externalLinkLongPath" Target="/sites/Procurement1/Shared%20Documents/PROCUREMENT/EXERCISES/ICN%20Framework/2024%20-%202028/3%20Evaluate/Bidder%20Submissions/On%20Time/S%20I%20Sealy%20&amp;%20Associates%20Limited/Questionnaire6/1-1/ICN%20Pricing%20Schedule%20C10%20M&amp;E%20Engineer%20FINAL.xlsx?983EAC98" TargetMode="External"/><Relationship Id="rId1" Type="http://schemas.openxmlformats.org/officeDocument/2006/relationships/externalLinkPath" Target="file:///\\983EAC98\ICN%20Pricing%20Schedule%20C10%20M&amp;E%20Engineer%20FINAL.xlsx" TargetMode="External"/></Relationships>
</file>

<file path=xl/externalLinks/_rels/externalLink119.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Arcus%20Consulting%20LLP/Questionnaire6/1-1/Arcus%20ICN%20Pricing%20Schedule%20C11%20Retrofit%20Consultant.xlsx" TargetMode="External"/><Relationship Id="rId2" Type="http://schemas.microsoft.com/office/2019/04/relationships/externalLinkLongPath" Target="/sites/Procurement1/Shared%20Documents/PROCUREMENT/EXERCISES/ICN%20Framework/2024%20-%202028/3%20Evaluate/Bidder%20Submissions/On%20Time/Arcus%20Consulting%20LLP/Questionnaire6/1-1/Arcus%20ICN%20Pricing%20Schedule%20C11%20Retrofit%20Consultant.xlsx?41B48DC8" TargetMode="External"/><Relationship Id="rId1" Type="http://schemas.openxmlformats.org/officeDocument/2006/relationships/externalLinkPath" Target="file:///\\41B48DC8\Arcus%20ICN%20Pricing%20Schedule%20C11%20Retrofit%20Consultant.xlsx" TargetMode="External"/></Relationships>
</file>

<file path=xl/externalLinks/_rels/externalLink120.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Bernard%20Taylor%20Partnership/Questionnaire6/1-1/ICN%20P%20Schedule%20C11%20Retrofit%20Consultant%20FINAL.xlsx" TargetMode="External"/><Relationship Id="rId2" Type="http://schemas.microsoft.com/office/2019/04/relationships/externalLinkLongPath" Target="/sites/Procurement1/Shared%20Documents/PROCUREMENT/EXERCISES/ICN%20Framework/2024%20-%202028/3%20Evaluate/Bidder%20Submissions/On%20Time/Bernard%20Taylor%20Partnership/Questionnaire6/1-1/ICN%20P%20Schedule%20C11%20Retrofit%20Consultant%20FINAL.xlsx?C9CF4E8F" TargetMode="External"/><Relationship Id="rId1" Type="http://schemas.openxmlformats.org/officeDocument/2006/relationships/externalLinkPath" Target="file:///\\C9CF4E8F\ICN%20P%20Schedule%20C11%20Retrofit%20Consultant%20FINAL.xlsx" TargetMode="External"/></Relationships>
</file>

<file path=xl/externalLinks/_rels/externalLink121.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Jennings%20Design%20Associates/Questionnaire6/1-1/ICN%20P%20Schedule%20C11%20Retrofit%20Consultant%20FINAL(1.0).xlsx" TargetMode="External"/><Relationship Id="rId2" Type="http://schemas.microsoft.com/office/2019/04/relationships/externalLinkLongPath" Target="/sites/Procurement1/Shared%20Documents/PROCUREMENT/EXERCISES/ICN%20Framework/2024%20-%202028/3%20Evaluate/Bidder%20Submissions/On%20Time/Jennings%20Design%20Associates/Questionnaire6/1-1/ICN%20P%20Schedule%20C11%20Retrofit%20Consultant%20FINAL(1.0).xlsx?8602080F" TargetMode="External"/><Relationship Id="rId1" Type="http://schemas.openxmlformats.org/officeDocument/2006/relationships/externalLinkPath" Target="file:///\\8602080F\ICN%20P%20Schedule%20C11%20Retrofit%20Consultant%20FINAL(1.0).xlsx" TargetMode="External"/></Relationships>
</file>

<file path=xl/externalLinks/_rels/externalLink122.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Michael%20Hyde%20and%20Associates%20Limited/Questionnaire6/1-1/ICN%20P%20Sch%20C11%20Retrofit%20Consultant%20FINAL.xlsx" TargetMode="External"/><Relationship Id="rId2" Type="http://schemas.microsoft.com/office/2019/04/relationships/externalLinkLongPath" Target="/sites/Procurement1/Shared%20Documents/PROCUREMENT/EXERCISES/ICN%20Framework/2024%20-%202028/3%20Evaluate/Bidder%20Submissions/On%20Time/Michael%20Hyde%20and%20Associates%20Limited/Questionnaire6/1-1/ICN%20P%20Sch%20C11%20Retrofit%20Consultant%20FINAL.xlsx?087465F6" TargetMode="External"/><Relationship Id="rId1" Type="http://schemas.openxmlformats.org/officeDocument/2006/relationships/externalLinkPath" Target="file:///\\087465F6\ICN%20P%20Sch%20C11%20Retrofit%20Consultant%20FINAL.xlsx" TargetMode="External"/></Relationships>
</file>

<file path=xl/externalLinks/_rels/externalLink123.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PARCOR%20Ltd/Questionnaire6/1-1/ICN%20Pricing%20Schedule%20C11%20Retrofit%20Consultant%20FINAL.xlsx" TargetMode="External"/><Relationship Id="rId2" Type="http://schemas.microsoft.com/office/2019/04/relationships/externalLinkLongPath" Target="/sites/Procurement1/Shared%20Documents/PROCUREMENT/EXERCISES/ICN%20Framework/2024%20-%202028/3%20Evaluate/Bidder%20Submissions/On%20Time/PARCOR%20Ltd/Questionnaire6/1-1/ICN%20Pricing%20Schedule%20C11%20Retrofit%20Consultant%20FINAL.xlsx?925EAD23" TargetMode="External"/><Relationship Id="rId1" Type="http://schemas.openxmlformats.org/officeDocument/2006/relationships/externalLinkPath" Target="file:///\\925EAD23\ICN%20Pricing%20Schedule%20C11%20Retrofit%20Consultant%20FINAL.xlsx" TargetMode="External"/></Relationships>
</file>

<file path=xl/externalLinks/_rels/externalLink124.xml.rels><?xml version="1.0" encoding="UTF-8" standalone="yes"?>
<Relationships xmlns="http://schemas.openxmlformats.org/package/2006/relationships"><Relationship Id="rId3" Type="http://schemas.openxmlformats.org/officeDocument/2006/relationships/externalLinkPath" Target="https://greatplaces.sharepoint.com/sites/Procurement1/Shared%20Documents/PROCUREMENT/EXERCISES/ICN%20Framework/2024%20-%202028/3%20Evaluate/Bidder%20Submissions/On%20Time/Poole%20Dick%20Associates/Questionnaire6/1-1/ICN%20Pricing%20Schedule%20C11%20Retrofit%20Consultant%20FINAL.xlsx" TargetMode="External"/><Relationship Id="rId2" Type="http://schemas.microsoft.com/office/2019/04/relationships/externalLinkLongPath" Target="/sites/Procurement1/Shared%20Documents/PROCUREMENT/EXERCISES/ICN%20Framework/2024%20-%202028/3%20Evaluate/Bidder%20Submissions/On%20Time/Poole%20Dick%20Associates/Questionnaire6/1-1/ICN%20Pricing%20Schedule%20C11%20Retrofit%20Consultant%20FINAL.xlsx?8F91A00A" TargetMode="External"/><Relationship Id="rId1" Type="http://schemas.openxmlformats.org/officeDocument/2006/relationships/externalLinkPath" Target="file:///\\8F91A00A\ICN%20Pricing%20Schedule%20C11%20Retrofit%20Consultant%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A notes on tender price"/>
      <sheetName val="C1a - Employers Agent (West)"/>
      <sheetName val="C1a - Employers Agent (East)"/>
    </sheetNames>
    <sheetDataSet>
      <sheetData sheetId="0"/>
      <sheetData sheetId="1">
        <row r="5">
          <cell r="B5">
            <v>9.5999999999999992E-3</v>
          </cell>
          <cell r="C5">
            <v>20000</v>
          </cell>
        </row>
        <row r="6">
          <cell r="B6">
            <v>5.3E-3</v>
          </cell>
          <cell r="D6">
            <v>150000</v>
          </cell>
        </row>
      </sheetData>
      <sheetData sheetId="2">
        <row r="5">
          <cell r="B5">
            <v>9.7999999999999997E-3</v>
          </cell>
          <cell r="C5">
            <v>21000</v>
          </cell>
        </row>
        <row r="6">
          <cell r="B6">
            <v>5.4999999999999997E-3</v>
          </cell>
          <cell r="D6">
            <v>150000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notes on tender price"/>
      <sheetName val="C1a - Employers Agent (West)"/>
      <sheetName val="C1a - Employers Agent (East)"/>
    </sheetNames>
    <sheetDataSet>
      <sheetData sheetId="0"/>
      <sheetData sheetId="1">
        <row r="5">
          <cell r="B5">
            <v>0.01</v>
          </cell>
          <cell r="C5">
            <v>30000</v>
          </cell>
        </row>
        <row r="6">
          <cell r="B6">
            <v>8.0000000000000002E-3</v>
          </cell>
          <cell r="D6">
            <v>200000</v>
          </cell>
        </row>
      </sheetData>
      <sheetData sheetId="2">
        <row r="5">
          <cell r="B5">
            <v>0.01</v>
          </cell>
          <cell r="C5">
            <v>30000</v>
          </cell>
        </row>
        <row r="6">
          <cell r="B6">
            <v>8.0000000000000002E-3</v>
          </cell>
          <cell r="D6">
            <v>200000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notes on tender price"/>
      <sheetName val="C1a - Employers Agent (West)"/>
      <sheetName val="C1a - Employers Agent (East)"/>
    </sheetNames>
    <sheetDataSet>
      <sheetData sheetId="0"/>
      <sheetData sheetId="1">
        <row r="5">
          <cell r="B5">
            <v>8.0000000000000002E-3</v>
          </cell>
          <cell r="C5">
            <v>15000</v>
          </cell>
        </row>
        <row r="6">
          <cell r="B6">
            <v>6.0000000000000001E-3</v>
          </cell>
          <cell r="D6">
            <v>100000</v>
          </cell>
        </row>
      </sheetData>
      <sheetData sheetId="2">
        <row r="5">
          <cell r="B5">
            <v>8.0000000000000002E-3</v>
          </cell>
          <cell r="C5">
            <v>15000</v>
          </cell>
        </row>
        <row r="6">
          <cell r="B6">
            <v>6.0000000000000001E-3</v>
          </cell>
          <cell r="D6">
            <v>100000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notes on tender price"/>
      <sheetName val="C1a - Employers Agent (West)"/>
      <sheetName val="C1a - Employers Agent (East)"/>
    </sheetNames>
    <sheetDataSet>
      <sheetData sheetId="0"/>
      <sheetData sheetId="1">
        <row r="5">
          <cell r="B5">
            <v>9.9000000000000008E-3</v>
          </cell>
          <cell r="C5">
            <v>29950</v>
          </cell>
        </row>
        <row r="6">
          <cell r="B6">
            <v>7.4999999999999997E-3</v>
          </cell>
          <cell r="D6">
            <v>168750</v>
          </cell>
        </row>
      </sheetData>
      <sheetData sheetId="2">
        <row r="5">
          <cell r="B5">
            <v>9.9000000000000008E-3</v>
          </cell>
          <cell r="C5">
            <v>29950</v>
          </cell>
        </row>
        <row r="6">
          <cell r="B6">
            <v>7.4999999999999997E-3</v>
          </cell>
          <cell r="D6">
            <v>168750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notes on tender price"/>
      <sheetName val="C1a - Employers Agent (West)"/>
      <sheetName val="C1a - Employers Agent (East)"/>
    </sheetNames>
    <sheetDataSet>
      <sheetData sheetId="0"/>
      <sheetData sheetId="1">
        <row r="5">
          <cell r="B5">
            <v>7.2500000000000004E-3</v>
          </cell>
          <cell r="C5">
            <v>45000</v>
          </cell>
        </row>
        <row r="6">
          <cell r="B6">
            <v>6.7499999999999999E-3</v>
          </cell>
          <cell r="D6">
            <v>120000</v>
          </cell>
        </row>
      </sheetData>
      <sheetData sheetId="2">
        <row r="5">
          <cell r="B5">
            <v>7.2500000000000004E-3</v>
          </cell>
          <cell r="C5">
            <v>45000</v>
          </cell>
        </row>
        <row r="6">
          <cell r="B6">
            <v>6.7499999999999999E-3</v>
          </cell>
          <cell r="D6">
            <v>120000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notes on tender price"/>
      <sheetName val="C1a - Employers Agent (West)"/>
      <sheetName val="C1a - Employers Agent (East)"/>
    </sheetNames>
    <sheetDataSet>
      <sheetData sheetId="0"/>
      <sheetData sheetId="1">
        <row r="5">
          <cell r="B5">
            <v>0.01</v>
          </cell>
          <cell r="C5">
            <v>20000</v>
          </cell>
        </row>
        <row r="6">
          <cell r="B6">
            <v>7.0000000000000001E-3</v>
          </cell>
          <cell r="D6">
            <v>100000</v>
          </cell>
        </row>
      </sheetData>
      <sheetData sheetId="2">
        <row r="5">
          <cell r="B5">
            <v>0.01</v>
          </cell>
          <cell r="C5">
            <v>20000</v>
          </cell>
        </row>
        <row r="6">
          <cell r="B6">
            <v>7.0000000000000001E-3</v>
          </cell>
          <cell r="D6">
            <v>100000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notes on tender price"/>
      <sheetName val="C1a - Employers Agent (West)"/>
      <sheetName val="C1a - Employers Agent (East)"/>
    </sheetNames>
    <sheetDataSet>
      <sheetData sheetId="0"/>
      <sheetData sheetId="1">
        <row r="5">
          <cell r="B5">
            <v>7.0000000000000001E-3</v>
          </cell>
          <cell r="C5">
            <v>15000</v>
          </cell>
        </row>
        <row r="6">
          <cell r="B6">
            <v>5.4999999999999997E-3</v>
          </cell>
          <cell r="D6">
            <v>97500</v>
          </cell>
        </row>
      </sheetData>
      <sheetData sheetId="2">
        <row r="5">
          <cell r="B5">
            <v>7.0000000000000001E-3</v>
          </cell>
          <cell r="C5">
            <v>15000</v>
          </cell>
        </row>
        <row r="6">
          <cell r="B6">
            <v>5.4999999999999997E-3</v>
          </cell>
          <cell r="D6">
            <v>97500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notes on tender price"/>
      <sheetName val="C1a - Employers Agent (West)"/>
      <sheetName val="C1a - Employers Agent (East)"/>
    </sheetNames>
    <sheetDataSet>
      <sheetData sheetId="0"/>
      <sheetData sheetId="1">
        <row r="5">
          <cell r="B5">
            <v>9.7000000000000003E-3</v>
          </cell>
          <cell r="C5">
            <v>19808.88</v>
          </cell>
        </row>
        <row r="6">
          <cell r="B6">
            <v>6.7999999999999996E-3</v>
          </cell>
          <cell r="D6">
            <v>135230.54999999999</v>
          </cell>
        </row>
      </sheetData>
      <sheetData sheetId="2">
        <row r="5">
          <cell r="B5">
            <v>9.7000000000000003E-3</v>
          </cell>
          <cell r="C5">
            <v>19808.88</v>
          </cell>
        </row>
        <row r="6">
          <cell r="B6">
            <v>6.7999999999999996E-3</v>
          </cell>
          <cell r="D6">
            <v>135230.54999999999</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notes on tender price"/>
      <sheetName val="C1a - Employers Agent (West)"/>
      <sheetName val="C1a - Employers Agent (East)"/>
    </sheetNames>
    <sheetDataSet>
      <sheetData sheetId="0"/>
      <sheetData sheetId="1">
        <row r="5">
          <cell r="B5">
            <v>9.4999999999999998E-3</v>
          </cell>
          <cell r="C5">
            <v>10000</v>
          </cell>
        </row>
        <row r="6">
          <cell r="B6">
            <v>6.8999999999999999E-3</v>
          </cell>
          <cell r="D6">
            <v>125000</v>
          </cell>
        </row>
      </sheetData>
      <sheetData sheetId="2">
        <row r="5">
          <cell r="B5">
            <v>9.4999999999999998E-3</v>
          </cell>
          <cell r="C5">
            <v>10000</v>
          </cell>
        </row>
        <row r="6">
          <cell r="B6">
            <v>6.8999999999999999E-3</v>
          </cell>
          <cell r="D6">
            <v>125000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notes on tender price"/>
      <sheetName val="C1a - Employers Agent (West)"/>
      <sheetName val="C1a - Employers Agent (East)"/>
    </sheetNames>
    <sheetDataSet>
      <sheetData sheetId="0"/>
      <sheetData sheetId="1">
        <row r="5">
          <cell r="B5">
            <v>6.8999999999999999E-3</v>
          </cell>
          <cell r="C5">
            <v>17500</v>
          </cell>
        </row>
        <row r="6">
          <cell r="B6">
            <v>6.3E-3</v>
          </cell>
          <cell r="D6">
            <v>105000</v>
          </cell>
        </row>
      </sheetData>
      <sheetData sheetId="2">
        <row r="5">
          <cell r="B5">
            <v>6.8999999999999999E-3</v>
          </cell>
          <cell r="C5">
            <v>17500</v>
          </cell>
        </row>
        <row r="6">
          <cell r="B6">
            <v>6.3E-3</v>
          </cell>
          <cell r="D6">
            <v>105000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notes on tender price"/>
      <sheetName val="C1a - Employers Agent (West)"/>
      <sheetName val="C1a - Employers Agent (East)"/>
    </sheetNames>
    <sheetDataSet>
      <sheetData sheetId="0"/>
      <sheetData sheetId="1">
        <row r="5">
          <cell r="B5">
            <v>8.0000000000000002E-3</v>
          </cell>
          <cell r="C5">
            <v>12000</v>
          </cell>
        </row>
        <row r="6">
          <cell r="B6">
            <v>6.4999999999999997E-3</v>
          </cell>
          <cell r="D6">
            <v>162500</v>
          </cell>
        </row>
      </sheetData>
      <sheetData sheetId="2">
        <row r="5">
          <cell r="B5">
            <v>8.0000000000000002E-3</v>
          </cell>
          <cell r="C5">
            <v>12000</v>
          </cell>
        </row>
        <row r="6">
          <cell r="B6">
            <v>6.4999999999999997E-3</v>
          </cell>
          <cell r="D6">
            <v>162500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notes on tender price"/>
      <sheetName val="C1a - Employers Agent (West)"/>
      <sheetName val="C1a - Employers Agent (East)"/>
    </sheetNames>
    <sheetDataSet>
      <sheetData sheetId="0"/>
      <sheetData sheetId="1">
        <row r="5">
          <cell r="B5">
            <v>8.3000000000000001E-3</v>
          </cell>
          <cell r="C5">
            <v>11750</v>
          </cell>
        </row>
        <row r="6">
          <cell r="B6">
            <v>7.6E-3</v>
          </cell>
          <cell r="D6">
            <v>144000</v>
          </cell>
        </row>
      </sheetData>
      <sheetData sheetId="2">
        <row r="5">
          <cell r="B5">
            <v>9.1000000000000004E-3</v>
          </cell>
          <cell r="C5">
            <v>13725</v>
          </cell>
        </row>
        <row r="6">
          <cell r="B6">
            <v>8.2000000000000007E-3</v>
          </cell>
          <cell r="D6">
            <v>161000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notes on tender price"/>
      <sheetName val="C1a - Employers Agent (West)"/>
      <sheetName val="C1a - Employers Agent (East)"/>
    </sheetNames>
    <sheetDataSet>
      <sheetData sheetId="0" refreshError="1"/>
      <sheetData sheetId="1">
        <row r="5">
          <cell r="B5">
            <v>6.7000000000000002E-3</v>
          </cell>
          <cell r="C5">
            <v>12400</v>
          </cell>
        </row>
        <row r="6">
          <cell r="B6">
            <v>4.7999999999999996E-3</v>
          </cell>
          <cell r="D6">
            <v>118000</v>
          </cell>
        </row>
      </sheetData>
      <sheetData sheetId="2">
        <row r="5">
          <cell r="B5">
            <v>6.7000000000000002E-3</v>
          </cell>
          <cell r="C5">
            <v>12400</v>
          </cell>
        </row>
        <row r="6">
          <cell r="B6">
            <v>4.7999999999999996E-3</v>
          </cell>
          <cell r="D6">
            <v>118000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notes on tender price"/>
      <sheetName val="C1a - Employers Agent (West)"/>
      <sheetName val="C1a - Employers Agent (East)"/>
    </sheetNames>
    <sheetDataSet>
      <sheetData sheetId="0"/>
      <sheetData sheetId="1">
        <row r="5">
          <cell r="B5">
            <v>6.7499999999999999E-3</v>
          </cell>
          <cell r="C5">
            <v>3375</v>
          </cell>
        </row>
        <row r="6">
          <cell r="B6">
            <v>5.4999999999999997E-3</v>
          </cell>
          <cell r="D6">
            <v>55000</v>
          </cell>
        </row>
      </sheetData>
      <sheetData sheetId="2">
        <row r="5">
          <cell r="B5">
            <v>6.7499999999999999E-3</v>
          </cell>
          <cell r="C5">
            <v>3375</v>
          </cell>
        </row>
        <row r="6">
          <cell r="B6">
            <v>5.4999999999999997E-3</v>
          </cell>
          <cell r="D6">
            <v>55000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notes on tender price"/>
      <sheetName val="C1a - Employers Agent (West)"/>
      <sheetName val="C1a - Employers Agent (East)"/>
    </sheetNames>
    <sheetDataSet>
      <sheetData sheetId="0"/>
      <sheetData sheetId="1">
        <row r="5">
          <cell r="B5">
            <v>8.5000000000000006E-3</v>
          </cell>
          <cell r="C5">
            <v>15000</v>
          </cell>
        </row>
        <row r="6">
          <cell r="B6">
            <v>6.4999999999999997E-3</v>
          </cell>
          <cell r="D6">
            <v>120000</v>
          </cell>
        </row>
      </sheetData>
      <sheetData sheetId="2">
        <row r="5">
          <cell r="B5">
            <v>8.5000000000000006E-3</v>
          </cell>
          <cell r="C5">
            <v>15000</v>
          </cell>
        </row>
        <row r="6">
          <cell r="B6">
            <v>6.4999999999999997E-3</v>
          </cell>
          <cell r="D6">
            <v>120000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amp; PD notes on tender price"/>
      <sheetName val="C1b - Combined EA &amp; PD (West)"/>
      <sheetName val="C1b - Combined EA &amp; PD (East)"/>
    </sheetNames>
    <sheetDataSet>
      <sheetData sheetId="0" refreshError="1"/>
      <sheetData sheetId="1">
        <row r="5">
          <cell r="B5">
            <v>1.2500000000000001E-2</v>
          </cell>
          <cell r="C5">
            <v>35000</v>
          </cell>
        </row>
        <row r="6">
          <cell r="B6">
            <v>8.9999999999999993E-3</v>
          </cell>
          <cell r="D6">
            <v>200000</v>
          </cell>
        </row>
        <row r="13">
          <cell r="B13">
            <v>1.2500000000000001E-2</v>
          </cell>
          <cell r="C13">
            <v>35000</v>
          </cell>
        </row>
        <row r="14">
          <cell r="B14">
            <v>8.9999999999999993E-3</v>
          </cell>
          <cell r="D14">
            <v>200000</v>
          </cell>
        </row>
      </sheetData>
      <sheetData sheetId="2">
        <row r="5">
          <cell r="B5">
            <v>1.2500000000000001E-2</v>
          </cell>
          <cell r="C5">
            <v>35000</v>
          </cell>
        </row>
        <row r="6">
          <cell r="B6">
            <v>8.9999999999999993E-3</v>
          </cell>
          <cell r="D6">
            <v>200000</v>
          </cell>
        </row>
        <row r="13">
          <cell r="B13">
            <v>1.2500000000000001E-2</v>
          </cell>
          <cell r="C13">
            <v>35000</v>
          </cell>
        </row>
        <row r="14">
          <cell r="B14">
            <v>8.9999999999999993E-3</v>
          </cell>
          <cell r="D14">
            <v>200000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amp; PD notes on tender price"/>
      <sheetName val="C1b - Combined EA &amp; PD (West)"/>
      <sheetName val="C1b - Combined EA &amp; PD (East)"/>
    </sheetNames>
    <sheetDataSet>
      <sheetData sheetId="0"/>
      <sheetData sheetId="1">
        <row r="5">
          <cell r="B5">
            <v>1.0540000000000001E-2</v>
          </cell>
          <cell r="C5">
            <v>13870</v>
          </cell>
        </row>
        <row r="6">
          <cell r="B6">
            <v>7.9900000000000006E-3</v>
          </cell>
          <cell r="D6">
            <v>143450</v>
          </cell>
        </row>
        <row r="13">
          <cell r="B13">
            <v>9.7400000000000004E-3</v>
          </cell>
          <cell r="C13">
            <v>13602</v>
          </cell>
        </row>
        <row r="14">
          <cell r="B14">
            <v>7.4099999999999999E-3</v>
          </cell>
          <cell r="D14">
            <v>136800</v>
          </cell>
        </row>
      </sheetData>
      <sheetData sheetId="2">
        <row r="5">
          <cell r="B5">
            <v>1.0540000000000001E-2</v>
          </cell>
          <cell r="C5">
            <v>13870</v>
          </cell>
        </row>
        <row r="6">
          <cell r="B6">
            <v>7.9900000000000006E-3</v>
          </cell>
          <cell r="D6">
            <v>143450</v>
          </cell>
        </row>
        <row r="13">
          <cell r="B13">
            <v>9.7400000000000004E-3</v>
          </cell>
          <cell r="C13">
            <v>13602</v>
          </cell>
        </row>
        <row r="14">
          <cell r="B14">
            <v>7.4099999999999999E-3</v>
          </cell>
          <cell r="D14">
            <v>136800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amp; PD notes on tender price"/>
      <sheetName val="C1b - Combined EA &amp; PD (West)"/>
      <sheetName val="C1b - Combined EA &amp; PD (East)"/>
    </sheetNames>
    <sheetDataSet>
      <sheetData sheetId="0"/>
      <sheetData sheetId="1">
        <row r="5">
          <cell r="B5">
            <v>9.4999999999999998E-3</v>
          </cell>
          <cell r="C5">
            <v>20000</v>
          </cell>
        </row>
        <row r="6">
          <cell r="B6">
            <v>7.4999999999999997E-3</v>
          </cell>
          <cell r="D6">
            <v>120000</v>
          </cell>
        </row>
        <row r="13">
          <cell r="B13">
            <v>9.4999999999999998E-3</v>
          </cell>
          <cell r="C13">
            <v>20000</v>
          </cell>
        </row>
        <row r="14">
          <cell r="B14">
            <v>7.4999999999999997E-3</v>
          </cell>
          <cell r="D14">
            <v>120000</v>
          </cell>
        </row>
      </sheetData>
      <sheetData sheetId="2">
        <row r="5">
          <cell r="B5">
            <v>9.4999999999999998E-3</v>
          </cell>
          <cell r="C5">
            <v>20000</v>
          </cell>
        </row>
        <row r="6">
          <cell r="B6">
            <v>7.4999999999999997E-3</v>
          </cell>
          <cell r="D6">
            <v>120000</v>
          </cell>
        </row>
        <row r="13">
          <cell r="B13">
            <v>9.4999999999999998E-3</v>
          </cell>
          <cell r="C13">
            <v>20000</v>
          </cell>
        </row>
        <row r="14">
          <cell r="B14">
            <v>7.4999999999999997E-3</v>
          </cell>
          <cell r="D14">
            <v>120000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amp; PD notes on tender price"/>
      <sheetName val="C1b - Combined EA &amp; PD (West)"/>
      <sheetName val="C1b - Combined EA &amp; PD (East)"/>
    </sheetNames>
    <sheetDataSet>
      <sheetData sheetId="0"/>
      <sheetData sheetId="1">
        <row r="5">
          <cell r="B5">
            <v>9.0399999999999994E-3</v>
          </cell>
          <cell r="C5">
            <v>50500</v>
          </cell>
        </row>
        <row r="6">
          <cell r="B6">
            <v>8.5400000000000007E-3</v>
          </cell>
          <cell r="D6">
            <v>143100</v>
          </cell>
        </row>
        <row r="13">
          <cell r="B13">
            <v>8.3800000000000003E-3</v>
          </cell>
          <cell r="C13">
            <v>50500</v>
          </cell>
        </row>
        <row r="14">
          <cell r="B14">
            <v>7.8799999999999999E-3</v>
          </cell>
          <cell r="D14">
            <v>133200</v>
          </cell>
        </row>
      </sheetData>
      <sheetData sheetId="2">
        <row r="5">
          <cell r="B5">
            <v>9.0399999999999994E-3</v>
          </cell>
          <cell r="C5">
            <v>50500</v>
          </cell>
        </row>
        <row r="6">
          <cell r="B6">
            <v>8.5400000000000007E-3</v>
          </cell>
          <cell r="D6">
            <v>143100</v>
          </cell>
        </row>
        <row r="13">
          <cell r="B13">
            <v>8.3800000000000003E-3</v>
          </cell>
          <cell r="C13">
            <v>50500</v>
          </cell>
        </row>
        <row r="14">
          <cell r="B14">
            <v>7.8799999999999999E-3</v>
          </cell>
          <cell r="D14">
            <v>133200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amp; PD notes on tender price"/>
      <sheetName val="C1b - Combined EA &amp; PD (West)"/>
      <sheetName val="C1b - Combined EA &amp; PD (East)"/>
    </sheetNames>
    <sheetDataSet>
      <sheetData sheetId="0"/>
      <sheetData sheetId="1">
        <row r="5">
          <cell r="B5">
            <v>1.2E-2</v>
          </cell>
          <cell r="C5">
            <v>26000</v>
          </cell>
        </row>
        <row r="6">
          <cell r="B6">
            <v>8.8000000000000005E-3</v>
          </cell>
          <cell r="D6">
            <v>118000</v>
          </cell>
        </row>
        <row r="13">
          <cell r="B13">
            <v>1.12E-2</v>
          </cell>
          <cell r="C13">
            <v>24500</v>
          </cell>
        </row>
        <row r="14">
          <cell r="B14">
            <v>8.0000000000000002E-3</v>
          </cell>
          <cell r="D14">
            <v>110000</v>
          </cell>
        </row>
      </sheetData>
      <sheetData sheetId="2">
        <row r="5">
          <cell r="B5">
            <v>1.2E-2</v>
          </cell>
          <cell r="C5">
            <v>26000</v>
          </cell>
        </row>
        <row r="6">
          <cell r="B6">
            <v>8.8000000000000005E-3</v>
          </cell>
          <cell r="D6">
            <v>118000</v>
          </cell>
        </row>
        <row r="13">
          <cell r="B13">
            <v>1.12E-2</v>
          </cell>
          <cell r="C13">
            <v>24500</v>
          </cell>
        </row>
        <row r="14">
          <cell r="B14">
            <v>8.0000000000000002E-3</v>
          </cell>
          <cell r="D14">
            <v>110000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amp; PD notes on tender price"/>
      <sheetName val="C1b - Combined EA &amp; PD (West)"/>
      <sheetName val="C1b - Combined EA &amp; PD (East)"/>
    </sheetNames>
    <sheetDataSet>
      <sheetData sheetId="0"/>
      <sheetData sheetId="1">
        <row r="5">
          <cell r="B5">
            <v>8.0000000000000002E-3</v>
          </cell>
          <cell r="C5">
            <v>17500</v>
          </cell>
        </row>
        <row r="6">
          <cell r="B6">
            <v>6.0000000000000001E-3</v>
          </cell>
          <cell r="D6">
            <v>107500</v>
          </cell>
        </row>
        <row r="13">
          <cell r="B13">
            <v>7.6E-3</v>
          </cell>
          <cell r="C13">
            <v>17000</v>
          </cell>
        </row>
        <row r="14">
          <cell r="B14">
            <v>5.7000000000000002E-3</v>
          </cell>
          <cell r="D14">
            <v>105000</v>
          </cell>
        </row>
      </sheetData>
      <sheetData sheetId="2">
        <row r="5">
          <cell r="B5">
            <v>8.0000000000000002E-3</v>
          </cell>
          <cell r="C5">
            <v>17500</v>
          </cell>
        </row>
        <row r="6">
          <cell r="B6">
            <v>6.0000000000000001E-3</v>
          </cell>
          <cell r="D6">
            <v>107500</v>
          </cell>
        </row>
        <row r="13">
          <cell r="B13">
            <v>7.6E-3</v>
          </cell>
          <cell r="C13">
            <v>17000</v>
          </cell>
        </row>
        <row r="14">
          <cell r="B14">
            <v>5.7000000000000002E-3</v>
          </cell>
          <cell r="D14">
            <v>105000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amp; PD notes on tender price"/>
      <sheetName val="C1b - Combined EA &amp; PD (West)"/>
      <sheetName val="C1b - Combined EA &amp; PD (East)"/>
    </sheetNames>
    <sheetDataSet>
      <sheetData sheetId="0"/>
      <sheetData sheetId="1">
        <row r="5">
          <cell r="B5">
            <v>1.0999999999999999E-2</v>
          </cell>
          <cell r="C5">
            <v>14000</v>
          </cell>
        </row>
        <row r="6">
          <cell r="B6">
            <v>8.0999999999999996E-3</v>
          </cell>
          <cell r="D6">
            <v>137000</v>
          </cell>
        </row>
        <row r="13">
          <cell r="B13">
            <v>1.0200000000000001E-2</v>
          </cell>
          <cell r="C13">
            <v>12340</v>
          </cell>
        </row>
        <row r="14">
          <cell r="B14">
            <v>7.4000000000000003E-3</v>
          </cell>
          <cell r="D14">
            <v>130000</v>
          </cell>
        </row>
      </sheetData>
      <sheetData sheetId="2">
        <row r="5">
          <cell r="B5">
            <v>1.0999999999999999E-2</v>
          </cell>
          <cell r="C5">
            <v>14000</v>
          </cell>
        </row>
        <row r="6">
          <cell r="B6">
            <v>8.0999999999999996E-3</v>
          </cell>
          <cell r="D6">
            <v>137000</v>
          </cell>
        </row>
        <row r="13">
          <cell r="B13">
            <v>1.0200000000000001E-2</v>
          </cell>
          <cell r="C13">
            <v>12340</v>
          </cell>
        </row>
        <row r="14">
          <cell r="B14">
            <v>7.4000000000000003E-3</v>
          </cell>
          <cell r="D14">
            <v>130000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amp; PD notes on tender price"/>
      <sheetName val="C1b - Combined EA &amp; PD (West)"/>
      <sheetName val="C1b - Combined EA &amp; PD (East)"/>
    </sheetNames>
    <sheetDataSet>
      <sheetData sheetId="0"/>
      <sheetData sheetId="1">
        <row r="5">
          <cell r="B5">
            <v>8.3999999999999995E-3</v>
          </cell>
          <cell r="C5">
            <v>23000</v>
          </cell>
        </row>
        <row r="6">
          <cell r="B6">
            <v>7.3000000000000001E-3</v>
          </cell>
          <cell r="D6">
            <v>113000</v>
          </cell>
        </row>
        <row r="13">
          <cell r="B13">
            <v>8.3999999999999995E-3</v>
          </cell>
          <cell r="C13">
            <v>21000</v>
          </cell>
        </row>
        <row r="14">
          <cell r="B14">
            <v>7.0000000000000001E-3</v>
          </cell>
          <cell r="D14">
            <v>109500</v>
          </cell>
        </row>
      </sheetData>
      <sheetData sheetId="2">
        <row r="5">
          <cell r="B5">
            <v>8.3999999999999995E-3</v>
          </cell>
          <cell r="C5">
            <v>23000</v>
          </cell>
        </row>
        <row r="6">
          <cell r="B6">
            <v>7.3000000000000001E-3</v>
          </cell>
          <cell r="D6">
            <v>113000</v>
          </cell>
        </row>
        <row r="13">
          <cell r="B13">
            <v>8.3999999999999995E-3</v>
          </cell>
          <cell r="C13">
            <v>21000</v>
          </cell>
        </row>
        <row r="14">
          <cell r="B14">
            <v>7.0000000000000001E-3</v>
          </cell>
          <cell r="D14">
            <v>109500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amp; PD notes on tender price"/>
      <sheetName val="C1b - Combined EA &amp; PD (West)"/>
      <sheetName val="C1b - Combined EA &amp; PD (East)"/>
    </sheetNames>
    <sheetDataSet>
      <sheetData sheetId="0"/>
      <sheetData sheetId="1">
        <row r="5">
          <cell r="B5">
            <v>1.098E-2</v>
          </cell>
          <cell r="C5">
            <v>14950</v>
          </cell>
        </row>
        <row r="6">
          <cell r="B6">
            <v>7.4500000000000009E-3</v>
          </cell>
          <cell r="D6">
            <v>186300</v>
          </cell>
        </row>
        <row r="13">
          <cell r="B13">
            <v>9.2499999999999995E-3</v>
          </cell>
          <cell r="C13">
            <v>14150</v>
          </cell>
        </row>
        <row r="14">
          <cell r="B14">
            <v>6.8900000000000003E-3</v>
          </cell>
          <cell r="D14">
            <v>172150</v>
          </cell>
        </row>
      </sheetData>
      <sheetData sheetId="2">
        <row r="5">
          <cell r="B5">
            <v>1.098E-2</v>
          </cell>
          <cell r="C5">
            <v>14950</v>
          </cell>
        </row>
        <row r="6">
          <cell r="B6">
            <v>7.4500000000000009E-3</v>
          </cell>
          <cell r="D6">
            <v>186300</v>
          </cell>
        </row>
        <row r="13">
          <cell r="B13">
            <v>9.2499999999999995E-3</v>
          </cell>
          <cell r="C13">
            <v>14150</v>
          </cell>
        </row>
        <row r="14">
          <cell r="B14">
            <v>6.8900000000000003E-3</v>
          </cell>
          <cell r="D14">
            <v>172150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amp; PD notes on tender price"/>
      <sheetName val="C1b - Combined EA &amp; PD (West)"/>
      <sheetName val="C1b - Combined EA &amp; PD (East)"/>
    </sheetNames>
    <sheetDataSet>
      <sheetData sheetId="0"/>
      <sheetData sheetId="1">
        <row r="5">
          <cell r="B5">
            <v>9.4500000000000001E-3</v>
          </cell>
          <cell r="C5">
            <v>12000</v>
          </cell>
        </row>
        <row r="6">
          <cell r="B6">
            <v>9.1500000000000001E-3</v>
          </cell>
          <cell r="D6">
            <v>206000</v>
          </cell>
        </row>
        <row r="13">
          <cell r="B13">
            <v>8.6899999999999998E-3</v>
          </cell>
          <cell r="C13">
            <v>7700</v>
          </cell>
        </row>
        <row r="14">
          <cell r="B14">
            <v>8.6300000000000005E-3</v>
          </cell>
          <cell r="D14">
            <v>191200</v>
          </cell>
        </row>
      </sheetData>
      <sheetData sheetId="2">
        <row r="5">
          <cell r="B5">
            <v>9.4500000000000001E-3</v>
          </cell>
          <cell r="C5">
            <v>12000</v>
          </cell>
        </row>
        <row r="6">
          <cell r="B6">
            <v>9.1500000000000001E-3</v>
          </cell>
          <cell r="D6">
            <v>206000</v>
          </cell>
        </row>
        <row r="13">
          <cell r="B13">
            <v>8.6899999999999998E-3</v>
          </cell>
          <cell r="C13">
            <v>7700</v>
          </cell>
        </row>
        <row r="14">
          <cell r="B14">
            <v>8.6300000000000005E-3</v>
          </cell>
          <cell r="D14">
            <v>191200</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amp; PD notes on tender price"/>
      <sheetName val="C1b - Combined EA &amp; PD (West)"/>
      <sheetName val="C1b - Combined EA &amp; PD (East)"/>
    </sheetNames>
    <sheetDataSet>
      <sheetData sheetId="0"/>
      <sheetData sheetId="1">
        <row r="5">
          <cell r="B5">
            <v>9.7999999999999997E-3</v>
          </cell>
          <cell r="C5">
            <v>15725</v>
          </cell>
        </row>
        <row r="6">
          <cell r="B6">
            <v>8.5000000000000006E-3</v>
          </cell>
          <cell r="D6">
            <v>156250</v>
          </cell>
        </row>
        <row r="13">
          <cell r="B13">
            <v>9.1000000000000004E-3</v>
          </cell>
          <cell r="C13">
            <v>13325</v>
          </cell>
        </row>
        <row r="14">
          <cell r="B14">
            <v>8.0999999999999996E-3</v>
          </cell>
          <cell r="D14">
            <v>151450</v>
          </cell>
        </row>
      </sheetData>
      <sheetData sheetId="2">
        <row r="5">
          <cell r="B5">
            <v>1.06E-2</v>
          </cell>
          <cell r="C5">
            <v>16725</v>
          </cell>
        </row>
        <row r="6">
          <cell r="B6">
            <v>9.1000000000000004E-3</v>
          </cell>
          <cell r="D6">
            <v>161000</v>
          </cell>
        </row>
        <row r="13">
          <cell r="B13">
            <v>9.9000000000000008E-3</v>
          </cell>
          <cell r="C13">
            <v>14475</v>
          </cell>
        </row>
        <row r="14">
          <cell r="B14">
            <v>8.6999999999999994E-3</v>
          </cell>
          <cell r="D14">
            <v>157000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amp; PD notes on tender price"/>
      <sheetName val="C1b - Combined EA &amp; PD (West)"/>
      <sheetName val="C1b - Combined EA &amp; PD (East)"/>
    </sheetNames>
    <sheetDataSet>
      <sheetData sheetId="0" refreshError="1"/>
      <sheetData sheetId="1">
        <row r="5">
          <cell r="B5">
            <v>8.0000000000000002E-3</v>
          </cell>
          <cell r="C5">
            <v>15900</v>
          </cell>
        </row>
        <row r="6">
          <cell r="B6">
            <v>5.7999999999999996E-3</v>
          </cell>
          <cell r="D6">
            <v>127000</v>
          </cell>
        </row>
        <row r="13">
          <cell r="B13">
            <v>7.7999999999999996E-3</v>
          </cell>
          <cell r="C13">
            <v>15400</v>
          </cell>
        </row>
        <row r="14">
          <cell r="B14">
            <v>5.5999999999999999E-3</v>
          </cell>
          <cell r="D14">
            <v>125000</v>
          </cell>
        </row>
      </sheetData>
      <sheetData sheetId="2">
        <row r="5">
          <cell r="B5">
            <v>8.0000000000000002E-3</v>
          </cell>
          <cell r="C5">
            <v>15900</v>
          </cell>
        </row>
        <row r="6">
          <cell r="B6">
            <v>5.7999999999999996E-3</v>
          </cell>
          <cell r="D6">
            <v>127000</v>
          </cell>
        </row>
        <row r="13">
          <cell r="B13">
            <v>7.7999999999999996E-3</v>
          </cell>
          <cell r="C13">
            <v>15400</v>
          </cell>
        </row>
        <row r="14">
          <cell r="B14">
            <v>5.5999999999999999E-3</v>
          </cell>
          <cell r="D14">
            <v>125000</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amp; PD notes on tender price"/>
      <sheetName val="C1b - Combined EA &amp; PD (West)"/>
      <sheetName val="C1b - Combined EA &amp; PD (East)"/>
    </sheetNames>
    <sheetDataSet>
      <sheetData sheetId="0"/>
      <sheetData sheetId="1">
        <row r="5">
          <cell r="B5">
            <v>8.3999999999999995E-3</v>
          </cell>
          <cell r="C5">
            <v>23000</v>
          </cell>
        </row>
        <row r="6">
          <cell r="B6">
            <v>7.3000000000000001E-3</v>
          </cell>
          <cell r="D6">
            <v>113000</v>
          </cell>
        </row>
        <row r="13">
          <cell r="B13">
            <v>8.3999999999999995E-3</v>
          </cell>
          <cell r="C13">
            <v>21000</v>
          </cell>
        </row>
        <row r="14">
          <cell r="B14">
            <v>7.0000000000000001E-3</v>
          </cell>
          <cell r="D14">
            <v>109500</v>
          </cell>
        </row>
      </sheetData>
      <sheetData sheetId="2">
        <row r="5">
          <cell r="B5">
            <v>8.3999999999999995E-3</v>
          </cell>
          <cell r="C5">
            <v>23000</v>
          </cell>
        </row>
        <row r="6">
          <cell r="B6">
            <v>7.3000000000000001E-3</v>
          </cell>
          <cell r="D6">
            <v>113000</v>
          </cell>
        </row>
        <row r="13">
          <cell r="B13">
            <v>8.3999999999999995E-3</v>
          </cell>
          <cell r="C13">
            <v>21000</v>
          </cell>
        </row>
        <row r="14">
          <cell r="B14">
            <v>7.0000000000000001E-3</v>
          </cell>
          <cell r="D14">
            <v>109500</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A &amp; PD notes on tender price"/>
      <sheetName val="C1b - Combined EA &amp; PD (West)"/>
      <sheetName val="C1b - Combined EA &amp; PD (East)"/>
    </sheetNames>
    <sheetDataSet>
      <sheetData sheetId="0"/>
      <sheetData sheetId="1">
        <row r="5">
          <cell r="B5">
            <v>1.03E-2</v>
          </cell>
          <cell r="C5">
            <v>18500</v>
          </cell>
        </row>
        <row r="6">
          <cell r="B6">
            <v>7.4999999999999997E-3</v>
          </cell>
          <cell r="D6">
            <v>127500</v>
          </cell>
        </row>
        <row r="13">
          <cell r="B13">
            <v>9.7000000000000003E-3</v>
          </cell>
          <cell r="C13">
            <v>17000</v>
          </cell>
        </row>
        <row r="14">
          <cell r="B14">
            <v>7.1999999999999998E-3</v>
          </cell>
          <cell r="D14">
            <v>124500</v>
          </cell>
        </row>
      </sheetData>
      <sheetData sheetId="2">
        <row r="5">
          <cell r="B5">
            <v>1.03E-2</v>
          </cell>
          <cell r="C5">
            <v>18500</v>
          </cell>
        </row>
        <row r="6">
          <cell r="B6">
            <v>7.4999999999999997E-3</v>
          </cell>
          <cell r="D6">
            <v>127500</v>
          </cell>
        </row>
        <row r="13">
          <cell r="B13">
            <v>9.7000000000000003E-3</v>
          </cell>
          <cell r="C13">
            <v>17000</v>
          </cell>
        </row>
        <row r="14">
          <cell r="B14">
            <v>7.1999999999999998E-3</v>
          </cell>
          <cell r="D14">
            <v>124500</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ngineer notes on tender price"/>
      <sheetName val="C2 - Engineer (West)"/>
      <sheetName val="C2 - Engineer (East)"/>
    </sheetNames>
    <sheetDataSet>
      <sheetData sheetId="0"/>
      <sheetData sheetId="1">
        <row r="5">
          <cell r="B5">
            <v>1.0500000000000001E-2</v>
          </cell>
          <cell r="C5">
            <v>10000</v>
          </cell>
        </row>
        <row r="6">
          <cell r="B6">
            <v>7.4999999999999997E-3</v>
          </cell>
          <cell r="D6">
            <v>187500</v>
          </cell>
        </row>
      </sheetData>
      <sheetData sheetId="2">
        <row r="5">
          <cell r="B5">
            <v>1.0500000000000001E-2</v>
          </cell>
          <cell r="C5">
            <v>10000</v>
          </cell>
        </row>
        <row r="6">
          <cell r="B6">
            <v>7.4999999999999997E-3</v>
          </cell>
          <cell r="D6">
            <v>187500</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ngineer notes on tender price"/>
      <sheetName val="C2 - Engineer (West)"/>
      <sheetName val="C2 - Engineer (East)"/>
    </sheetNames>
    <sheetDataSet>
      <sheetData sheetId="0"/>
      <sheetData sheetId="1">
        <row r="5">
          <cell r="B5">
            <v>7.2500000000000004E-3</v>
          </cell>
          <cell r="C5">
            <v>8000</v>
          </cell>
        </row>
        <row r="6">
          <cell r="B6">
            <v>6.4999999999999997E-3</v>
          </cell>
          <cell r="D6">
            <v>120000</v>
          </cell>
        </row>
      </sheetData>
      <sheetData sheetId="2">
        <row r="5">
          <cell r="B5">
            <v>8.8000000000000005E-3</v>
          </cell>
          <cell r="C5">
            <v>10000</v>
          </cell>
        </row>
        <row r="6">
          <cell r="B6">
            <v>8.0000000000000002E-3</v>
          </cell>
          <cell r="D6">
            <v>125000</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ngineer notes on tender price"/>
      <sheetName val="C2 - Engineer (West)"/>
      <sheetName val="C2 - Engineer (East)"/>
    </sheetNames>
    <sheetDataSet>
      <sheetData sheetId="0"/>
      <sheetData sheetId="1">
        <row r="5">
          <cell r="B5">
            <v>7.4999999999999997E-3</v>
          </cell>
          <cell r="C5">
            <v>350</v>
          </cell>
        </row>
        <row r="6">
          <cell r="B6">
            <v>5.0000000000000001E-3</v>
          </cell>
          <cell r="D6">
            <v>150000</v>
          </cell>
        </row>
      </sheetData>
      <sheetData sheetId="2">
        <row r="5">
          <cell r="B5">
            <v>7.4999999999999997E-3</v>
          </cell>
          <cell r="C5">
            <v>350</v>
          </cell>
        </row>
        <row r="6">
          <cell r="B6">
            <v>5.0000000000000001E-3</v>
          </cell>
          <cell r="D6">
            <v>150000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ngineer notes on tender price"/>
      <sheetName val="C2 - Engineer (West)"/>
      <sheetName val="C2 - Engineer (East)"/>
    </sheetNames>
    <sheetDataSet>
      <sheetData sheetId="0"/>
      <sheetData sheetId="1">
        <row r="5">
          <cell r="B5">
            <v>9.7000000000000003E-3</v>
          </cell>
          <cell r="C5">
            <v>7500</v>
          </cell>
        </row>
        <row r="6">
          <cell r="B6">
            <v>8.5000000000000006E-3</v>
          </cell>
          <cell r="D6">
            <v>212500</v>
          </cell>
        </row>
      </sheetData>
      <sheetData sheetId="2">
        <row r="5">
          <cell r="B5">
            <v>9.7000000000000003E-3</v>
          </cell>
          <cell r="C5">
            <v>7500</v>
          </cell>
        </row>
        <row r="6">
          <cell r="B6">
            <v>8.5000000000000006E-3</v>
          </cell>
          <cell r="D6">
            <v>212500</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ngineer notes on tender price"/>
      <sheetName val="C2 - Engineer (West)"/>
      <sheetName val="C2 - Engineer (East)"/>
    </sheetNames>
    <sheetDataSet>
      <sheetData sheetId="0"/>
      <sheetData sheetId="1">
        <row r="5">
          <cell r="B5">
            <v>5.2500000000000003E-3</v>
          </cell>
          <cell r="C5">
            <v>6000</v>
          </cell>
        </row>
        <row r="6">
          <cell r="B6">
            <v>4.2500000000000003E-3</v>
          </cell>
          <cell r="D6">
            <v>98000</v>
          </cell>
        </row>
      </sheetData>
      <sheetData sheetId="2">
        <row r="5">
          <cell r="B5">
            <v>5.2500000000000003E-3</v>
          </cell>
          <cell r="C5">
            <v>6000</v>
          </cell>
        </row>
        <row r="6">
          <cell r="B6">
            <v>4.2500000000000003E-3</v>
          </cell>
          <cell r="D6">
            <v>98000</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ngineer notes on tender price"/>
      <sheetName val="C2 - Engineer (West)"/>
      <sheetName val="C2 - Engineer (East)"/>
    </sheetNames>
    <sheetDataSet>
      <sheetData sheetId="0"/>
      <sheetData sheetId="1">
        <row r="5">
          <cell r="B5">
            <v>8.0000000000000002E-3</v>
          </cell>
          <cell r="C5">
            <v>10000</v>
          </cell>
        </row>
        <row r="6">
          <cell r="B6">
            <v>5.1999999999999998E-3</v>
          </cell>
          <cell r="D6">
            <v>94500</v>
          </cell>
        </row>
      </sheetData>
      <sheetData sheetId="2">
        <row r="5">
          <cell r="B5">
            <v>8.0000000000000002E-3</v>
          </cell>
          <cell r="C5">
            <v>10000</v>
          </cell>
        </row>
        <row r="6">
          <cell r="B6">
            <v>5.1999999999999998E-3</v>
          </cell>
          <cell r="D6">
            <v>94500</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ngineer notes on tender price"/>
      <sheetName val="C2 - Engineer (West)"/>
      <sheetName val="C2 - Engineer (East)"/>
    </sheetNames>
    <sheetDataSet>
      <sheetData sheetId="0" refreshError="1"/>
      <sheetData sheetId="1">
        <row r="5">
          <cell r="B5">
            <v>8.9999999999999993E-3</v>
          </cell>
          <cell r="C5">
            <v>5000</v>
          </cell>
        </row>
        <row r="6">
          <cell r="B6">
            <v>7.0000000000000001E-3</v>
          </cell>
          <cell r="D6">
            <v>200000</v>
          </cell>
        </row>
      </sheetData>
      <sheetData sheetId="2">
        <row r="5">
          <cell r="B5">
            <v>8.9999999999999993E-3</v>
          </cell>
          <cell r="C5">
            <v>5000</v>
          </cell>
        </row>
        <row r="6">
          <cell r="B6">
            <v>7.0000000000000001E-3</v>
          </cell>
          <cell r="D6">
            <v>200000</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Engineer notes on tender price"/>
      <sheetName val="C2 - Engineer (West)"/>
      <sheetName val="C2 - Engineer (East)"/>
    </sheetNames>
    <sheetDataSet>
      <sheetData sheetId="0"/>
      <sheetData sheetId="1">
        <row r="5">
          <cell r="B5">
            <v>5.1999999999999998E-3</v>
          </cell>
          <cell r="C5">
            <v>10000</v>
          </cell>
        </row>
        <row r="6">
          <cell r="B6">
            <v>4.8999999999999998E-3</v>
          </cell>
          <cell r="D6">
            <v>125000</v>
          </cell>
        </row>
      </sheetData>
      <sheetData sheetId="2">
        <row r="5">
          <cell r="B5">
            <v>5.4000000000000003E-3</v>
          </cell>
          <cell r="C5">
            <v>10000</v>
          </cell>
        </row>
        <row r="6">
          <cell r="B6">
            <v>5.0000000000000001E-3</v>
          </cell>
          <cell r="D6">
            <v>125000</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BS notes on tender price"/>
      <sheetName val="C3 - Building Surveyor (West)"/>
      <sheetName val="C3 - Building Surveyor (East)"/>
    </sheetNames>
    <sheetDataSet>
      <sheetData sheetId="0"/>
      <sheetData sheetId="1">
        <row r="5">
          <cell r="B5">
            <v>0.04</v>
          </cell>
          <cell r="C5">
            <v>25000</v>
          </cell>
        </row>
        <row r="6">
          <cell r="B6">
            <v>0.03</v>
          </cell>
          <cell r="D6">
            <v>150000</v>
          </cell>
        </row>
      </sheetData>
      <sheetData sheetId="2">
        <row r="5">
          <cell r="B5">
            <v>0.04</v>
          </cell>
          <cell r="C5">
            <v>25000</v>
          </cell>
        </row>
        <row r="6">
          <cell r="B6">
            <v>0.03</v>
          </cell>
          <cell r="D6">
            <v>150000</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S notes on tender price"/>
      <sheetName val="C3 - Building Surveyor (West)"/>
      <sheetName val="C3 - Building Surveyor (East)"/>
    </sheetNames>
    <sheetDataSet>
      <sheetData sheetId="0"/>
      <sheetData sheetId="1">
        <row r="5">
          <cell r="B5">
            <v>0.08</v>
          </cell>
          <cell r="C5">
            <v>1500</v>
          </cell>
        </row>
        <row r="6">
          <cell r="B6">
            <v>0.06</v>
          </cell>
          <cell r="D6">
            <v>60000</v>
          </cell>
        </row>
      </sheetData>
      <sheetData sheetId="2">
        <row r="5">
          <cell r="B5">
            <v>0.08</v>
          </cell>
          <cell r="C5">
            <v>1500</v>
          </cell>
        </row>
        <row r="6">
          <cell r="B6">
            <v>0.06</v>
          </cell>
          <cell r="D6">
            <v>60000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BS notes on tender price"/>
      <sheetName val="C3 - Building Surveyor (West)"/>
      <sheetName val="C3 - Building Surveyor (East)"/>
    </sheetNames>
    <sheetDataSet>
      <sheetData sheetId="0"/>
      <sheetData sheetId="1">
        <row r="5">
          <cell r="B5">
            <v>0.02</v>
          </cell>
          <cell r="C5">
            <v>6250</v>
          </cell>
        </row>
        <row r="6">
          <cell r="B6">
            <v>1.4500000000000001E-2</v>
          </cell>
          <cell r="D6">
            <v>195000</v>
          </cell>
        </row>
      </sheetData>
      <sheetData sheetId="2">
        <row r="5">
          <cell r="B5">
            <v>0.02</v>
          </cell>
          <cell r="C5">
            <v>6250</v>
          </cell>
        </row>
        <row r="6">
          <cell r="B6">
            <v>1.4500000000000001E-2</v>
          </cell>
          <cell r="D6">
            <v>195000</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BS notes on tender price"/>
      <sheetName val="C3 - Building Surveyor (West)"/>
      <sheetName val="C3 - Building Surveyor (East)"/>
    </sheetNames>
    <sheetDataSet>
      <sheetData sheetId="0"/>
      <sheetData sheetId="1">
        <row r="5">
          <cell r="B5">
            <v>0.05</v>
          </cell>
          <cell r="C5">
            <v>25000</v>
          </cell>
        </row>
        <row r="6">
          <cell r="B6">
            <v>0.04</v>
          </cell>
          <cell r="D6">
            <v>175000</v>
          </cell>
        </row>
      </sheetData>
      <sheetData sheetId="2">
        <row r="5">
          <cell r="B5">
            <v>0.05</v>
          </cell>
          <cell r="C5">
            <v>25000</v>
          </cell>
        </row>
        <row r="6">
          <cell r="B6">
            <v>0.04</v>
          </cell>
          <cell r="D6">
            <v>175000</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BS notes on tender price"/>
      <sheetName val="C3 - Building Surveyor (West)"/>
      <sheetName val="C3 - Building Surveyor (East)"/>
    </sheetNames>
    <sheetDataSet>
      <sheetData sheetId="0"/>
      <sheetData sheetId="1">
        <row r="5">
          <cell r="B5">
            <v>2.5000000000000001E-2</v>
          </cell>
          <cell r="C5">
            <v>125000</v>
          </cell>
        </row>
        <row r="6">
          <cell r="B6">
            <v>0.02</v>
          </cell>
          <cell r="D6">
            <v>200000</v>
          </cell>
        </row>
      </sheetData>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BS notes on tender price"/>
      <sheetName val="C3 - Building Surveyor (West)"/>
      <sheetName val="C3 - Building Surveyor (East)"/>
    </sheetNames>
    <sheetDataSet>
      <sheetData sheetId="0" refreshError="1"/>
      <sheetData sheetId="1">
        <row r="5">
          <cell r="B5">
            <v>7.0000000000000007E-2</v>
          </cell>
          <cell r="C5">
            <v>12500</v>
          </cell>
        </row>
        <row r="6">
          <cell r="B6">
            <v>4.9000000000000002E-2</v>
          </cell>
          <cell r="D6">
            <v>250000</v>
          </cell>
        </row>
      </sheetData>
      <sheetData sheetId="2">
        <row r="5">
          <cell r="B5">
            <v>7.0000000000000007E-2</v>
          </cell>
          <cell r="C5">
            <v>12500</v>
          </cell>
        </row>
        <row r="6">
          <cell r="B6">
            <v>4.9000000000000002E-2</v>
          </cell>
          <cell r="D6">
            <v>250000</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BS notes on tender price"/>
      <sheetName val="C3 - Building Surveyor (West)"/>
      <sheetName val="C3 - Building Surveyor (East)"/>
    </sheetNames>
    <sheetDataSet>
      <sheetData sheetId="0"/>
      <sheetData sheetId="1">
        <row r="5">
          <cell r="B5">
            <v>1.2E-2</v>
          </cell>
          <cell r="C5">
            <v>6000</v>
          </cell>
        </row>
        <row r="6">
          <cell r="B6">
            <v>8.5000000000000006E-3</v>
          </cell>
          <cell r="D6">
            <v>85000</v>
          </cell>
        </row>
      </sheetData>
      <sheetData sheetId="2">
        <row r="5">
          <cell r="B5">
            <v>1.2E-2</v>
          </cell>
          <cell r="C5">
            <v>6000</v>
          </cell>
        </row>
        <row r="6">
          <cell r="B6">
            <v>8.5000000000000006E-3</v>
          </cell>
          <cell r="D6">
            <v>85000</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BS notes on tender price"/>
      <sheetName val="C3 - Building Surveyor (West)"/>
      <sheetName val="C3 - Building Surveyor (East)"/>
    </sheetNames>
    <sheetDataSet>
      <sheetData sheetId="0"/>
      <sheetData sheetId="1">
        <row r="5">
          <cell r="B5">
            <v>4.2999999999999997E-2</v>
          </cell>
          <cell r="C5">
            <v>10000</v>
          </cell>
        </row>
        <row r="6">
          <cell r="B6">
            <v>3.5000000000000003E-2</v>
          </cell>
          <cell r="D6">
            <v>80000</v>
          </cell>
        </row>
      </sheetData>
      <sheetData sheetId="2">
        <row r="5">
          <cell r="B5">
            <v>4.2999999999999997E-2</v>
          </cell>
          <cell r="C5">
            <v>10000</v>
          </cell>
        </row>
        <row r="6">
          <cell r="B6">
            <v>3.5000000000000003E-2</v>
          </cell>
          <cell r="D6">
            <v>80000</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BS notes on tender price"/>
      <sheetName val="C3 - Building Surveyor (West)"/>
      <sheetName val="C3 - Building Surveyor (East)"/>
    </sheetNames>
    <sheetDataSet>
      <sheetData sheetId="0"/>
      <sheetData sheetId="1"/>
      <sheetData sheetId="2">
        <row r="5">
          <cell r="B5">
            <v>4.4999999999999998E-2</v>
          </cell>
          <cell r="C5">
            <v>4375</v>
          </cell>
        </row>
        <row r="6">
          <cell r="B6">
            <v>3.7100000000000001E-2</v>
          </cell>
          <cell r="D6">
            <v>370500</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itect notes on tender price"/>
      <sheetName val="C4a - Architect (West)"/>
      <sheetName val="C4a - Architect (East)"/>
      <sheetName val="Qualifications as required"/>
    </sheetNames>
    <sheetDataSet>
      <sheetData sheetId="0"/>
      <sheetData sheetId="1">
        <row r="6">
          <cell r="B6">
            <v>8.5000000000000006E-3</v>
          </cell>
          <cell r="C6">
            <v>1500</v>
          </cell>
          <cell r="E6">
            <v>8.0000000000000002E-3</v>
          </cell>
          <cell r="F6">
            <v>1500</v>
          </cell>
          <cell r="H6">
            <v>9.4999999999999998E-3</v>
          </cell>
          <cell r="I6">
            <v>1600</v>
          </cell>
        </row>
        <row r="7">
          <cell r="B7">
            <v>8.0000000000000002E-3</v>
          </cell>
          <cell r="D7">
            <v>149000</v>
          </cell>
          <cell r="E7">
            <v>7.7000000000000002E-3</v>
          </cell>
          <cell r="G7">
            <v>139000</v>
          </cell>
          <cell r="H7">
            <v>8.8000000000000005E-3</v>
          </cell>
          <cell r="J7">
            <v>175000</v>
          </cell>
        </row>
      </sheetData>
      <sheetData sheetId="2"/>
      <sheetData sheetId="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itect notes on tender price"/>
      <sheetName val="C4a - Architect (West)"/>
      <sheetName val="C4a - Architect (East)"/>
      <sheetName val="Qualifications as required"/>
    </sheetNames>
    <sheetDataSet>
      <sheetData sheetId="0"/>
      <sheetData sheetId="1">
        <row r="6">
          <cell r="B6">
            <v>8.9999999999999993E-3</v>
          </cell>
          <cell r="C6">
            <v>1500</v>
          </cell>
          <cell r="E6">
            <v>8.0000000000000002E-3</v>
          </cell>
          <cell r="F6">
            <v>1500</v>
          </cell>
          <cell r="H6">
            <v>7.4999999999999997E-3</v>
          </cell>
          <cell r="I6">
            <v>1500</v>
          </cell>
        </row>
        <row r="7">
          <cell r="B7">
            <v>8.0000000000000002E-3</v>
          </cell>
          <cell r="D7">
            <v>273000</v>
          </cell>
          <cell r="E7">
            <v>7.0000000000000001E-3</v>
          </cell>
          <cell r="G7">
            <v>252000</v>
          </cell>
          <cell r="H7">
            <v>7.0000000000000001E-3</v>
          </cell>
          <cell r="J7">
            <v>273000</v>
          </cell>
        </row>
      </sheetData>
      <sheetData sheetId="2">
        <row r="6">
          <cell r="B6">
            <v>8.9999999999999993E-3</v>
          </cell>
          <cell r="C6">
            <v>1500</v>
          </cell>
          <cell r="E6">
            <v>8.0000000000000002E-3</v>
          </cell>
          <cell r="F6">
            <v>1500</v>
          </cell>
          <cell r="H6">
            <v>7.4999999999999997E-3</v>
          </cell>
          <cell r="I6">
            <v>1500</v>
          </cell>
        </row>
        <row r="7">
          <cell r="B7">
            <v>8.0000000000000002E-3</v>
          </cell>
          <cell r="D7">
            <v>273000</v>
          </cell>
          <cell r="E7">
            <v>7.0000000000000001E-3</v>
          </cell>
          <cell r="G7">
            <v>252000</v>
          </cell>
          <cell r="H7">
            <v>7.0000000000000001E-3</v>
          </cell>
          <cell r="J7">
            <v>273000</v>
          </cell>
        </row>
      </sheetData>
      <sheetData sheetId="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itect notes on tender price"/>
      <sheetName val="C4a - Architect (West)"/>
      <sheetName val="C4a - Architect (East)"/>
      <sheetName val="Qualifications as required"/>
    </sheetNames>
    <sheetDataSet>
      <sheetData sheetId="0"/>
      <sheetData sheetId="1">
        <row r="6">
          <cell r="B6">
            <v>6.1999999999999998E-3</v>
          </cell>
          <cell r="C6">
            <v>3720</v>
          </cell>
          <cell r="E6">
            <v>5.4999999999999997E-3</v>
          </cell>
          <cell r="F6">
            <v>3300</v>
          </cell>
          <cell r="H6">
            <v>1.15E-2</v>
          </cell>
          <cell r="I6">
            <v>6900</v>
          </cell>
        </row>
        <row r="7">
          <cell r="B7">
            <v>5.1999999999999998E-3</v>
          </cell>
          <cell r="D7">
            <v>78000</v>
          </cell>
          <cell r="E7">
            <v>4.8999999999999998E-3</v>
          </cell>
          <cell r="G7">
            <v>73500</v>
          </cell>
          <cell r="H7">
            <v>9.7000000000000003E-3</v>
          </cell>
          <cell r="J7">
            <v>145500</v>
          </cell>
        </row>
      </sheetData>
      <sheetData sheetId="2">
        <row r="6">
          <cell r="B6">
            <v>7.7000000000000002E-3</v>
          </cell>
          <cell r="C6">
            <v>4620</v>
          </cell>
          <cell r="E6">
            <v>7.0000000000000001E-3</v>
          </cell>
          <cell r="F6">
            <v>4200</v>
          </cell>
          <cell r="H6">
            <v>1.4200000000000001E-2</v>
          </cell>
          <cell r="I6">
            <v>8520</v>
          </cell>
        </row>
        <row r="7">
          <cell r="B7">
            <v>5.7999999999999996E-3</v>
          </cell>
          <cell r="D7">
            <v>87000</v>
          </cell>
          <cell r="E7">
            <v>5.4999999999999997E-3</v>
          </cell>
          <cell r="G7">
            <v>82500</v>
          </cell>
          <cell r="H7">
            <v>1.0800000000000001E-2</v>
          </cell>
          <cell r="J7">
            <v>162000</v>
          </cell>
        </row>
      </sheetData>
      <sheetData sheetId="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itect notes on tender price"/>
      <sheetName val="C4a - Architect (West)"/>
      <sheetName val="C4a - Architect (East)"/>
      <sheetName val="Qualifications as required"/>
    </sheetNames>
    <sheetDataSet>
      <sheetData sheetId="0"/>
      <sheetData sheetId="1">
        <row r="6">
          <cell r="B6">
            <v>5.6600000000000001E-3</v>
          </cell>
          <cell r="C6">
            <v>3500</v>
          </cell>
          <cell r="E6">
            <v>5.3800000000000002E-3</v>
          </cell>
          <cell r="F6">
            <v>3500</v>
          </cell>
          <cell r="H6">
            <v>1.051E-2</v>
          </cell>
          <cell r="I6">
            <v>6000</v>
          </cell>
        </row>
        <row r="7">
          <cell r="B7">
            <v>5.1200000000000004E-3</v>
          </cell>
          <cell r="D7">
            <v>105000</v>
          </cell>
          <cell r="E7">
            <v>4.8599999999999997E-3</v>
          </cell>
          <cell r="H7">
            <v>9.5099999999999994E-3</v>
          </cell>
          <cell r="J7">
            <v>210000</v>
          </cell>
        </row>
      </sheetData>
      <sheetData sheetId="2">
        <row r="6">
          <cell r="B6">
            <v>5.8599999999999998E-3</v>
          </cell>
          <cell r="C6">
            <v>3500</v>
          </cell>
          <cell r="E6">
            <v>5.4999999999999997E-3</v>
          </cell>
          <cell r="F6">
            <v>3500</v>
          </cell>
          <cell r="H6">
            <v>1.061E-2</v>
          </cell>
          <cell r="I6">
            <v>6000</v>
          </cell>
        </row>
        <row r="7">
          <cell r="B7">
            <v>5.1999999999999998E-3</v>
          </cell>
          <cell r="D7">
            <v>105000</v>
          </cell>
          <cell r="E7">
            <v>4.9500000000000004E-3</v>
          </cell>
          <cell r="G7">
            <v>100000</v>
          </cell>
          <cell r="H7">
            <v>9.6100000000000005E-3</v>
          </cell>
          <cell r="J7">
            <v>210000</v>
          </cell>
        </row>
      </sheetData>
      <sheetData sheetId="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itect notes on tender price"/>
      <sheetName val="C4a - Architect (West)"/>
      <sheetName val="C4a - Architect (East)"/>
      <sheetName val="Qualifications as required"/>
    </sheetNames>
    <sheetDataSet>
      <sheetData sheetId="0"/>
      <sheetData sheetId="1">
        <row r="6">
          <cell r="B6">
            <v>5.9199999999999999E-3</v>
          </cell>
          <cell r="C6">
            <v>985</v>
          </cell>
          <cell r="E6">
            <v>5.1599999999999997E-3</v>
          </cell>
          <cell r="F6">
            <v>985</v>
          </cell>
          <cell r="H6">
            <v>8.1799999999999998E-3</v>
          </cell>
          <cell r="I6">
            <v>985</v>
          </cell>
        </row>
        <row r="7">
          <cell r="B7">
            <v>5.1500000000000001E-3</v>
          </cell>
          <cell r="D7">
            <v>82500</v>
          </cell>
          <cell r="E7">
            <v>4.5900000000000003E-3</v>
          </cell>
          <cell r="G7">
            <v>82500</v>
          </cell>
          <cell r="H7">
            <v>7.11E-3</v>
          </cell>
          <cell r="J7">
            <v>94500</v>
          </cell>
        </row>
      </sheetData>
      <sheetData sheetId="2">
        <row r="6">
          <cell r="B6">
            <v>5.9199999999999999E-3</v>
          </cell>
          <cell r="C6">
            <v>985</v>
          </cell>
          <cell r="E6">
            <v>5.1599999999999997E-3</v>
          </cell>
          <cell r="F6">
            <v>985</v>
          </cell>
          <cell r="H6">
            <v>8.1799999999999998E-3</v>
          </cell>
          <cell r="I6">
            <v>985</v>
          </cell>
        </row>
        <row r="7">
          <cell r="B7">
            <v>5.1500000000000001E-3</v>
          </cell>
          <cell r="D7">
            <v>82500</v>
          </cell>
          <cell r="E7">
            <v>4.5900000000000003E-3</v>
          </cell>
          <cell r="G7">
            <v>82500</v>
          </cell>
          <cell r="H7">
            <v>7.11E-3</v>
          </cell>
          <cell r="J7">
            <v>94500</v>
          </cell>
        </row>
      </sheetData>
      <sheetData sheetId="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itect notes on tender price"/>
      <sheetName val="C4a - Architect (West)"/>
      <sheetName val="C4a - Architect (East)"/>
    </sheetNames>
    <sheetDataSet>
      <sheetData sheetId="0"/>
      <sheetData sheetId="1">
        <row r="6">
          <cell r="B6">
            <v>8.9999999999999993E-3</v>
          </cell>
          <cell r="C6">
            <v>5525</v>
          </cell>
          <cell r="E6">
            <v>8.5000000000000006E-3</v>
          </cell>
          <cell r="F6">
            <v>5000</v>
          </cell>
          <cell r="H6">
            <v>8.8999999999999999E-3</v>
          </cell>
          <cell r="I6">
            <v>5625</v>
          </cell>
        </row>
        <row r="7">
          <cell r="B7">
            <v>7.4999999999999997E-3</v>
          </cell>
          <cell r="D7">
            <v>150000</v>
          </cell>
          <cell r="E7">
            <v>7.0000000000000001E-3</v>
          </cell>
          <cell r="G7">
            <v>140000</v>
          </cell>
          <cell r="H7">
            <v>7.4000000000000003E-3</v>
          </cell>
          <cell r="J7">
            <v>148000</v>
          </cell>
        </row>
      </sheetData>
      <sheetData sheetId="2">
        <row r="6">
          <cell r="B6">
            <v>9.1000000000000004E-3</v>
          </cell>
          <cell r="C6">
            <v>5625</v>
          </cell>
          <cell r="E6">
            <v>8.6E-3</v>
          </cell>
          <cell r="F6">
            <v>5000</v>
          </cell>
          <cell r="H6">
            <v>9.1000000000000004E-3</v>
          </cell>
          <cell r="I6">
            <v>5625</v>
          </cell>
        </row>
        <row r="7">
          <cell r="B7">
            <v>7.6E-3</v>
          </cell>
          <cell r="D7">
            <v>152000</v>
          </cell>
          <cell r="E7">
            <v>7.1000000000000004E-3</v>
          </cell>
          <cell r="G7">
            <v>142000</v>
          </cell>
          <cell r="H7">
            <v>7.4999999999999997E-3</v>
          </cell>
          <cell r="J7">
            <v>150000</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itect notes on tender price"/>
      <sheetName val="C4a - Architect (West)"/>
      <sheetName val="C4a - Architect (East)"/>
    </sheetNames>
    <sheetDataSet>
      <sheetData sheetId="0"/>
      <sheetData sheetId="1">
        <row r="6">
          <cell r="B6">
            <v>7.1999999999999998E-3</v>
          </cell>
          <cell r="C6">
            <v>1550</v>
          </cell>
          <cell r="E6">
            <v>6.3E-3</v>
          </cell>
          <cell r="F6">
            <v>1150</v>
          </cell>
          <cell r="H6">
            <v>7.1999999999999998E-3</v>
          </cell>
          <cell r="I6">
            <v>1950</v>
          </cell>
        </row>
        <row r="7">
          <cell r="B7">
            <v>6.0000000000000001E-3</v>
          </cell>
          <cell r="D7">
            <v>99000</v>
          </cell>
          <cell r="E7">
            <v>5.1999999999999998E-3</v>
          </cell>
          <cell r="G7">
            <v>77625</v>
          </cell>
          <cell r="H7">
            <v>6.0000000000000001E-3</v>
          </cell>
          <cell r="J7">
            <v>99500</v>
          </cell>
        </row>
      </sheetData>
      <sheetData sheetId="2">
        <row r="6">
          <cell r="B6">
            <v>7.1999999999999998E-3</v>
          </cell>
          <cell r="C6">
            <v>1550</v>
          </cell>
          <cell r="E6">
            <v>6.3E-3</v>
          </cell>
          <cell r="F6">
            <v>1150</v>
          </cell>
          <cell r="H6">
            <v>7.1999999999999998E-3</v>
          </cell>
        </row>
        <row r="7">
          <cell r="B7">
            <v>6.0000000000000001E-3</v>
          </cell>
          <cell r="D7">
            <v>99000</v>
          </cell>
          <cell r="E7">
            <v>5.1999999999999998E-3</v>
          </cell>
          <cell r="G7">
            <v>77625</v>
          </cell>
          <cell r="H7">
            <v>6.0000000000000001E-3</v>
          </cell>
          <cell r="J7">
            <v>99500</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itect notes on tender price"/>
      <sheetName val="C4a - Architect (West)"/>
      <sheetName val="C4a - Architect (East)"/>
      <sheetName val="Qualifications as required"/>
    </sheetNames>
    <sheetDataSet>
      <sheetData sheetId="0"/>
      <sheetData sheetId="1">
        <row r="6">
          <cell r="B6">
            <v>5.8999999999999999E-3</v>
          </cell>
          <cell r="C6">
            <v>9440</v>
          </cell>
          <cell r="E6">
            <v>5.4000000000000003E-3</v>
          </cell>
          <cell r="F6">
            <v>8640</v>
          </cell>
          <cell r="H6">
            <v>1.1299999999999999E-2</v>
          </cell>
          <cell r="I6">
            <v>18080</v>
          </cell>
        </row>
        <row r="7">
          <cell r="B7">
            <v>4.4999999999999997E-3</v>
          </cell>
          <cell r="D7">
            <v>112500</v>
          </cell>
          <cell r="E7">
            <v>4.0000000000000001E-3</v>
          </cell>
          <cell r="G7">
            <v>100000</v>
          </cell>
          <cell r="H7">
            <v>8.5000000000000006E-3</v>
          </cell>
          <cell r="J7">
            <v>212500</v>
          </cell>
        </row>
      </sheetData>
      <sheetData sheetId="2">
        <row r="6">
          <cell r="B6">
            <v>5.8999999999999999E-3</v>
          </cell>
          <cell r="C6">
            <v>9440</v>
          </cell>
          <cell r="E6">
            <v>5.4000000000000003E-3</v>
          </cell>
          <cell r="F6">
            <v>8640</v>
          </cell>
          <cell r="H6">
            <v>1.1299999999999999E-2</v>
          </cell>
          <cell r="I6">
            <v>18080</v>
          </cell>
        </row>
        <row r="7">
          <cell r="B7">
            <v>4.4000000000000003E-3</v>
          </cell>
          <cell r="D7">
            <v>110000</v>
          </cell>
          <cell r="E7">
            <v>3.8999999999999998E-3</v>
          </cell>
          <cell r="G7">
            <v>97500</v>
          </cell>
          <cell r="H7">
            <v>8.3999999999999995E-3</v>
          </cell>
          <cell r="J7">
            <v>210000</v>
          </cell>
        </row>
      </sheetData>
      <sheetData sheetId="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itect notes on tender price"/>
      <sheetName val="C4a - Architect (West)"/>
      <sheetName val="C4a - Architect (East)"/>
      <sheetName val="Qualifications as required"/>
    </sheetNames>
    <sheetDataSet>
      <sheetData sheetId="0"/>
      <sheetData sheetId="1">
        <row r="6">
          <cell r="B6">
            <v>5.7999999999999996E-3</v>
          </cell>
          <cell r="C6">
            <v>580</v>
          </cell>
          <cell r="E6">
            <v>5.7000000000000002E-3</v>
          </cell>
          <cell r="F6">
            <v>580</v>
          </cell>
          <cell r="H6">
            <v>1.4500000000000001E-2</v>
          </cell>
          <cell r="I6">
            <v>1450</v>
          </cell>
        </row>
        <row r="7">
          <cell r="B7">
            <v>4.8999999999999998E-3</v>
          </cell>
          <cell r="D7">
            <v>70000</v>
          </cell>
          <cell r="E7">
            <v>4.7999999999999996E-3</v>
          </cell>
          <cell r="G7">
            <v>65500</v>
          </cell>
          <cell r="H7">
            <v>1.32E-2</v>
          </cell>
          <cell r="J7">
            <v>198000</v>
          </cell>
        </row>
      </sheetData>
      <sheetData sheetId="2">
        <row r="6">
          <cell r="B6">
            <v>6.4999999999999997E-3</v>
          </cell>
          <cell r="C6">
            <v>650</v>
          </cell>
          <cell r="E6">
            <v>6.4000000000000003E-3</v>
          </cell>
          <cell r="F6">
            <v>650</v>
          </cell>
          <cell r="H6">
            <v>1.55E-2</v>
          </cell>
          <cell r="I6">
            <v>1550</v>
          </cell>
        </row>
        <row r="7">
          <cell r="B7">
            <v>5.1999999999999998E-3</v>
          </cell>
          <cell r="D7">
            <v>75000</v>
          </cell>
          <cell r="E7">
            <v>5.1000000000000004E-3</v>
          </cell>
          <cell r="G7">
            <v>70000</v>
          </cell>
          <cell r="H7">
            <v>1.4200000000000001E-2</v>
          </cell>
          <cell r="J7">
            <v>213000</v>
          </cell>
        </row>
      </sheetData>
      <sheetData sheetId="3"/>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itect notes on tender price"/>
      <sheetName val="C4a - Architect (West)"/>
      <sheetName val="C4a - Architect (East)"/>
      <sheetName val="Qualifications as required"/>
    </sheetNames>
    <sheetDataSet>
      <sheetData sheetId="0"/>
      <sheetData sheetId="1">
        <row r="6">
          <cell r="B6">
            <v>8.2000000000000007E-3</v>
          </cell>
          <cell r="C6">
            <v>6900</v>
          </cell>
          <cell r="E6">
            <v>7.4000000000000003E-3</v>
          </cell>
          <cell r="F6">
            <v>6250</v>
          </cell>
          <cell r="H6">
            <v>1.4E-2</v>
          </cell>
          <cell r="I6">
            <v>11780</v>
          </cell>
        </row>
        <row r="7">
          <cell r="B7">
            <v>7.3000000000000001E-3</v>
          </cell>
          <cell r="D7">
            <v>98550</v>
          </cell>
          <cell r="E7">
            <v>6.6E-3</v>
          </cell>
          <cell r="G7">
            <v>89100</v>
          </cell>
          <cell r="H7">
            <v>1.2500000000000001E-2</v>
          </cell>
          <cell r="J7">
            <v>168750</v>
          </cell>
        </row>
      </sheetData>
      <sheetData sheetId="2">
        <row r="6">
          <cell r="B6">
            <v>8.0000000000000002E-3</v>
          </cell>
          <cell r="C6">
            <v>6900</v>
          </cell>
          <cell r="E6">
            <v>7.3000000000000001E-3</v>
          </cell>
          <cell r="F6">
            <v>6300</v>
          </cell>
          <cell r="H6">
            <v>1.4200000000000001E-2</v>
          </cell>
          <cell r="I6">
            <v>12250</v>
          </cell>
        </row>
        <row r="7">
          <cell r="B7">
            <v>7.1000000000000004E-3</v>
          </cell>
          <cell r="D7">
            <v>95850</v>
          </cell>
          <cell r="E7">
            <v>6.4999999999999997E-3</v>
          </cell>
          <cell r="G7">
            <v>87750</v>
          </cell>
          <cell r="H7">
            <v>1.2699999999999999E-2</v>
          </cell>
          <cell r="J7">
            <v>171450</v>
          </cell>
        </row>
      </sheetData>
      <sheetData sheetId="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itect notes on tender price"/>
      <sheetName val="C4a - Architect (West)"/>
      <sheetName val="C4a - Architect (East)"/>
    </sheetNames>
    <sheetDataSet>
      <sheetData sheetId="0" refreshError="1"/>
      <sheetData sheetId="1" refreshError="1"/>
      <sheetData sheetId="2">
        <row r="6">
          <cell r="I6">
            <v>1950</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 &amp; PD notes on tender price"/>
      <sheetName val="C4b - Architect (West)"/>
      <sheetName val="C4b - Architect (East)"/>
      <sheetName val="Qualifications as required"/>
    </sheetNames>
    <sheetDataSet>
      <sheetData sheetId="0"/>
      <sheetData sheetId="1">
        <row r="6">
          <cell r="B6">
            <v>9.5999999999999992E-3</v>
          </cell>
          <cell r="C6">
            <v>2900</v>
          </cell>
          <cell r="E6">
            <v>9.1000000000000004E-3</v>
          </cell>
          <cell r="F6">
            <v>2900</v>
          </cell>
          <cell r="H6">
            <v>9.7999999999999997E-3</v>
          </cell>
          <cell r="I6">
            <v>2900</v>
          </cell>
        </row>
        <row r="7">
          <cell r="B7">
            <v>8.9999999999999993E-3</v>
          </cell>
          <cell r="D7">
            <v>169000</v>
          </cell>
          <cell r="E7">
            <v>8.6999999999999994E-3</v>
          </cell>
          <cell r="G7">
            <v>159000</v>
          </cell>
          <cell r="H7">
            <v>8.8999999999999999E-3</v>
          </cell>
          <cell r="J7">
            <v>178000</v>
          </cell>
        </row>
      </sheetData>
      <sheetData sheetId="2">
        <row r="6">
          <cell r="B6">
            <v>9.5999999999999992E-3</v>
          </cell>
          <cell r="C6">
            <v>2900</v>
          </cell>
          <cell r="E6">
            <v>9.1000000000000004E-3</v>
          </cell>
          <cell r="F6">
            <v>2900</v>
          </cell>
          <cell r="H6">
            <v>9.5999999999999992E-3</v>
          </cell>
          <cell r="I6">
            <v>2900</v>
          </cell>
        </row>
        <row r="7">
          <cell r="B7">
            <v>8.9999999999999993E-3</v>
          </cell>
          <cell r="D7">
            <v>169000</v>
          </cell>
          <cell r="E7">
            <v>8.6999999999999994E-3</v>
          </cell>
          <cell r="G7">
            <v>159000</v>
          </cell>
          <cell r="H7">
            <v>8.8999999999999999E-3</v>
          </cell>
          <cell r="J7">
            <v>178000</v>
          </cell>
        </row>
      </sheetData>
      <sheetData sheetId="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 &amp; PD notes on tender price"/>
      <sheetName val="C4b - Architect (West)"/>
      <sheetName val="C4b - Architect (East)"/>
      <sheetName val="Qualifications as required"/>
    </sheetNames>
    <sheetDataSet>
      <sheetData sheetId="0"/>
      <sheetData sheetId="1">
        <row r="6">
          <cell r="B6">
            <v>1.2E-2</v>
          </cell>
          <cell r="C6">
            <v>4500</v>
          </cell>
          <cell r="E6">
            <v>1.15E-2</v>
          </cell>
          <cell r="F6">
            <v>1500</v>
          </cell>
          <cell r="H6">
            <v>1.0999999999999999E-2</v>
          </cell>
          <cell r="I6">
            <v>4500</v>
          </cell>
        </row>
        <row r="7">
          <cell r="B7">
            <v>0.01</v>
          </cell>
          <cell r="D7">
            <v>357000</v>
          </cell>
          <cell r="E7">
            <v>9.4999999999999998E-3</v>
          </cell>
          <cell r="G7">
            <v>336000</v>
          </cell>
          <cell r="H7">
            <v>8.9999999999999993E-3</v>
          </cell>
          <cell r="J7">
            <v>336000</v>
          </cell>
        </row>
      </sheetData>
      <sheetData sheetId="2">
        <row r="6">
          <cell r="B6">
            <v>1.2E-2</v>
          </cell>
          <cell r="C6">
            <v>4500</v>
          </cell>
          <cell r="E6">
            <v>1.15E-2</v>
          </cell>
          <cell r="F6">
            <v>1500</v>
          </cell>
          <cell r="H6">
            <v>1.0999999999999999E-2</v>
          </cell>
          <cell r="I6">
            <v>4500</v>
          </cell>
        </row>
        <row r="7">
          <cell r="B7">
            <v>0.01</v>
          </cell>
          <cell r="D7">
            <v>357000</v>
          </cell>
          <cell r="E7">
            <v>9.4999999999999998E-3</v>
          </cell>
          <cell r="G7">
            <v>336000</v>
          </cell>
          <cell r="H7">
            <v>8.9999999999999993E-3</v>
          </cell>
          <cell r="J7">
            <v>336000</v>
          </cell>
        </row>
      </sheetData>
      <sheetData sheetId="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 &amp; PD notes on tender price"/>
      <sheetName val="C4b - Architect (West)"/>
      <sheetName val="C4b - Architect (East)"/>
      <sheetName val="Qualifications as required"/>
    </sheetNames>
    <sheetDataSet>
      <sheetData sheetId="0"/>
      <sheetData sheetId="1">
        <row r="6">
          <cell r="B6">
            <v>6.6E-3</v>
          </cell>
          <cell r="C6">
            <v>5220</v>
          </cell>
          <cell r="E6">
            <v>5.8999999999999999E-3</v>
          </cell>
          <cell r="F6">
            <v>4800</v>
          </cell>
          <cell r="H6">
            <v>1.23E-2</v>
          </cell>
          <cell r="I6">
            <v>9400</v>
          </cell>
        </row>
        <row r="7">
          <cell r="B7">
            <v>5.4000000000000003E-3</v>
          </cell>
          <cell r="D7">
            <v>81000</v>
          </cell>
          <cell r="E7">
            <v>5.1000000000000004E-3</v>
          </cell>
          <cell r="G7">
            <v>76500</v>
          </cell>
          <cell r="H7">
            <v>9.9000000000000008E-3</v>
          </cell>
          <cell r="J7">
            <v>148500</v>
          </cell>
        </row>
      </sheetData>
      <sheetData sheetId="2">
        <row r="6">
          <cell r="B6">
            <v>8.0000000000000002E-3</v>
          </cell>
          <cell r="C6">
            <v>6300</v>
          </cell>
          <cell r="E6">
            <v>7.3000000000000001E-3</v>
          </cell>
          <cell r="F6">
            <v>5880</v>
          </cell>
          <cell r="H6">
            <v>1.5100000000000001E-2</v>
          </cell>
          <cell r="I6">
            <v>11560</v>
          </cell>
        </row>
        <row r="7">
          <cell r="B7">
            <v>6.1000000000000004E-3</v>
          </cell>
          <cell r="D7">
            <v>91500</v>
          </cell>
          <cell r="E7">
            <v>5.7999999999999996E-3</v>
          </cell>
          <cell r="G7">
            <v>87000</v>
          </cell>
          <cell r="H7">
            <v>1.14E-2</v>
          </cell>
          <cell r="J7">
            <v>171000</v>
          </cell>
        </row>
      </sheetData>
      <sheetData sheetId="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 &amp; PD notes on tender price"/>
      <sheetName val="C4b - Architect (West)"/>
      <sheetName val="C4b - Architect (East)"/>
    </sheetNames>
    <sheetDataSet>
      <sheetData sheetId="0"/>
      <sheetData sheetId="1">
        <row r="6">
          <cell r="B6">
            <v>1.0999999999999999E-2</v>
          </cell>
          <cell r="C6">
            <v>10000</v>
          </cell>
        </row>
      </sheetData>
      <sheetData sheetId="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 &amp; PD notes on tender price"/>
      <sheetName val="C4b - Architect (West)"/>
      <sheetName val="C4b - Architect (East)"/>
      <sheetName val="Qualifications as required"/>
    </sheetNames>
    <sheetDataSet>
      <sheetData sheetId="0"/>
      <sheetData sheetId="1">
        <row r="6">
          <cell r="B6">
            <v>1.21E-2</v>
          </cell>
          <cell r="C6">
            <v>12735.45</v>
          </cell>
          <cell r="E6">
            <v>1.1299999999999999E-2</v>
          </cell>
          <cell r="F6">
            <v>11935.45</v>
          </cell>
          <cell r="H6">
            <v>1.09E-2</v>
          </cell>
          <cell r="I6">
            <v>11290.3</v>
          </cell>
        </row>
        <row r="7">
          <cell r="B7">
            <v>8.8000000000000005E-3</v>
          </cell>
          <cell r="D7">
            <v>60265.71</v>
          </cell>
          <cell r="E7">
            <v>8.2000000000000007E-3</v>
          </cell>
          <cell r="G7">
            <v>56485.71</v>
          </cell>
          <cell r="H7">
            <v>7.3000000000000001E-3</v>
          </cell>
          <cell r="J7">
            <v>49207.14</v>
          </cell>
        </row>
      </sheetData>
      <sheetData sheetId="2">
        <row r="6">
          <cell r="B6">
            <v>1.21E-2</v>
          </cell>
          <cell r="C6">
            <v>12735.45</v>
          </cell>
          <cell r="E6">
            <v>1.1299999999999999E-2</v>
          </cell>
          <cell r="F6">
            <v>11935.45</v>
          </cell>
          <cell r="H6">
            <v>1.09E-2</v>
          </cell>
          <cell r="I6">
            <v>11290.3</v>
          </cell>
        </row>
        <row r="7">
          <cell r="B7">
            <v>8.8000000000000005E-3</v>
          </cell>
          <cell r="D7">
            <v>66857.13</v>
          </cell>
          <cell r="E7">
            <v>8.2000000000000007E-3</v>
          </cell>
          <cell r="G7">
            <v>62134.28</v>
          </cell>
          <cell r="H7">
            <v>7.3000000000000001E-3</v>
          </cell>
          <cell r="J7">
            <v>54127.85</v>
          </cell>
        </row>
      </sheetData>
      <sheetData sheetId="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 &amp; PD notes on tender price"/>
      <sheetName val="C4b - Architect (West)"/>
      <sheetName val="C4b - Architect (East)"/>
      <sheetName val="Qualifications as required"/>
    </sheetNames>
    <sheetDataSet>
      <sheetData sheetId="0"/>
      <sheetData sheetId="1">
        <row r="6">
          <cell r="B6">
            <v>1.2E-2</v>
          </cell>
          <cell r="C6">
            <v>10500</v>
          </cell>
          <cell r="E6">
            <v>1.2E-2</v>
          </cell>
          <cell r="F6">
            <v>10500</v>
          </cell>
          <cell r="H6">
            <v>5.1000000000000004E-3</v>
          </cell>
          <cell r="I6">
            <v>9500</v>
          </cell>
        </row>
        <row r="7">
          <cell r="B7">
            <v>1.0999999999999999E-2</v>
          </cell>
          <cell r="D7">
            <v>219000</v>
          </cell>
          <cell r="E7">
            <v>1.0999999999999999E-2</v>
          </cell>
          <cell r="G7">
            <v>217000</v>
          </cell>
          <cell r="H7">
            <v>4.7000000000000002E-3</v>
          </cell>
          <cell r="J7">
            <v>94000</v>
          </cell>
        </row>
      </sheetData>
      <sheetData sheetId="2">
        <row r="6">
          <cell r="B6">
            <v>1.34E-2</v>
          </cell>
          <cell r="C6">
            <v>11500</v>
          </cell>
          <cell r="E6">
            <v>1.34E-2</v>
          </cell>
          <cell r="F6">
            <v>11500</v>
          </cell>
          <cell r="H6">
            <v>5.7000000000000002E-3</v>
          </cell>
          <cell r="I6">
            <v>11500</v>
          </cell>
        </row>
        <row r="7">
          <cell r="B7">
            <v>1.23E-2</v>
          </cell>
          <cell r="D7">
            <v>246000</v>
          </cell>
          <cell r="E7">
            <v>1.23E-2</v>
          </cell>
          <cell r="G7">
            <v>244000</v>
          </cell>
          <cell r="H7">
            <v>5.3E-3</v>
          </cell>
        </row>
      </sheetData>
      <sheetData sheetId="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 &amp; PD notes on tender price"/>
      <sheetName val="C4b - Architect (West)"/>
      <sheetName val="C4b - Architect (East)"/>
      <sheetName val="Qualifications as required"/>
    </sheetNames>
    <sheetDataSet>
      <sheetData sheetId="0"/>
      <sheetData sheetId="1">
        <row r="6">
          <cell r="B6">
            <v>6.4000000000000003E-3</v>
          </cell>
          <cell r="C6">
            <v>10240</v>
          </cell>
          <cell r="E6">
            <v>5.8999999999999999E-3</v>
          </cell>
          <cell r="F6">
            <v>9440</v>
          </cell>
          <cell r="H6">
            <v>1.18E-2</v>
          </cell>
          <cell r="I6">
            <v>18880</v>
          </cell>
        </row>
        <row r="7">
          <cell r="B7">
            <v>4.8999999999999998E-3</v>
          </cell>
          <cell r="D7">
            <v>122500</v>
          </cell>
          <cell r="E7">
            <v>4.4000000000000003E-3</v>
          </cell>
          <cell r="G7">
            <v>110000</v>
          </cell>
          <cell r="H7">
            <v>8.8999999999999999E-3</v>
          </cell>
          <cell r="J7">
            <v>222500</v>
          </cell>
        </row>
      </sheetData>
      <sheetData sheetId="2">
        <row r="6">
          <cell r="B6">
            <v>6.4000000000000003E-3</v>
          </cell>
          <cell r="C6">
            <v>10240</v>
          </cell>
          <cell r="E6">
            <v>5.8999999999999999E-3</v>
          </cell>
          <cell r="F6">
            <v>9440</v>
          </cell>
          <cell r="H6">
            <v>1.18E-2</v>
          </cell>
          <cell r="I6">
            <v>18880</v>
          </cell>
        </row>
        <row r="7">
          <cell r="B7">
            <v>4.7999999999999996E-3</v>
          </cell>
          <cell r="D7">
            <v>120000</v>
          </cell>
          <cell r="E7">
            <v>4.3E-3</v>
          </cell>
          <cell r="G7">
            <v>107500</v>
          </cell>
          <cell r="H7">
            <v>8.8000000000000005E-3</v>
          </cell>
          <cell r="J7">
            <v>220000</v>
          </cell>
        </row>
      </sheetData>
      <sheetData sheetId="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 &amp; PD notes on tender price"/>
      <sheetName val="C4b - Architect (West)"/>
      <sheetName val="C4b - Architect (East)"/>
      <sheetName val="Qualifications as required"/>
    </sheetNames>
    <sheetDataSet>
      <sheetData sheetId="0"/>
      <sheetData sheetId="1">
        <row r="6">
          <cell r="B6">
            <v>5.7999999999999996E-3</v>
          </cell>
          <cell r="C6">
            <v>580</v>
          </cell>
          <cell r="E6">
            <v>5.7000000000000002E-3</v>
          </cell>
          <cell r="F6">
            <v>610</v>
          </cell>
          <cell r="H6">
            <v>1.55E-2</v>
          </cell>
          <cell r="I6">
            <v>1790</v>
          </cell>
        </row>
        <row r="7">
          <cell r="B7">
            <v>4.8999999999999998E-3</v>
          </cell>
          <cell r="D7">
            <v>70000</v>
          </cell>
          <cell r="E7">
            <v>4.7999999999999996E-3</v>
          </cell>
          <cell r="G7">
            <v>65500</v>
          </cell>
          <cell r="H7">
            <v>1.4E-2</v>
          </cell>
          <cell r="J7">
            <v>210000</v>
          </cell>
        </row>
      </sheetData>
      <sheetData sheetId="2">
        <row r="6">
          <cell r="B6">
            <v>6.4999999999999997E-3</v>
          </cell>
          <cell r="C6">
            <v>690</v>
          </cell>
          <cell r="E6">
            <v>6.4000000000000003E-3</v>
          </cell>
          <cell r="F6">
            <v>690</v>
          </cell>
          <cell r="H6">
            <v>1.61E-2</v>
          </cell>
          <cell r="I6">
            <v>1710</v>
          </cell>
        </row>
        <row r="7">
          <cell r="B7">
            <v>5.1999999999999998E-3</v>
          </cell>
          <cell r="D7">
            <v>75000</v>
          </cell>
          <cell r="E7">
            <v>5.1000000000000004E-3</v>
          </cell>
          <cell r="G7">
            <v>70000</v>
          </cell>
          <cell r="H7">
            <v>1.4500000000000001E-2</v>
          </cell>
          <cell r="J7">
            <v>220000</v>
          </cell>
        </row>
      </sheetData>
      <sheetData sheetId="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 &amp; PD notes on tender price"/>
      <sheetName val="C4b - Architect (West)"/>
      <sheetName val="C4b - Architect (East)"/>
      <sheetName val="Qualifications as required"/>
    </sheetNames>
    <sheetDataSet>
      <sheetData sheetId="0"/>
      <sheetData sheetId="1">
        <row r="6">
          <cell r="B6">
            <v>8.6800000000000002E-3</v>
          </cell>
          <cell r="C6">
            <v>14100</v>
          </cell>
          <cell r="E6">
            <v>7.5799999999999999E-3</v>
          </cell>
          <cell r="F6">
            <v>14100</v>
          </cell>
          <cell r="H6">
            <v>9.2200000000000008E-3</v>
          </cell>
          <cell r="I6">
            <v>14400</v>
          </cell>
        </row>
        <row r="7">
          <cell r="B7">
            <v>7.4999999999999997E-3</v>
          </cell>
          <cell r="D7">
            <v>87500</v>
          </cell>
          <cell r="E7">
            <v>6.6E-3</v>
          </cell>
          <cell r="G7">
            <v>87500</v>
          </cell>
          <cell r="H7">
            <v>7.9000000000000008E-3</v>
          </cell>
          <cell r="J7">
            <v>95000</v>
          </cell>
        </row>
      </sheetData>
      <sheetData sheetId="2">
        <row r="6">
          <cell r="B6">
            <v>8.6800000000000002E-3</v>
          </cell>
          <cell r="C6">
            <v>14100</v>
          </cell>
          <cell r="E6">
            <v>6.4999999999999997E-3</v>
          </cell>
          <cell r="F6">
            <v>14100</v>
          </cell>
          <cell r="H6">
            <v>9.2200000000000008E-3</v>
          </cell>
          <cell r="I6">
            <v>14400</v>
          </cell>
        </row>
        <row r="7">
          <cell r="B7">
            <v>7.4999999999999997E-3</v>
          </cell>
          <cell r="D7">
            <v>87500</v>
          </cell>
          <cell r="E7">
            <v>6.0000000000000001E-3</v>
          </cell>
          <cell r="G7">
            <v>87500</v>
          </cell>
          <cell r="H7">
            <v>7.9000000000000008E-3</v>
          </cell>
          <cell r="J7">
            <v>95000</v>
          </cell>
        </row>
      </sheetData>
      <sheetData sheetId="3"/>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rch &amp; PD notes on tender price"/>
      <sheetName val="C4b - Architect (West)"/>
      <sheetName val="C4b - Architect (East)"/>
      <sheetName val="Qualifications as required"/>
    </sheetNames>
    <sheetDataSet>
      <sheetData sheetId="0"/>
      <sheetData sheetId="1">
        <row r="6">
          <cell r="B6">
            <v>1.38E-2</v>
          </cell>
          <cell r="C6">
            <v>25650</v>
          </cell>
          <cell r="E6">
            <v>1.2800000000000001E-2</v>
          </cell>
          <cell r="F6">
            <v>24130</v>
          </cell>
          <cell r="H6">
            <v>7.4999999999999997E-3</v>
          </cell>
          <cell r="I6">
            <v>19500</v>
          </cell>
        </row>
        <row r="7">
          <cell r="B7">
            <v>1.23E-2</v>
          </cell>
          <cell r="D7">
            <v>125575</v>
          </cell>
          <cell r="E7">
            <v>1.0500000000000001E-2</v>
          </cell>
          <cell r="G7">
            <v>119200</v>
          </cell>
          <cell r="H7">
            <v>6.7000000000000002E-3</v>
          </cell>
          <cell r="J7">
            <v>68425</v>
          </cell>
        </row>
      </sheetData>
      <sheetData sheetId="2">
        <row r="6">
          <cell r="B6">
            <v>1.38E-2</v>
          </cell>
          <cell r="C6">
            <v>25650</v>
          </cell>
          <cell r="E6">
            <v>1.2800000000000001E-2</v>
          </cell>
          <cell r="F6">
            <v>24130</v>
          </cell>
          <cell r="H6">
            <v>7.4999999999999997E-3</v>
          </cell>
          <cell r="I6">
            <v>19500</v>
          </cell>
        </row>
        <row r="7">
          <cell r="B7">
            <v>1.23E-2</v>
          </cell>
          <cell r="D7">
            <v>125575</v>
          </cell>
          <cell r="E7">
            <v>1.0500000000000001E-2</v>
          </cell>
          <cell r="G7">
            <v>119200</v>
          </cell>
          <cell r="H7">
            <v>6.7000000000000002E-3</v>
          </cell>
          <cell r="J7">
            <v>68425</v>
          </cell>
        </row>
      </sheetData>
      <sheetData sheetId="3"/>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W notes on tender price"/>
      <sheetName val="C5 - Clerk of Works (West)"/>
      <sheetName val="C5 - Clerk of Works (East)"/>
      <sheetName val="Sheet1"/>
    </sheetNames>
    <sheetDataSet>
      <sheetData sheetId="0"/>
      <sheetData sheetId="1">
        <row r="5">
          <cell r="B5">
            <v>5.8999999999999999E-3</v>
          </cell>
          <cell r="C5">
            <v>16800</v>
          </cell>
        </row>
        <row r="6">
          <cell r="B6">
            <v>3.2000000000000002E-3</v>
          </cell>
          <cell r="D6">
            <v>65000</v>
          </cell>
        </row>
        <row r="7">
          <cell r="B7">
            <v>3.2000000000000002E-3</v>
          </cell>
          <cell r="D7">
            <v>65000</v>
          </cell>
        </row>
        <row r="8">
          <cell r="B8">
            <v>300</v>
          </cell>
        </row>
      </sheetData>
      <sheetData sheetId="2">
        <row r="5">
          <cell r="B5">
            <v>5.8999999999999999E-3</v>
          </cell>
          <cell r="C5">
            <v>16800</v>
          </cell>
        </row>
        <row r="6">
          <cell r="B6">
            <v>3.2000000000000002E-3</v>
          </cell>
          <cell r="D6">
            <v>65000</v>
          </cell>
        </row>
        <row r="7">
          <cell r="B7">
            <v>3.2000000000000002E-3</v>
          </cell>
          <cell r="D7">
            <v>65000</v>
          </cell>
        </row>
        <row r="8">
          <cell r="B8">
            <v>300</v>
          </cell>
        </row>
      </sheetData>
      <sheetData sheetId="3"/>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W notes on tender price"/>
      <sheetName val="C5 - Clerk of Works (West)"/>
      <sheetName val="C5 - Clerk of Works (East)"/>
    </sheetNames>
    <sheetDataSet>
      <sheetData sheetId="0"/>
      <sheetData sheetId="1">
        <row r="5">
          <cell r="B5">
            <v>4.4999999999999997E-3</v>
          </cell>
          <cell r="C5">
            <v>8500</v>
          </cell>
        </row>
        <row r="6">
          <cell r="B6">
            <v>3.5000000000000001E-3</v>
          </cell>
          <cell r="D6">
            <v>87500</v>
          </cell>
        </row>
        <row r="7">
          <cell r="B7">
            <v>3.0000000000000001E-3</v>
          </cell>
          <cell r="D7">
            <v>105000</v>
          </cell>
        </row>
        <row r="8">
          <cell r="B8">
            <v>295</v>
          </cell>
        </row>
      </sheetData>
      <sheetData sheetId="2">
        <row r="5">
          <cell r="B5">
            <v>4.4999999999999997E-3</v>
          </cell>
          <cell r="C5">
            <v>8500</v>
          </cell>
        </row>
        <row r="6">
          <cell r="B6">
            <v>3.5000000000000001E-3</v>
          </cell>
          <cell r="D6">
            <v>87500</v>
          </cell>
        </row>
        <row r="7">
          <cell r="B7">
            <v>3.0000000000000001E-3</v>
          </cell>
          <cell r="D7">
            <v>105000</v>
          </cell>
        </row>
        <row r="8">
          <cell r="B8">
            <v>295</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W notes on tender price"/>
      <sheetName val="C5 - Clerk of Works (West)"/>
      <sheetName val="C5 - Clerk of Works (East)"/>
      <sheetName val="Sheet1"/>
    </sheetNames>
    <sheetDataSet>
      <sheetData sheetId="0"/>
      <sheetData sheetId="1">
        <row r="5">
          <cell r="B5">
            <v>1.2E-2</v>
          </cell>
          <cell r="C5">
            <v>20000</v>
          </cell>
        </row>
        <row r="6">
          <cell r="B6">
            <v>9.4999999999999998E-3</v>
          </cell>
          <cell r="D6">
            <v>160000</v>
          </cell>
        </row>
        <row r="7">
          <cell r="B7">
            <v>8.9999999999999993E-3</v>
          </cell>
          <cell r="D7">
            <v>170000</v>
          </cell>
        </row>
        <row r="8">
          <cell r="B8">
            <v>450</v>
          </cell>
        </row>
      </sheetData>
      <sheetData sheetId="2">
        <row r="5">
          <cell r="B5">
            <v>1.2E-2</v>
          </cell>
          <cell r="C5">
            <v>20000</v>
          </cell>
        </row>
        <row r="6">
          <cell r="B6">
            <v>9.4999999999999998E-3</v>
          </cell>
          <cell r="D6">
            <v>160000</v>
          </cell>
        </row>
        <row r="7">
          <cell r="B7">
            <v>8.9999999999999993E-3</v>
          </cell>
          <cell r="D7">
            <v>170000</v>
          </cell>
        </row>
        <row r="8">
          <cell r="B8">
            <v>450</v>
          </cell>
        </row>
      </sheetData>
      <sheetData sheetId="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W notes on tender price"/>
      <sheetName val="C5 - Clerk of Works (West)"/>
      <sheetName val="C5 - Clerk of Works (East)"/>
    </sheetNames>
    <sheetDataSet>
      <sheetData sheetId="0"/>
      <sheetData sheetId="1">
        <row r="5">
          <cell r="B5">
            <v>1.66E-3</v>
          </cell>
          <cell r="C5">
            <v>25025</v>
          </cell>
        </row>
        <row r="6">
          <cell r="B6">
            <v>3.9129999999999998E-3</v>
          </cell>
          <cell r="D6">
            <v>97825</v>
          </cell>
        </row>
        <row r="7">
          <cell r="B7">
            <v>6.0000000000000001E-3</v>
          </cell>
          <cell r="D7">
            <v>210000</v>
          </cell>
        </row>
        <row r="8">
          <cell r="B8">
            <v>455</v>
          </cell>
        </row>
      </sheetData>
      <sheetData sheetId="2">
        <row r="5">
          <cell r="B5">
            <v>1.66E-3</v>
          </cell>
          <cell r="C5">
            <v>25025</v>
          </cell>
        </row>
        <row r="6">
          <cell r="B6">
            <v>3.9129999999999998E-3</v>
          </cell>
          <cell r="D6">
            <v>97825</v>
          </cell>
        </row>
        <row r="7">
          <cell r="B7">
            <v>6.0000000000000001E-3</v>
          </cell>
          <cell r="D7">
            <v>210000</v>
          </cell>
        </row>
        <row r="8">
          <cell r="B8">
            <v>455</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W notes on tender price"/>
      <sheetName val="C5 - Clerk of Works (West)"/>
      <sheetName val="C5 - Clerk of Works (East)"/>
    </sheetNames>
    <sheetDataSet>
      <sheetData sheetId="0"/>
      <sheetData sheetId="1">
        <row r="5">
          <cell r="B5">
            <v>4.4999999999999997E-3</v>
          </cell>
          <cell r="C5">
            <v>17500</v>
          </cell>
        </row>
        <row r="6">
          <cell r="B6">
            <v>3.5999999999999999E-3</v>
          </cell>
          <cell r="D6">
            <v>80000</v>
          </cell>
        </row>
        <row r="7">
          <cell r="B7">
            <v>4.0000000000000001E-3</v>
          </cell>
          <cell r="D7">
            <v>90000</v>
          </cell>
        </row>
        <row r="8">
          <cell r="B8">
            <v>280</v>
          </cell>
        </row>
      </sheetData>
      <sheetData sheetId="2">
        <row r="5">
          <cell r="B5">
            <v>4.4999999999999997E-3</v>
          </cell>
          <cell r="C5">
            <v>17500</v>
          </cell>
        </row>
        <row r="6">
          <cell r="B6">
            <v>3.5999999999999999E-3</v>
          </cell>
          <cell r="D6">
            <v>80000</v>
          </cell>
        </row>
        <row r="7">
          <cell r="B7">
            <v>4.0000000000000001E-3</v>
          </cell>
          <cell r="D7">
            <v>90000</v>
          </cell>
        </row>
        <row r="8">
          <cell r="B8">
            <v>280</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W notes on tender price"/>
      <sheetName val="C5 - Clerk of Works (West)"/>
      <sheetName val="C5 - Clerk of Works (East)"/>
    </sheetNames>
    <sheetDataSet>
      <sheetData sheetId="0"/>
      <sheetData sheetId="1">
        <row r="5">
          <cell r="B5">
            <v>1.2E-2</v>
          </cell>
          <cell r="C5">
            <v>15000</v>
          </cell>
        </row>
        <row r="6">
          <cell r="B6">
            <v>5.4000000000000003E-3</v>
          </cell>
          <cell r="D6">
            <v>118750</v>
          </cell>
        </row>
        <row r="7">
          <cell r="B7">
            <v>5.8999999999999999E-3</v>
          </cell>
          <cell r="D7">
            <v>166250</v>
          </cell>
        </row>
        <row r="8">
          <cell r="B8">
            <v>392</v>
          </cell>
        </row>
      </sheetData>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W notes on tender price"/>
      <sheetName val="C5 - Clerk of Works (West)"/>
      <sheetName val="C5 - Clerk of Works (East)"/>
    </sheetNames>
    <sheetDataSet>
      <sheetData sheetId="0"/>
      <sheetData sheetId="1">
        <row r="5">
          <cell r="B5">
            <v>3.5000000000000001E-3</v>
          </cell>
          <cell r="C5">
            <v>6000</v>
          </cell>
        </row>
        <row r="6">
          <cell r="B6">
            <v>2.5500000000000002E-3</v>
          </cell>
          <cell r="D6">
            <v>95000</v>
          </cell>
        </row>
        <row r="7">
          <cell r="B7">
            <v>3.5000000000000001E-3</v>
          </cell>
          <cell r="D7">
            <v>95000</v>
          </cell>
        </row>
        <row r="8">
          <cell r="B8">
            <v>550</v>
          </cell>
        </row>
      </sheetData>
      <sheetData sheetId="2">
        <row r="5">
          <cell r="B5">
            <v>3.5000000000000001E-3</v>
          </cell>
          <cell r="C5">
            <v>6000</v>
          </cell>
        </row>
        <row r="6">
          <cell r="B6">
            <v>2.5500000000000002E-3</v>
          </cell>
          <cell r="D6">
            <v>95000</v>
          </cell>
        </row>
        <row r="7">
          <cell r="B7">
            <v>3.5000000000000001E-3</v>
          </cell>
          <cell r="D7">
            <v>95000</v>
          </cell>
        </row>
        <row r="8">
          <cell r="B8">
            <v>550</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W notes on tender price"/>
      <sheetName val="C5 - Clerk of Works (West)"/>
      <sheetName val="C5 - Clerk of Works (East)"/>
    </sheetNames>
    <sheetDataSet>
      <sheetData sheetId="0"/>
      <sheetData sheetId="1">
        <row r="5">
          <cell r="B5">
            <v>5.4000000000000003E-3</v>
          </cell>
          <cell r="C5">
            <v>7500</v>
          </cell>
        </row>
        <row r="6">
          <cell r="B6">
            <v>4.0000000000000001E-3</v>
          </cell>
          <cell r="D6">
            <v>80000</v>
          </cell>
        </row>
        <row r="7">
          <cell r="B7">
            <v>4.0000000000000001E-3</v>
          </cell>
          <cell r="D7">
            <v>110000</v>
          </cell>
        </row>
        <row r="8">
          <cell r="B8">
            <v>350</v>
          </cell>
        </row>
      </sheetData>
      <sheetData sheetId="2">
        <row r="5">
          <cell r="B5">
            <v>5.4000000000000003E-3</v>
          </cell>
          <cell r="C5">
            <v>7500</v>
          </cell>
        </row>
        <row r="6">
          <cell r="B6">
            <v>4.0000000000000001E-3</v>
          </cell>
          <cell r="D6">
            <v>80000</v>
          </cell>
        </row>
        <row r="7">
          <cell r="B7">
            <v>4.0000000000000001E-3</v>
          </cell>
          <cell r="D7">
            <v>110000</v>
          </cell>
        </row>
        <row r="8">
          <cell r="B8">
            <v>350</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W notes on tender price"/>
      <sheetName val="C5 - Clerk of Works (West)"/>
      <sheetName val="C5 - Clerk of Works (East)"/>
    </sheetNames>
    <sheetDataSet>
      <sheetData sheetId="0"/>
      <sheetData sheetId="1"/>
      <sheetData sheetId="2">
        <row r="5">
          <cell r="B5">
            <v>1.38E-2</v>
          </cell>
          <cell r="C5">
            <v>25000</v>
          </cell>
        </row>
        <row r="6">
          <cell r="B6">
            <v>1.0699999999999999E-2</v>
          </cell>
          <cell r="D6">
            <v>95000</v>
          </cell>
        </row>
        <row r="7">
          <cell r="B7">
            <v>1.35E-2</v>
          </cell>
          <cell r="D7">
            <v>145000</v>
          </cell>
        </row>
        <row r="8">
          <cell r="B8">
            <v>615</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A notes on tender price"/>
      <sheetName val="C6 - Purchaser's Agent (West)"/>
      <sheetName val="C6 Purchaser's Agent (East)"/>
    </sheetNames>
    <sheetDataSet>
      <sheetData sheetId="0"/>
      <sheetData sheetId="1">
        <row r="5">
          <cell r="B5">
            <v>6.0000000000000001E-3</v>
          </cell>
          <cell r="C5">
            <v>20000</v>
          </cell>
        </row>
        <row r="6">
          <cell r="B6">
            <v>4.0000000000000001E-3</v>
          </cell>
          <cell r="D6">
            <v>75000</v>
          </cell>
        </row>
      </sheetData>
      <sheetData sheetId="2">
        <row r="5">
          <cell r="B5">
            <v>6.0000000000000001E-3</v>
          </cell>
          <cell r="C5">
            <v>20000</v>
          </cell>
        </row>
        <row r="6">
          <cell r="B6">
            <v>4.0000000000000001E-3</v>
          </cell>
          <cell r="D6">
            <v>75000</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A notes on tender price"/>
      <sheetName val="C6 - Purchaser's Agent (West)"/>
      <sheetName val="C6 Purchaser's Agent (East)"/>
    </sheetNames>
    <sheetDataSet>
      <sheetData sheetId="0"/>
      <sheetData sheetId="1">
        <row r="5">
          <cell r="B5">
            <v>5.4999999999999997E-3</v>
          </cell>
          <cell r="C5">
            <v>7500</v>
          </cell>
        </row>
        <row r="6">
          <cell r="B6">
            <v>4.4999999999999997E-3</v>
          </cell>
          <cell r="D6">
            <v>45000</v>
          </cell>
        </row>
      </sheetData>
      <sheetData sheetId="2">
        <row r="5">
          <cell r="B5">
            <v>5.4999999999999997E-3</v>
          </cell>
          <cell r="C5">
            <v>7500</v>
          </cell>
        </row>
        <row r="6">
          <cell r="B6">
            <v>4.4999999999999997E-3</v>
          </cell>
          <cell r="D6">
            <v>45000</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A notes on tender price"/>
      <sheetName val="C6 - Purchaser's Agent (West)"/>
      <sheetName val="C6 Purchaser's Agent (East)"/>
    </sheetNames>
    <sheetDataSet>
      <sheetData sheetId="0"/>
      <sheetData sheetId="1">
        <row r="5">
          <cell r="B5">
            <v>5.0000000000000001E-3</v>
          </cell>
          <cell r="C5">
            <v>9000</v>
          </cell>
        </row>
        <row r="6">
          <cell r="B6">
            <v>3.5000000000000001E-3</v>
          </cell>
          <cell r="D6">
            <v>52500</v>
          </cell>
        </row>
      </sheetData>
      <sheetData sheetId="2">
        <row r="5">
          <cell r="B5">
            <v>5.0000000000000001E-3</v>
          </cell>
          <cell r="C5">
            <v>9000</v>
          </cell>
        </row>
        <row r="6">
          <cell r="B6">
            <v>3.5000000000000001E-3</v>
          </cell>
          <cell r="D6">
            <v>52500</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A notes on tender price"/>
      <sheetName val="C6 - Purchaser's Agent (West)"/>
      <sheetName val="C6 Purchaser's Agent (East)"/>
    </sheetNames>
    <sheetDataSet>
      <sheetData sheetId="0"/>
      <sheetData sheetId="1">
        <row r="5">
          <cell r="B5">
            <v>5.0000000000000001E-3</v>
          </cell>
          <cell r="C5">
            <v>15000</v>
          </cell>
        </row>
        <row r="6">
          <cell r="B6">
            <v>3.8E-3</v>
          </cell>
          <cell r="D6">
            <v>65000</v>
          </cell>
        </row>
      </sheetData>
      <sheetData sheetId="2">
        <row r="5">
          <cell r="B5">
            <v>5.0000000000000001E-3</v>
          </cell>
          <cell r="C5">
            <v>15000</v>
          </cell>
        </row>
        <row r="6">
          <cell r="B6">
            <v>3.8E-3</v>
          </cell>
          <cell r="D6">
            <v>65000</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A notes on tender price"/>
      <sheetName val="C6 - Purchaser's Agent (West)"/>
      <sheetName val="C6 Purchaser's Agent (East)"/>
    </sheetNames>
    <sheetDataSet>
      <sheetData sheetId="0"/>
      <sheetData sheetId="1">
        <row r="5">
          <cell r="B5">
            <v>4.8999999999999998E-3</v>
          </cell>
          <cell r="C5">
            <v>8500</v>
          </cell>
        </row>
        <row r="6">
          <cell r="B6">
            <v>3.49E-3</v>
          </cell>
          <cell r="D6">
            <v>32500</v>
          </cell>
        </row>
      </sheetData>
      <sheetData sheetId="2">
        <row r="5">
          <cell r="B5">
            <v>4.8999999999999998E-3</v>
          </cell>
          <cell r="C5">
            <v>8500</v>
          </cell>
        </row>
        <row r="6">
          <cell r="B6">
            <v>3.49E-3</v>
          </cell>
          <cell r="D6">
            <v>32500</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A notes on tender price"/>
      <sheetName val="C6 - Purchaser's Agent (West)"/>
      <sheetName val="C6 Purchaser's Agent (East)"/>
    </sheetNames>
    <sheetDataSet>
      <sheetData sheetId="0"/>
      <sheetData sheetId="1">
        <row r="5">
          <cell r="B5">
            <v>6.1000000000000004E-3</v>
          </cell>
          <cell r="C5">
            <v>6250</v>
          </cell>
        </row>
        <row r="6">
          <cell r="B6">
            <v>4.8999999999999998E-3</v>
          </cell>
          <cell r="D6">
            <v>76750</v>
          </cell>
        </row>
      </sheetData>
      <sheetData sheetId="2">
        <row r="5">
          <cell r="B5">
            <v>6.6E-3</v>
          </cell>
          <cell r="C5">
            <v>7250</v>
          </cell>
        </row>
        <row r="6">
          <cell r="B6">
            <v>5.1999999999999998E-3</v>
          </cell>
          <cell r="D6">
            <v>79000</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A notes on tender price"/>
      <sheetName val="C6 - Purchaser's Agent (West)"/>
      <sheetName val="C6 Purchaser's Agent (East)"/>
    </sheetNames>
    <sheetDataSet>
      <sheetData sheetId="0"/>
      <sheetData sheetId="1">
        <row r="5">
          <cell r="B5">
            <v>8.0000000000000002E-3</v>
          </cell>
          <cell r="C5">
            <v>20000</v>
          </cell>
        </row>
        <row r="6">
          <cell r="B6">
            <v>6.0000000000000001E-3</v>
          </cell>
          <cell r="D6">
            <v>400000</v>
          </cell>
        </row>
      </sheetData>
      <sheetData sheetId="2">
        <row r="5">
          <cell r="B5">
            <v>8.0000000000000002E-3</v>
          </cell>
          <cell r="C5">
            <v>20000</v>
          </cell>
        </row>
        <row r="6">
          <cell r="B6">
            <v>6.0000000000000001E-3</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A notes on tender price"/>
      <sheetName val="C6 - Purchaser's Agent (West)"/>
      <sheetName val="C6 Purchaser's Agent (East)"/>
    </sheetNames>
    <sheetDataSet>
      <sheetData sheetId="0"/>
      <sheetData sheetId="1">
        <row r="5">
          <cell r="B5">
            <v>3.7499999999999999E-3</v>
          </cell>
          <cell r="C5">
            <v>1875</v>
          </cell>
        </row>
        <row r="6">
          <cell r="B6">
            <v>2.7499999999999998E-3</v>
          </cell>
          <cell r="D6">
            <v>27500</v>
          </cell>
        </row>
      </sheetData>
      <sheetData sheetId="2">
        <row r="5">
          <cell r="B5">
            <v>3.7499999999999999E-3</v>
          </cell>
          <cell r="C5">
            <v>1875</v>
          </cell>
        </row>
        <row r="6">
          <cell r="B6">
            <v>2.7499999999999998E-3</v>
          </cell>
          <cell r="D6">
            <v>27500</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D notes on tender price"/>
      <sheetName val="C7 - PD &amp; H&amp;S (West)"/>
      <sheetName val="C7 - PD &amp; H&amp;S (East)"/>
      <sheetName val="Sheet1"/>
    </sheetNames>
    <sheetDataSet>
      <sheetData sheetId="0"/>
      <sheetData sheetId="1">
        <row r="5">
          <cell r="B5">
            <v>3.0000000000000001E-3</v>
          </cell>
          <cell r="C5">
            <v>3000</v>
          </cell>
          <cell r="E5">
            <v>1E-3</v>
          </cell>
          <cell r="F5">
            <v>3000</v>
          </cell>
        </row>
        <row r="6">
          <cell r="B6">
            <v>2E-3</v>
          </cell>
          <cell r="D6">
            <v>84000</v>
          </cell>
          <cell r="E6">
            <v>1E-3</v>
          </cell>
          <cell r="G6">
            <v>42000</v>
          </cell>
        </row>
      </sheetData>
      <sheetData sheetId="2">
        <row r="5">
          <cell r="B5">
            <v>3.0000000000000001E-3</v>
          </cell>
          <cell r="C5">
            <v>3000</v>
          </cell>
          <cell r="E5">
            <v>1E-3</v>
          </cell>
          <cell r="F5">
            <v>3000</v>
          </cell>
        </row>
        <row r="6">
          <cell r="B6">
            <v>2E-3</v>
          </cell>
          <cell r="D6">
            <v>84000</v>
          </cell>
          <cell r="E6">
            <v>1E-3</v>
          </cell>
          <cell r="G6">
            <v>42000</v>
          </cell>
        </row>
      </sheetData>
      <sheetData sheetId="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D notes on tender price"/>
      <sheetName val="C7 - PD &amp; H&amp;S (West)"/>
      <sheetName val="C7 - PD &amp; H&amp;S (East)"/>
    </sheetNames>
    <sheetDataSet>
      <sheetData sheetId="0"/>
      <sheetData sheetId="1">
        <row r="5">
          <cell r="B5">
            <v>1.8799999999999999E-3</v>
          </cell>
          <cell r="C5">
            <v>3500</v>
          </cell>
          <cell r="E5">
            <v>1E-3</v>
          </cell>
          <cell r="F5">
            <v>1650</v>
          </cell>
        </row>
        <row r="6">
          <cell r="B6">
            <v>1.3799999999999999E-3</v>
          </cell>
          <cell r="D6">
            <v>28500</v>
          </cell>
          <cell r="E6">
            <v>8.0000000000000004E-4</v>
          </cell>
          <cell r="G6">
            <v>12000</v>
          </cell>
        </row>
      </sheetData>
      <sheetData sheetId="2">
        <row r="5">
          <cell r="B5">
            <v>1.8799999999999999E-3</v>
          </cell>
          <cell r="C5">
            <v>3500</v>
          </cell>
          <cell r="E5">
            <v>1E-3</v>
          </cell>
          <cell r="F5">
            <v>1650</v>
          </cell>
        </row>
        <row r="6">
          <cell r="B6">
            <v>1.3799999999999999E-3</v>
          </cell>
          <cell r="D6">
            <v>28500</v>
          </cell>
          <cell r="E6">
            <v>8.0000000000000004E-4</v>
          </cell>
          <cell r="G6">
            <v>12000</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D notes on tender price"/>
      <sheetName val="C7 - PD &amp; H&amp;S (West)"/>
      <sheetName val="C7 - PD &amp; H&amp;S (East)"/>
    </sheetNames>
    <sheetDataSet>
      <sheetData sheetId="0"/>
      <sheetData sheetId="1">
        <row r="5">
          <cell r="B5">
            <v>1.8E-3</v>
          </cell>
          <cell r="C5">
            <v>3500</v>
          </cell>
          <cell r="E5">
            <v>5.0000000000000001E-4</v>
          </cell>
          <cell r="F5">
            <v>450</v>
          </cell>
        </row>
        <row r="6">
          <cell r="B6">
            <v>1E-3</v>
          </cell>
          <cell r="D6">
            <v>18495</v>
          </cell>
          <cell r="E6">
            <v>2.9999999999999997E-4</v>
          </cell>
          <cell r="G6">
            <v>3495</v>
          </cell>
        </row>
      </sheetData>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D notes on tender price"/>
      <sheetName val="C7 - PD &amp; H&amp;S (West)"/>
      <sheetName val="C7 - PD &amp; H&amp;S (East)"/>
    </sheetNames>
    <sheetDataSet>
      <sheetData sheetId="0"/>
      <sheetData sheetId="1">
        <row r="5">
          <cell r="B5">
            <v>1.5E-3</v>
          </cell>
          <cell r="C5">
            <v>5500</v>
          </cell>
          <cell r="E5">
            <v>1.5E-3</v>
          </cell>
          <cell r="F5">
            <v>3500</v>
          </cell>
        </row>
        <row r="6">
          <cell r="B6">
            <v>1.2999999999999999E-3</v>
          </cell>
          <cell r="D6">
            <v>8000</v>
          </cell>
          <cell r="E6">
            <v>6.9999999999999999E-4</v>
          </cell>
          <cell r="G6">
            <v>4500</v>
          </cell>
        </row>
      </sheetData>
      <sheetData sheetId="2">
        <row r="5">
          <cell r="B5">
            <v>1.5E-3</v>
          </cell>
          <cell r="C5">
            <v>5500</v>
          </cell>
          <cell r="E5">
            <v>1.5E-3</v>
          </cell>
          <cell r="F5">
            <v>3500</v>
          </cell>
        </row>
        <row r="6">
          <cell r="B6">
            <v>1.2999999999999999E-3</v>
          </cell>
          <cell r="D6">
            <v>8000</v>
          </cell>
          <cell r="E6">
            <v>6.9999999999999999E-4</v>
          </cell>
          <cell r="G6">
            <v>4500</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D notes on tender price"/>
      <sheetName val="C7 - PD &amp; H&amp;S (West)"/>
      <sheetName val="C7 - PD &amp; H&amp;S (East)"/>
    </sheetNames>
    <sheetDataSet>
      <sheetData sheetId="0"/>
      <sheetData sheetId="1">
        <row r="5">
          <cell r="B5">
            <v>1.5E-3</v>
          </cell>
          <cell r="C5">
            <v>4000</v>
          </cell>
          <cell r="E5">
            <v>6.9999999999999999E-4</v>
          </cell>
          <cell r="F5">
            <v>2340</v>
          </cell>
        </row>
        <row r="6">
          <cell r="B6">
            <v>1.1999999999999999E-3</v>
          </cell>
          <cell r="D6">
            <v>12000</v>
          </cell>
          <cell r="E6">
            <v>5.0000000000000001E-4</v>
          </cell>
          <cell r="G6">
            <v>5000</v>
          </cell>
        </row>
      </sheetData>
      <sheetData sheetId="2">
        <row r="5">
          <cell r="B5">
            <v>1.5E-3</v>
          </cell>
          <cell r="C5">
            <v>4000</v>
          </cell>
          <cell r="E5">
            <v>6.9999999999999999E-4</v>
          </cell>
          <cell r="F5">
            <v>2340</v>
          </cell>
        </row>
        <row r="6">
          <cell r="B6">
            <v>1.1999999999999999E-3</v>
          </cell>
          <cell r="D6">
            <v>12000</v>
          </cell>
          <cell r="E6">
            <v>5.0000000000000001E-4</v>
          </cell>
          <cell r="G6">
            <v>5000</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D notes on tender price"/>
      <sheetName val="C7 - PD &amp; H&amp;S (West)"/>
      <sheetName val="C7 - PD &amp; H&amp;S (East)"/>
    </sheetNames>
    <sheetDataSet>
      <sheetData sheetId="0"/>
      <sheetData sheetId="1">
        <row r="5">
          <cell r="B5">
            <v>2.98E-3</v>
          </cell>
          <cell r="C5">
            <v>2950</v>
          </cell>
          <cell r="E5">
            <v>1.25E-3</v>
          </cell>
          <cell r="F5">
            <v>2150</v>
          </cell>
        </row>
        <row r="6">
          <cell r="B6">
            <v>9.5E-4</v>
          </cell>
          <cell r="D6">
            <v>23800</v>
          </cell>
          <cell r="E6">
            <v>3.8999999999999999E-4</v>
          </cell>
          <cell r="G6">
            <v>9650</v>
          </cell>
        </row>
      </sheetData>
      <sheetData sheetId="2">
        <row r="5">
          <cell r="B5">
            <v>2.98E-3</v>
          </cell>
          <cell r="C5">
            <v>2950</v>
          </cell>
          <cell r="E5">
            <v>1.25E-3</v>
          </cell>
          <cell r="F5">
            <v>2150</v>
          </cell>
        </row>
        <row r="6">
          <cell r="B6">
            <v>9.5E-4</v>
          </cell>
          <cell r="D6">
            <v>23800</v>
          </cell>
          <cell r="E6">
            <v>3.8999999999999999E-4</v>
          </cell>
          <cell r="G6">
            <v>9650</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D notes on tender price"/>
      <sheetName val="C7 - PD &amp; H&amp;S (West)"/>
      <sheetName val="C7 - PD &amp; H&amp;S (East)"/>
    </sheetNames>
    <sheetDataSet>
      <sheetData sheetId="0"/>
      <sheetData sheetId="1">
        <row r="5">
          <cell r="B5">
            <v>2E-3</v>
          </cell>
          <cell r="C5">
            <v>5000</v>
          </cell>
          <cell r="E5">
            <v>1.2999999999999999E-3</v>
          </cell>
          <cell r="F5">
            <v>5000</v>
          </cell>
        </row>
        <row r="6">
          <cell r="B6">
            <v>1E-3</v>
          </cell>
          <cell r="D6">
            <v>25000</v>
          </cell>
          <cell r="E6">
            <v>6.9999999999999999E-4</v>
          </cell>
          <cell r="G6">
            <v>17500</v>
          </cell>
        </row>
      </sheetData>
      <sheetData sheetId="2">
        <row r="5">
          <cell r="B5">
            <v>2.2000000000000001E-3</v>
          </cell>
          <cell r="C5">
            <v>5000</v>
          </cell>
          <cell r="E5">
            <v>1.2999999999999999E-3</v>
          </cell>
          <cell r="F5">
            <v>5000</v>
          </cell>
        </row>
        <row r="6">
          <cell r="B6">
            <v>1.1999999999999999E-3</v>
          </cell>
          <cell r="D6">
            <v>25000</v>
          </cell>
          <cell r="E6">
            <v>6.9999999999999999E-4</v>
          </cell>
          <cell r="G6">
            <v>17500</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D notes on tender price"/>
      <sheetName val="C7 - PD &amp; H&amp;S (West)"/>
      <sheetName val="C7 - PD &amp; H&amp;S (East)"/>
    </sheetNames>
    <sheetDataSet>
      <sheetData sheetId="0"/>
      <sheetData sheetId="1">
        <row r="5">
          <cell r="B5">
            <v>1.8E-3</v>
          </cell>
          <cell r="C5">
            <v>3500</v>
          </cell>
          <cell r="E5">
            <v>1.1999999999999999E-3</v>
          </cell>
          <cell r="F5">
            <v>2000</v>
          </cell>
        </row>
        <row r="6">
          <cell r="B6">
            <v>1E-3</v>
          </cell>
          <cell r="D6">
            <v>12500</v>
          </cell>
          <cell r="E6">
            <v>6.9999999999999999E-4</v>
          </cell>
          <cell r="G6">
            <v>7500</v>
          </cell>
        </row>
      </sheetData>
      <sheetData sheetId="2">
        <row r="5">
          <cell r="B5">
            <v>1.8E-3</v>
          </cell>
          <cell r="C5">
            <v>3500</v>
          </cell>
          <cell r="E5">
            <v>1.1999999999999999E-3</v>
          </cell>
          <cell r="F5">
            <v>2000</v>
          </cell>
        </row>
        <row r="6">
          <cell r="B6">
            <v>1E-3</v>
          </cell>
          <cell r="D6">
            <v>12500</v>
          </cell>
          <cell r="E6">
            <v>6.9999999999999999E-4</v>
          </cell>
          <cell r="G6">
            <v>7500</v>
          </cell>
        </row>
      </sheetData>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D notes on tender price"/>
      <sheetName val="C7 - PD &amp; H&amp;S (West)"/>
      <sheetName val="C7 - PD &amp; H&amp;S (East)"/>
    </sheetNames>
    <sheetDataSet>
      <sheetData sheetId="0"/>
      <sheetData sheetId="1"/>
      <sheetData sheetId="2">
        <row r="5">
          <cell r="B5">
            <v>1.99E-3</v>
          </cell>
          <cell r="C5">
            <v>4950</v>
          </cell>
          <cell r="E5">
            <v>1.15E-3</v>
          </cell>
          <cell r="F5">
            <v>3500</v>
          </cell>
        </row>
        <row r="6">
          <cell r="B6">
            <v>1.47E-3</v>
          </cell>
          <cell r="D6">
            <v>25000</v>
          </cell>
          <cell r="E6">
            <v>8.4000000000000003E-4</v>
          </cell>
          <cell r="G6">
            <v>18000</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lanning notes on tender price"/>
      <sheetName val="C8 - Planning (West)"/>
      <sheetName val="C8 - Planning (East)"/>
    </sheetNames>
    <sheetDataSet>
      <sheetData sheetId="0"/>
      <sheetData sheetId="1">
        <row r="5">
          <cell r="B5">
            <v>250</v>
          </cell>
        </row>
        <row r="6">
          <cell r="B6">
            <v>155</v>
          </cell>
        </row>
        <row r="7">
          <cell r="B7">
            <v>135</v>
          </cell>
        </row>
        <row r="8">
          <cell r="B8">
            <v>45</v>
          </cell>
        </row>
      </sheetData>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lanning notes on tender price"/>
      <sheetName val="C8 - Planning (West)"/>
      <sheetName val="C8 - Planning (East)"/>
    </sheetNames>
    <sheetDataSet>
      <sheetData sheetId="0"/>
      <sheetData sheetId="1">
        <row r="5">
          <cell r="B5">
            <v>260</v>
          </cell>
        </row>
        <row r="6">
          <cell r="B6">
            <v>180</v>
          </cell>
        </row>
        <row r="7">
          <cell r="B7">
            <v>160</v>
          </cell>
        </row>
        <row r="8">
          <cell r="B8">
            <v>140</v>
          </cell>
        </row>
      </sheetData>
      <sheetData sheetId="2">
        <row r="5">
          <cell r="B5">
            <v>260</v>
          </cell>
        </row>
        <row r="6">
          <cell r="B6">
            <v>180</v>
          </cell>
        </row>
        <row r="7">
          <cell r="B7">
            <v>160</v>
          </cell>
        </row>
        <row r="8">
          <cell r="B8">
            <v>140</v>
          </cell>
        </row>
      </sheetData>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lanning notes on tender price"/>
      <sheetName val="C8 - Planning (West)"/>
      <sheetName val="C8 - Planning (East)"/>
    </sheetNames>
    <sheetDataSet>
      <sheetData sheetId="0" refreshError="1"/>
      <sheetData sheetId="1">
        <row r="5">
          <cell r="B5">
            <v>300</v>
          </cell>
        </row>
        <row r="6">
          <cell r="B6">
            <v>240</v>
          </cell>
        </row>
        <row r="7">
          <cell r="B7">
            <v>200</v>
          </cell>
        </row>
        <row r="8">
          <cell r="B8">
            <v>125</v>
          </cell>
        </row>
      </sheetData>
      <sheetData sheetId="2">
        <row r="5">
          <cell r="B5">
            <v>300</v>
          </cell>
        </row>
        <row r="6">
          <cell r="B6">
            <v>240</v>
          </cell>
        </row>
        <row r="7">
          <cell r="B7">
            <v>200</v>
          </cell>
        </row>
        <row r="8">
          <cell r="B8">
            <v>125</v>
          </cell>
        </row>
      </sheetData>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lanning notes on tender price"/>
      <sheetName val="C8 - Planning (West)"/>
      <sheetName val="C8 - Planning (East)"/>
    </sheetNames>
    <sheetDataSet>
      <sheetData sheetId="0"/>
      <sheetData sheetId="1">
        <row r="5">
          <cell r="B5">
            <v>537</v>
          </cell>
        </row>
        <row r="6">
          <cell r="B6">
            <v>231</v>
          </cell>
        </row>
        <row r="7">
          <cell r="B7">
            <v>231</v>
          </cell>
        </row>
        <row r="8">
          <cell r="B8">
            <v>187</v>
          </cell>
        </row>
      </sheetData>
      <sheetData sheetId="2">
        <row r="5">
          <cell r="B5">
            <v>537</v>
          </cell>
        </row>
        <row r="6">
          <cell r="B6">
            <v>231</v>
          </cell>
        </row>
        <row r="7">
          <cell r="B7">
            <v>231</v>
          </cell>
        </row>
        <row r="8">
          <cell r="B8">
            <v>187</v>
          </cell>
        </row>
      </sheetData>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lanning notes on tender price"/>
      <sheetName val="C8 - Planning (West)"/>
      <sheetName val="C8 - Planning (East)"/>
    </sheetNames>
    <sheetDataSet>
      <sheetData sheetId="0"/>
      <sheetData sheetId="1"/>
      <sheetData sheetId="2">
        <row r="5">
          <cell r="B5">
            <v>374</v>
          </cell>
        </row>
        <row r="6">
          <cell r="B6">
            <v>198</v>
          </cell>
        </row>
        <row r="7">
          <cell r="B7">
            <v>164</v>
          </cell>
        </row>
        <row r="8">
          <cell r="B8">
            <v>136</v>
          </cell>
        </row>
      </sheetData>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lanning notes on tender price"/>
      <sheetName val="C8 - Planning (West)"/>
      <sheetName val="C8 - Planning (East)"/>
    </sheetNames>
    <sheetDataSet>
      <sheetData sheetId="0"/>
      <sheetData sheetId="1"/>
      <sheetData sheetId="2">
        <row r="5">
          <cell r="B5">
            <v>685</v>
          </cell>
        </row>
        <row r="6">
          <cell r="B6">
            <v>420</v>
          </cell>
        </row>
        <row r="7">
          <cell r="B7">
            <v>362</v>
          </cell>
        </row>
        <row r="8">
          <cell r="B8">
            <v>342</v>
          </cell>
        </row>
      </sheetData>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ot C1a "/>
      <sheetName val="Lot C1b"/>
      <sheetName val="Lot C2"/>
      <sheetName val="Lot C3"/>
      <sheetName val="Lot C4a"/>
      <sheetName val="Lot C4b"/>
      <sheetName val="Lot C5"/>
      <sheetName val="Lot C6"/>
      <sheetName val="Lot C7"/>
      <sheetName val="Lot C8"/>
      <sheetName val="Lot C9"/>
      <sheetName val="Lot C10"/>
      <sheetName val="Lot C11"/>
      <sheetName val="Issues"/>
    </sheetNames>
    <sheetDataSet>
      <sheetData sheetId="0">
        <row r="6">
          <cell r="BS6">
            <v>8.1930000000000024E-3</v>
          </cell>
        </row>
      </sheetData>
      <sheetData sheetId="1">
        <row r="7">
          <cell r="AX7">
            <v>9.127583333333333E-3</v>
          </cell>
        </row>
      </sheetData>
      <sheetData sheetId="2">
        <row r="7">
          <cell r="AL7">
            <v>6.3409999999999994E-3</v>
          </cell>
        </row>
      </sheetData>
      <sheetData sheetId="3">
        <row r="7">
          <cell r="AI7"/>
        </row>
      </sheetData>
      <sheetData sheetId="4">
        <row r="8">
          <cell r="CG8">
            <v>6.5501607142857158E-3</v>
          </cell>
        </row>
      </sheetData>
      <sheetData sheetId="5">
        <row r="8">
          <cell r="AK8">
            <v>7.8594642857142856E-3</v>
          </cell>
        </row>
      </sheetData>
      <sheetData sheetId="6">
        <row r="7">
          <cell r="AJ7">
            <v>4.8662499999999999E-3</v>
          </cell>
        </row>
      </sheetData>
      <sheetData sheetId="7">
        <row r="7">
          <cell r="AK7">
            <v>5.0235000000000002E-3</v>
          </cell>
        </row>
      </sheetData>
      <sheetData sheetId="8">
        <row r="7">
          <cell r="AV7">
            <v>2.1759999999999995E-3</v>
          </cell>
        </row>
      </sheetData>
      <sheetData sheetId="9">
        <row r="8">
          <cell r="AE8">
            <v>352.58</v>
          </cell>
        </row>
        <row r="18">
          <cell r="AE18">
            <v>344.96399999999994</v>
          </cell>
        </row>
        <row r="19">
          <cell r="AE19">
            <v>210.93600000000001</v>
          </cell>
        </row>
        <row r="20">
          <cell r="AE20">
            <v>176.86800000000002</v>
          </cell>
        </row>
        <row r="21">
          <cell r="AE21">
            <v>130.56</v>
          </cell>
        </row>
      </sheetData>
      <sheetData sheetId="10">
        <row r="8">
          <cell r="X8">
            <v>1257.9999999999998</v>
          </cell>
        </row>
      </sheetData>
      <sheetData sheetId="11"/>
      <sheetData sheetId="12"/>
      <sheetData sheetId="13"/>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I notes on tender price"/>
      <sheetName val="C9 - Site Investigation (West)"/>
      <sheetName val="C9 - Site Investigation (East)"/>
      <sheetName val="Appendix 1"/>
    </sheetNames>
    <sheetDataSet>
      <sheetData sheetId="0"/>
      <sheetData sheetId="1">
        <row r="5">
          <cell r="B5">
            <v>1050</v>
          </cell>
        </row>
        <row r="6">
          <cell r="B6">
            <v>14117.8</v>
          </cell>
        </row>
        <row r="7">
          <cell r="B7">
            <v>3125</v>
          </cell>
        </row>
      </sheetData>
      <sheetData sheetId="2">
        <row r="5">
          <cell r="B5">
            <v>1050</v>
          </cell>
        </row>
        <row r="6">
          <cell r="B6">
            <v>14117.8</v>
          </cell>
        </row>
        <row r="7">
          <cell r="B7">
            <v>3125</v>
          </cell>
        </row>
      </sheetData>
      <sheetData sheetId="3"/>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I notes on tender price"/>
      <sheetName val="C9 - Site Investigation (West)"/>
      <sheetName val="C9 - Site Investigation (East)"/>
      <sheetName val="Appendix 1"/>
    </sheetNames>
    <sheetDataSet>
      <sheetData sheetId="0"/>
      <sheetData sheetId="1">
        <row r="5">
          <cell r="B5">
            <v>1750</v>
          </cell>
        </row>
        <row r="6">
          <cell r="B6">
            <v>25900</v>
          </cell>
        </row>
        <row r="7">
          <cell r="B7">
            <v>2100</v>
          </cell>
        </row>
      </sheetData>
      <sheetData sheetId="2">
        <row r="5">
          <cell r="B5">
            <v>1750</v>
          </cell>
        </row>
        <row r="6">
          <cell r="B6">
            <v>25900</v>
          </cell>
        </row>
        <row r="7">
          <cell r="B7">
            <v>2100</v>
          </cell>
        </row>
      </sheetData>
      <sheetData sheetId="3"/>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I notes on tender price"/>
      <sheetName val="C9 - Site Investigation (West)"/>
      <sheetName val="C9 - Site Investigation (East)"/>
      <sheetName val="Appendix 1"/>
    </sheetNames>
    <sheetDataSet>
      <sheetData sheetId="0"/>
      <sheetData sheetId="1">
        <row r="5">
          <cell r="B5">
            <v>1500</v>
          </cell>
        </row>
        <row r="6">
          <cell r="B6">
            <v>11750</v>
          </cell>
        </row>
        <row r="7">
          <cell r="B7">
            <v>950</v>
          </cell>
        </row>
      </sheetData>
      <sheetData sheetId="2">
        <row r="5">
          <cell r="B5">
            <v>1500</v>
          </cell>
        </row>
        <row r="6">
          <cell r="B6">
            <v>12500</v>
          </cell>
        </row>
        <row r="7">
          <cell r="B7">
            <v>950</v>
          </cell>
        </row>
      </sheetData>
      <sheetData sheetId="3"/>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I notes on tender price"/>
      <sheetName val="C9 - Site Investigation (West)"/>
      <sheetName val="C9 - Site Investigation (East)"/>
      <sheetName val="Appendix 1"/>
    </sheetNames>
    <sheetDataSet>
      <sheetData sheetId="0" refreshError="1"/>
      <sheetData sheetId="1">
        <row r="5">
          <cell r="B5">
            <v>1000</v>
          </cell>
        </row>
        <row r="6">
          <cell r="B6">
            <v>25970</v>
          </cell>
        </row>
        <row r="7">
          <cell r="B7">
            <v>1400</v>
          </cell>
        </row>
      </sheetData>
      <sheetData sheetId="2">
        <row r="5">
          <cell r="B5">
            <v>1000</v>
          </cell>
        </row>
        <row r="6">
          <cell r="B6">
            <v>25970</v>
          </cell>
        </row>
        <row r="7">
          <cell r="B7">
            <v>1400</v>
          </cell>
        </row>
      </sheetData>
      <sheetData sheetId="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I notes on tender price"/>
      <sheetName val="C9 - Site Investigation (West)"/>
      <sheetName val="C9 - Site Investigation (East)"/>
      <sheetName val="Appendix 1"/>
    </sheetNames>
    <sheetDataSet>
      <sheetData sheetId="0"/>
      <sheetData sheetId="1">
        <row r="5">
          <cell r="B5">
            <v>1500</v>
          </cell>
        </row>
        <row r="6">
          <cell r="B6">
            <v>26000</v>
          </cell>
        </row>
        <row r="7">
          <cell r="B7">
            <v>4950</v>
          </cell>
        </row>
      </sheetData>
      <sheetData sheetId="2">
        <row r="5">
          <cell r="B5">
            <v>1500</v>
          </cell>
        </row>
        <row r="6">
          <cell r="B6">
            <v>26000</v>
          </cell>
        </row>
        <row r="7">
          <cell r="B7">
            <v>4950</v>
          </cell>
        </row>
      </sheetData>
      <sheetData sheetId="3"/>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I notes on tender price"/>
      <sheetName val="C9 - Site Investigation (West)"/>
      <sheetName val="C9 - Site Investigation (East)"/>
      <sheetName val="Appendix 1"/>
    </sheetNames>
    <sheetDataSet>
      <sheetData sheetId="0"/>
      <sheetData sheetId="1">
        <row r="5">
          <cell r="B5">
            <v>850</v>
          </cell>
        </row>
        <row r="6">
          <cell r="B6">
            <v>17750</v>
          </cell>
        </row>
        <row r="7">
          <cell r="B7">
            <v>1495</v>
          </cell>
        </row>
      </sheetData>
      <sheetData sheetId="2">
        <row r="5">
          <cell r="B5">
            <v>950</v>
          </cell>
        </row>
        <row r="6">
          <cell r="B6">
            <v>19850</v>
          </cell>
        </row>
        <row r="7">
          <cell r="B7">
            <v>1650</v>
          </cell>
        </row>
      </sheetData>
      <sheetData sheetId="3"/>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I notes on tender price"/>
      <sheetName val="C9 - Site Investigation (West)"/>
      <sheetName val="C9 - Site Investigation (East)"/>
      <sheetName val="Appendix 1"/>
    </sheetNames>
    <sheetDataSet>
      <sheetData sheetId="0"/>
      <sheetData sheetId="1">
        <row r="5">
          <cell r="B5">
            <v>1500</v>
          </cell>
        </row>
        <row r="6">
          <cell r="B6">
            <v>26460</v>
          </cell>
        </row>
        <row r="7">
          <cell r="B7">
            <v>1500</v>
          </cell>
        </row>
      </sheetData>
      <sheetData sheetId="2">
        <row r="5">
          <cell r="B5">
            <v>1200</v>
          </cell>
        </row>
        <row r="6">
          <cell r="B6">
            <v>26460</v>
          </cell>
        </row>
        <row r="7">
          <cell r="B7">
            <v>1500</v>
          </cell>
        </row>
      </sheetData>
      <sheetData sheetId="3"/>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I notes on tender price"/>
      <sheetName val="C9 - Site Investigation (West)"/>
      <sheetName val="C9 - Site Investigation (East)"/>
      <sheetName val="Appendix 1"/>
    </sheetNames>
    <sheetDataSet>
      <sheetData sheetId="0"/>
      <sheetData sheetId="1">
        <row r="5">
          <cell r="B5">
            <v>950</v>
          </cell>
        </row>
        <row r="6">
          <cell r="B6">
            <v>12150</v>
          </cell>
        </row>
        <row r="7">
          <cell r="B7">
            <v>950</v>
          </cell>
        </row>
      </sheetData>
      <sheetData sheetId="2">
        <row r="5">
          <cell r="B5">
            <v>950</v>
          </cell>
        </row>
        <row r="6">
          <cell r="B6">
            <v>12150</v>
          </cell>
        </row>
        <row r="7">
          <cell r="B7">
            <v>950</v>
          </cell>
        </row>
      </sheetData>
      <sheetData sheetId="3"/>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mp;E Eng notes on tender price"/>
      <sheetName val="C2 - M&amp;E Engineer (West)"/>
      <sheetName val="C2 - M&amp;E Engineer (East)"/>
    </sheetNames>
    <sheetDataSet>
      <sheetData sheetId="0"/>
      <sheetData sheetId="1">
        <row r="5">
          <cell r="B5">
            <v>7.9000000000000008E-3</v>
          </cell>
          <cell r="C5">
            <v>15200</v>
          </cell>
        </row>
        <row r="6">
          <cell r="B6">
            <v>7.7999999999999996E-3</v>
          </cell>
          <cell r="D6">
            <v>140000</v>
          </cell>
        </row>
        <row r="9">
          <cell r="B9">
            <v>950</v>
          </cell>
        </row>
        <row r="10">
          <cell r="B10">
            <v>862.5</v>
          </cell>
        </row>
      </sheetData>
      <sheetData sheetId="2">
        <row r="5">
          <cell r="B5">
            <v>7.9000000000000008E-3</v>
          </cell>
          <cell r="C5">
            <v>15200</v>
          </cell>
        </row>
        <row r="6">
          <cell r="B6">
            <v>7.7999999999999996E-3</v>
          </cell>
          <cell r="D6">
            <v>150000</v>
          </cell>
        </row>
        <row r="9">
          <cell r="B9">
            <v>950</v>
          </cell>
        </row>
        <row r="10">
          <cell r="B10">
            <v>862.5</v>
          </cell>
        </row>
      </sheetData>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mp;E Eng notes on tender price"/>
      <sheetName val="C2 - M&amp;E Engineer (West)"/>
      <sheetName val="C2 - M&amp;E Engineer (East)"/>
    </sheetNames>
    <sheetDataSet>
      <sheetData sheetId="0"/>
      <sheetData sheetId="1">
        <row r="5">
          <cell r="B5">
            <v>1.9E-2</v>
          </cell>
          <cell r="C5">
            <v>19000</v>
          </cell>
        </row>
        <row r="6">
          <cell r="B6">
            <v>1.2E-2</v>
          </cell>
          <cell r="D6">
            <v>275000</v>
          </cell>
        </row>
      </sheetData>
      <sheetData sheetId="2"/>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mp;E Eng notes on tender price"/>
      <sheetName val="C2 - M&amp;E Engineer (West)"/>
      <sheetName val="C2 - M&amp;E Engineer (East)"/>
    </sheetNames>
    <sheetDataSet>
      <sheetData sheetId="0"/>
      <sheetData sheetId="1">
        <row r="5">
          <cell r="B5">
            <v>6.3099999999999996E-3</v>
          </cell>
          <cell r="C5">
            <v>12620</v>
          </cell>
        </row>
        <row r="6">
          <cell r="B6">
            <v>4.0899999999999999E-3</v>
          </cell>
          <cell r="D6">
            <v>81800</v>
          </cell>
        </row>
        <row r="9">
          <cell r="B9">
            <v>575</v>
          </cell>
        </row>
        <row r="10">
          <cell r="B10">
            <v>500</v>
          </cell>
        </row>
      </sheetData>
      <sheetData sheetId="2">
        <row r="5">
          <cell r="B5">
            <v>6.3099999999999996E-3</v>
          </cell>
          <cell r="C5">
            <v>12620</v>
          </cell>
        </row>
        <row r="6">
          <cell r="B6">
            <v>4.0899999999999999E-3</v>
          </cell>
          <cell r="D6">
            <v>81800</v>
          </cell>
        </row>
        <row r="9">
          <cell r="B9">
            <v>575</v>
          </cell>
        </row>
        <row r="10">
          <cell r="B10">
            <v>500</v>
          </cell>
        </row>
      </sheetData>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mp;E Eng notes on tender price"/>
      <sheetName val="C2 - M&amp;E Engineer (West)"/>
      <sheetName val="C2 - M&amp;E Engineer (East)"/>
    </sheetNames>
    <sheetDataSet>
      <sheetData sheetId="0"/>
      <sheetData sheetId="1">
        <row r="5">
          <cell r="B5">
            <v>8.2000000000000007E-3</v>
          </cell>
          <cell r="C5">
            <v>24950</v>
          </cell>
        </row>
        <row r="6">
          <cell r="B6">
            <v>8.0000000000000002E-3</v>
          </cell>
          <cell r="D6">
            <v>60000</v>
          </cell>
        </row>
      </sheetData>
      <sheetData sheetId="2">
        <row r="5">
          <cell r="B5">
            <v>8.5000000000000006E-3</v>
          </cell>
          <cell r="C5">
            <v>25950</v>
          </cell>
        </row>
        <row r="6">
          <cell r="B6">
            <v>8.0000000000000002E-3</v>
          </cell>
          <cell r="D6">
            <v>65000</v>
          </cell>
        </row>
      </sheetData>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mp;E Eng notes on tender price"/>
      <sheetName val="C2 - M&amp;E Engineer (West)"/>
      <sheetName val="C2 - M&amp;E Engineer (East)"/>
    </sheetNames>
    <sheetDataSet>
      <sheetData sheetId="0"/>
      <sheetData sheetId="1">
        <row r="5">
          <cell r="B5">
            <v>3.7399999999999998E-3</v>
          </cell>
          <cell r="C5">
            <v>19838</v>
          </cell>
        </row>
        <row r="6">
          <cell r="B6">
            <v>2.97E-3</v>
          </cell>
          <cell r="D6">
            <v>74222</v>
          </cell>
        </row>
        <row r="9">
          <cell r="B9">
            <v>600</v>
          </cell>
        </row>
        <row r="10">
          <cell r="B10">
            <v>440</v>
          </cell>
        </row>
      </sheetData>
      <sheetData sheetId="2"/>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mp;E Eng notes on tender price"/>
      <sheetName val="C2 - M&amp;E Engineer (West)"/>
      <sheetName val="C2 - M&amp;E Engineer (East)"/>
    </sheetNames>
    <sheetDataSet>
      <sheetData sheetId="0"/>
      <sheetData sheetId="1">
        <row r="5">
          <cell r="B5">
            <v>1.15E-2</v>
          </cell>
          <cell r="C5">
            <v>6500</v>
          </cell>
        </row>
        <row r="6">
          <cell r="B6">
            <v>9.4999999999999998E-3</v>
          </cell>
          <cell r="D6">
            <v>185000</v>
          </cell>
        </row>
        <row r="9">
          <cell r="B9">
            <v>1000</v>
          </cell>
        </row>
        <row r="10">
          <cell r="B10">
            <v>675</v>
          </cell>
        </row>
      </sheetData>
      <sheetData sheetId="2">
        <row r="5">
          <cell r="B5">
            <v>1.15E-2</v>
          </cell>
          <cell r="C5">
            <v>6500</v>
          </cell>
        </row>
        <row r="6">
          <cell r="B6">
            <v>9.4999999999999998E-3</v>
          </cell>
          <cell r="D6">
            <v>185000</v>
          </cell>
        </row>
        <row r="9">
          <cell r="B9">
            <v>1000</v>
          </cell>
        </row>
        <row r="10">
          <cell r="B10">
            <v>675</v>
          </cell>
        </row>
      </sheetData>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mp;E Eng notes on tender price"/>
      <sheetName val="C2 - M&amp;E Engineer (West)"/>
      <sheetName val="C2 - M&amp;E Engineer (East)"/>
    </sheetNames>
    <sheetDataSet>
      <sheetData sheetId="0"/>
      <sheetData sheetId="1">
        <row r="9">
          <cell r="B9">
            <v>1050</v>
          </cell>
        </row>
        <row r="10">
          <cell r="B10">
            <v>637.5</v>
          </cell>
        </row>
        <row r="11">
          <cell r="B11">
            <v>1687.5</v>
          </cell>
        </row>
      </sheetData>
      <sheetData sheetId="2"/>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mp;E Eng notes on tender price"/>
      <sheetName val="C2 - M&amp;E Engineer (West)"/>
      <sheetName val="C2 - M&amp;E Engineer (East)"/>
    </sheetNames>
    <sheetDataSet>
      <sheetData sheetId="0"/>
      <sheetData sheetId="1">
        <row r="9">
          <cell r="B9">
            <v>720</v>
          </cell>
        </row>
        <row r="10">
          <cell r="B10">
            <v>616</v>
          </cell>
        </row>
        <row r="11">
          <cell r="B11">
            <v>1336</v>
          </cell>
        </row>
      </sheetData>
      <sheetData sheetId="2">
        <row r="9">
          <cell r="B9">
            <v>720</v>
          </cell>
        </row>
      </sheetData>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mp;E Eng notes on tender price"/>
      <sheetName val="C2 - M&amp;E Engineer (West)"/>
      <sheetName val="C2 - M&amp;E Engineer (East)"/>
    </sheetNames>
    <sheetDataSet>
      <sheetData sheetId="0"/>
      <sheetData sheetId="1"/>
      <sheetData sheetId="2">
        <row r="5">
          <cell r="B5">
            <v>8.0000000000000002E-3</v>
          </cell>
          <cell r="C5">
            <v>5000</v>
          </cell>
        </row>
        <row r="6">
          <cell r="B6">
            <v>7.0000000000000001E-3</v>
          </cell>
          <cell r="D6">
            <v>150000</v>
          </cell>
        </row>
        <row r="9">
          <cell r="B9">
            <v>562</v>
          </cell>
        </row>
        <row r="10">
          <cell r="B10">
            <v>487</v>
          </cell>
        </row>
      </sheetData>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amp;E Eng notes on tender price"/>
      <sheetName val="C2 - M&amp;E Engineer (West)"/>
      <sheetName val="C2 - M&amp;E Engineer (East)"/>
    </sheetNames>
    <sheetDataSet>
      <sheetData sheetId="0"/>
      <sheetData sheetId="1"/>
      <sheetData sheetId="2">
        <row r="5">
          <cell r="B5">
            <v>8.8999999999999999E-3</v>
          </cell>
          <cell r="C5">
            <v>7500</v>
          </cell>
        </row>
        <row r="6">
          <cell r="B6">
            <v>6.6E-3</v>
          </cell>
          <cell r="D6">
            <v>125000</v>
          </cell>
        </row>
        <row r="9">
          <cell r="B9">
            <v>900</v>
          </cell>
        </row>
        <row r="10">
          <cell r="B10">
            <v>600</v>
          </cell>
        </row>
      </sheetData>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C notes on tender price"/>
      <sheetName val="C11- Retrofit Consultant (West)"/>
      <sheetName val="C11- Retrofit Consultant (East)"/>
    </sheetNames>
    <sheetDataSet>
      <sheetData sheetId="0"/>
      <sheetData sheetId="1">
        <row r="5">
          <cell r="B5">
            <v>378</v>
          </cell>
          <cell r="C5">
            <v>473</v>
          </cell>
        </row>
        <row r="6">
          <cell r="B6">
            <v>389</v>
          </cell>
          <cell r="C6">
            <v>494</v>
          </cell>
        </row>
        <row r="7">
          <cell r="B7">
            <v>473</v>
          </cell>
          <cell r="C7">
            <v>515</v>
          </cell>
        </row>
      </sheetData>
      <sheetData sheetId="2">
        <row r="5">
          <cell r="B5">
            <v>378</v>
          </cell>
          <cell r="C5">
            <v>473</v>
          </cell>
        </row>
        <row r="6">
          <cell r="B6">
            <v>389</v>
          </cell>
          <cell r="C6">
            <v>494</v>
          </cell>
        </row>
        <row r="7">
          <cell r="B7">
            <v>473</v>
          </cell>
          <cell r="C7">
            <v>515</v>
          </cell>
        </row>
      </sheetData>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C notes on tender price"/>
      <sheetName val="C11- Retrofit Consultant (West)"/>
      <sheetName val="C11- Retrofit Consultant (East)"/>
    </sheetNames>
    <sheetDataSet>
      <sheetData sheetId="0"/>
      <sheetData sheetId="1">
        <row r="5">
          <cell r="B5">
            <v>225</v>
          </cell>
          <cell r="C5">
            <v>500</v>
          </cell>
        </row>
        <row r="6">
          <cell r="B6">
            <v>225</v>
          </cell>
          <cell r="C6">
            <v>500</v>
          </cell>
        </row>
        <row r="7">
          <cell r="B7">
            <v>225</v>
          </cell>
          <cell r="C7">
            <v>500</v>
          </cell>
        </row>
      </sheetData>
      <sheetData sheetId="2">
        <row r="5">
          <cell r="B5">
            <v>225</v>
          </cell>
          <cell r="C5">
            <v>500</v>
          </cell>
        </row>
        <row r="6">
          <cell r="B6">
            <v>225</v>
          </cell>
          <cell r="C6">
            <v>500</v>
          </cell>
        </row>
        <row r="7">
          <cell r="B7">
            <v>225</v>
          </cell>
          <cell r="C7">
            <v>500</v>
          </cell>
        </row>
      </sheetData>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C notes on tender price"/>
      <sheetName val="C11- Retrofit Consultant (West)"/>
      <sheetName val="C11- Retrofit Consultant (East)"/>
    </sheetNames>
    <sheetDataSet>
      <sheetData sheetId="0"/>
      <sheetData sheetId="1">
        <row r="5">
          <cell r="B5">
            <v>225</v>
          </cell>
          <cell r="C5">
            <v>900</v>
          </cell>
        </row>
        <row r="6">
          <cell r="B6">
            <v>225</v>
          </cell>
          <cell r="C6">
            <v>900</v>
          </cell>
        </row>
        <row r="7">
          <cell r="B7">
            <v>350</v>
          </cell>
          <cell r="C7">
            <v>1050</v>
          </cell>
        </row>
      </sheetData>
      <sheetData sheetId="2">
        <row r="5">
          <cell r="B5">
            <v>225</v>
          </cell>
          <cell r="C5">
            <v>900</v>
          </cell>
        </row>
        <row r="6">
          <cell r="B6">
            <v>225</v>
          </cell>
          <cell r="C6">
            <v>900</v>
          </cell>
        </row>
        <row r="7">
          <cell r="B7">
            <v>350</v>
          </cell>
          <cell r="C7">
            <v>1050</v>
          </cell>
        </row>
      </sheetData>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C notes on tender price"/>
      <sheetName val="C11- Retrofit Consultant (West)"/>
      <sheetName val="C11- Retrofit Consultant (East)"/>
    </sheetNames>
    <sheetDataSet>
      <sheetData sheetId="0"/>
      <sheetData sheetId="1">
        <row r="5">
          <cell r="B5">
            <v>180</v>
          </cell>
          <cell r="C5">
            <v>250</v>
          </cell>
        </row>
        <row r="6">
          <cell r="B6">
            <v>180</v>
          </cell>
          <cell r="C6">
            <v>500</v>
          </cell>
        </row>
        <row r="7">
          <cell r="B7">
            <v>180</v>
          </cell>
          <cell r="C7">
            <v>550</v>
          </cell>
        </row>
      </sheetData>
      <sheetData sheetId="2">
        <row r="5">
          <cell r="B5">
            <v>180</v>
          </cell>
          <cell r="C5">
            <v>250</v>
          </cell>
        </row>
        <row r="6">
          <cell r="B6">
            <v>180</v>
          </cell>
          <cell r="C6">
            <v>500</v>
          </cell>
        </row>
        <row r="7">
          <cell r="B7">
            <v>180</v>
          </cell>
          <cell r="C7">
            <v>550</v>
          </cell>
        </row>
      </sheetData>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C notes on tender price"/>
      <sheetName val="C11- Retrofit Consultant (West)"/>
      <sheetName val="C11- Retrofit Consultant (East)"/>
    </sheetNames>
    <sheetDataSet>
      <sheetData sheetId="0"/>
      <sheetData sheetId="1">
        <row r="5">
          <cell r="B5">
            <v>145</v>
          </cell>
          <cell r="C5">
            <v>295</v>
          </cell>
        </row>
        <row r="6">
          <cell r="B6">
            <v>185</v>
          </cell>
          <cell r="C6">
            <v>395</v>
          </cell>
        </row>
        <row r="7">
          <cell r="B7">
            <v>195</v>
          </cell>
          <cell r="C7">
            <v>495</v>
          </cell>
        </row>
      </sheetData>
      <sheetData sheetId="2">
        <row r="5">
          <cell r="B5">
            <v>145</v>
          </cell>
          <cell r="C5">
            <v>295</v>
          </cell>
        </row>
        <row r="6">
          <cell r="B6">
            <v>185</v>
          </cell>
          <cell r="C6">
            <v>395</v>
          </cell>
        </row>
        <row r="7">
          <cell r="B7">
            <v>195</v>
          </cell>
          <cell r="C7">
            <v>495</v>
          </cell>
        </row>
      </sheetData>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C notes on tender price"/>
      <sheetName val="C11- Retrofit Consultant (West)"/>
      <sheetName val="C11- Retrofit Consultant (East)"/>
    </sheetNames>
    <sheetDataSet>
      <sheetData sheetId="0"/>
      <sheetData sheetId="1">
        <row r="5">
          <cell r="B5">
            <v>380</v>
          </cell>
          <cell r="C5">
            <v>390</v>
          </cell>
        </row>
        <row r="6">
          <cell r="B6">
            <v>395</v>
          </cell>
          <cell r="C6">
            <v>413</v>
          </cell>
        </row>
        <row r="7">
          <cell r="B7">
            <v>410</v>
          </cell>
          <cell r="C7">
            <v>425</v>
          </cell>
        </row>
      </sheetData>
      <sheetData sheetId="2">
        <row r="5">
          <cell r="B5">
            <v>380</v>
          </cell>
          <cell r="C5">
            <v>390</v>
          </cell>
        </row>
        <row r="6">
          <cell r="B6">
            <v>395</v>
          </cell>
          <cell r="C6">
            <v>413</v>
          </cell>
        </row>
        <row r="7">
          <cell r="B7">
            <v>410</v>
          </cell>
          <cell r="C7">
            <v>425</v>
          </cell>
        </row>
      </sheetData>
    </sheetDataSet>
  </externalBook>
</externalLink>
</file>

<file path=xl/persons/person.xml><?xml version="1.0" encoding="utf-8"?>
<personList xmlns="http://schemas.microsoft.com/office/spreadsheetml/2018/threadedcomments" xmlns:x="http://schemas.openxmlformats.org/spreadsheetml/2006/main">
  <person displayName="Bryan Simmons" id="{DDEE70DB-420F-4DD5-A535-6B69762B637A}" userId="S::Bryan.Simmons@greatplaces.org.uk::616e827c-e5cc-42e2-90cc-f01f02e73771" providerId="AD"/>
  <person displayName="Charles Tarling" id="{12EE3E72-8DB8-4DDA-9F4B-7C0E5A4FF701}" userId="S::Charles.Tarling@greatplaces.org.uk::05e2f054-63e4-4f27-a194-1e98bba60444" providerId="AD"/>
  <person displayName="Joanne Whitehead" id="{2DE96A4A-5EB3-4921-9922-62EDA7BDCF37}" userId="S::joanne.whitehead@greatplaces.org.uk::f5b4f24b-517e-4e1e-927d-fb892655d22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A5" dT="2024-02-02T10:20:25.80" personId="{12EE3E72-8DB8-4DDA-9F4B-7C0E5A4FF701}" id="{566CDB03-5972-411C-913F-B8F2B2B5267F}">
    <text>Not considered anything above 1.2%</text>
  </threadedComment>
  <threadedComment ref="BA6" dT="2024-02-01T07:36:22.47" personId="{12EE3E72-8DB8-4DDA-9F4B-7C0E5A4FF701}" id="{D6711DD4-AB0D-4399-AC7B-ECA9C53CC94F}">
    <text>Not considered anything above £30k</text>
  </threadedComment>
  <threadedComment ref="BA7" dT="2024-02-02T10:24:16.39" personId="{12EE3E72-8DB8-4DDA-9F4B-7C0E5A4FF701}" id="{DD821587-A172-4A84-AD95-F0E8AE13EAD3}">
    <text>Not considered anything above 1.2%</text>
  </threadedComment>
  <threadedComment ref="BA8" dT="2024-02-01T07:36:38.77" personId="{12EE3E72-8DB8-4DDA-9F4B-7C0E5A4FF701}" id="{B1C90A97-BCD0-4FAA-8F7A-7563B8BC26F1}">
    <text>Not considered anything above £200k</text>
  </threadedComment>
  <threadedComment ref="BA13" dT="2024-02-02T10:29:36.23" personId="{12EE3E72-8DB8-4DDA-9F4B-7C0E5A4FF701}" id="{18C3C930-B5AC-430A-BF83-7D7A4F0ECB0A}">
    <text>Not considered anything above 1.2%</text>
  </threadedComment>
  <threadedComment ref="BA14" dT="2024-02-01T07:43:25.75" personId="{12EE3E72-8DB8-4DDA-9F4B-7C0E5A4FF701}" id="{A81CB197-8743-4FA0-BC65-6DF7DFE3552D}">
    <text xml:space="preserve">Not considered anything above £20k
</text>
  </threadedComment>
  <threadedComment ref="BA15" dT="2024-02-02T10:31:56.14" personId="{12EE3E72-8DB8-4DDA-9F4B-7C0E5A4FF701}" id="{1B05528B-BFE5-4E9A-97EF-285089BE0BCE}">
    <text>Not considered anything above 1.2%</text>
  </threadedComment>
  <threadedComment ref="BA16" dT="2024-02-01T07:46:23.76" personId="{12EE3E72-8DB8-4DDA-9F4B-7C0E5A4FF701}" id="{FC0E9963-F7B2-4585-9498-36D62D08D2F0}">
    <text xml:space="preserve">Not considered anything above £200k
</text>
  </threadedComment>
</ThreadedComments>
</file>

<file path=xl/threadedComments/threadedComment2.xml><?xml version="1.0" encoding="utf-8"?>
<ThreadedComments xmlns="http://schemas.microsoft.com/office/spreadsheetml/2018/threadedcomments" xmlns:x="http://schemas.openxmlformats.org/spreadsheetml/2006/main">
  <threadedComment ref="AI6" dT="2024-02-02T10:34:54.06" personId="{12EE3E72-8DB8-4DDA-9F4B-7C0E5A4FF701}" id="{E5538CBF-5622-4EB3-A1BC-4BA9A6F768EA}">
    <text>Not considered anything above 1.5%</text>
  </threadedComment>
  <threadedComment ref="AI7" dT="2024-02-01T07:52:04.31" personId="{12EE3E72-8DB8-4DDA-9F4B-7C0E5A4FF701}" id="{6725F851-8578-4E67-A074-CF30E3D4586F}">
    <text>Not considered anything above £20k</text>
  </threadedComment>
  <threadedComment ref="AI8" dT="2024-02-02T10:39:15.51" personId="{12EE3E72-8DB8-4DDA-9F4B-7C0E5A4FF701}" id="{44465064-DBD5-4142-B6BD-8B2882F049A6}">
    <text>Not considered anything above 1.2%</text>
  </threadedComment>
  <threadedComment ref="AI9" dT="2024-02-01T07:52:31.22" personId="{12EE3E72-8DB8-4DDA-9F4B-7C0E5A4FF701}" id="{89C98238-0F64-47E9-94BC-B52428C3E64C}">
    <text>Not considered anything above £200k</text>
  </threadedComment>
  <threadedComment ref="AI26" dT="2024-02-02T10:40:58.40" personId="{12EE3E72-8DB8-4DDA-9F4B-7C0E5A4FF701}" id="{56FABF78-8B9D-4B2D-B9BB-D51144C7DB13}">
    <text>Not considered anything above 1.5%</text>
  </threadedComment>
  <threadedComment ref="AI27" dT="2024-02-01T07:54:36.78" personId="{12EE3E72-8DB8-4DDA-9F4B-7C0E5A4FF701}" id="{0B020FBD-960B-4F76-8A4F-82E654416EAA}">
    <text xml:space="preserve">Not considered anything above £25k
</text>
  </threadedComment>
  <threadedComment ref="AI28" dT="2024-02-02T10:42:32.63" personId="{12EE3E72-8DB8-4DDA-9F4B-7C0E5A4FF701}" id="{C524B87A-6931-4843-A83A-AACE97F9F1F3}">
    <text>Not considered anything above 1.2%</text>
  </threadedComment>
  <threadedComment ref="AI29" dT="2024-02-01T07:56:28.58" personId="{12EE3E72-8DB8-4DDA-9F4B-7C0E5A4FF701}" id="{A09A3070-C0F1-41CA-B011-903D8E7A2C6C}">
    <text>Not considered anything over £150k</text>
  </threadedComment>
</ThreadedComments>
</file>

<file path=xl/threadedComments/threadedComment3.xml><?xml version="1.0" encoding="utf-8"?>
<ThreadedComments xmlns="http://schemas.microsoft.com/office/spreadsheetml/2018/threadedcomments" xmlns:x="http://schemas.openxmlformats.org/spreadsheetml/2006/main">
  <threadedComment ref="AB6" dT="2024-02-02T10:47:57.06" personId="{12EE3E72-8DB8-4DDA-9F4B-7C0E5A4FF701}" id="{9124C770-82CD-4987-8AA1-C74327061386}">
    <text>Not considered anything above 1.2%</text>
  </threadedComment>
  <threadedComment ref="AB7" dT="2024-02-01T08:19:36.91" personId="{12EE3E72-8DB8-4DDA-9F4B-7C0E5A4FF701}" id="{CDD7C7C8-227D-4554-BDE0-1955D51F2BB8}">
    <text>Not considered anything above £20k</text>
  </threadedComment>
  <threadedComment ref="AB8" dT="2024-02-02T10:49:34.49" personId="{12EE3E72-8DB8-4DDA-9F4B-7C0E5A4FF701}" id="{C30F25A5-5F1A-4C57-861A-30D126A11B16}">
    <text>Nothing above 1% considered</text>
  </threadedComment>
  <threadedComment ref="AB9" dT="2024-02-01T08:27:31.13" personId="{12EE3E72-8DB8-4DDA-9F4B-7C0E5A4FF701}" id="{0102476D-FD7F-4079-B472-BF7A89F1034A}">
    <text>Not considered anything over £150k</text>
  </threadedComment>
  <threadedComment ref="AB16" dT="2024-02-02T10:55:17.92" personId="{12EE3E72-8DB8-4DDA-9F4B-7C0E5A4FF701}" id="{69249BCD-0A3F-4F9A-9B4C-250D81C4C287}">
    <text>Not considered anything above 1.2%</text>
  </threadedComment>
  <threadedComment ref="AB17" dT="2024-02-01T08:42:53.27" personId="{12EE3E72-8DB8-4DDA-9F4B-7C0E5A4FF701}" id="{7859E01E-28BF-491B-A827-516B04314979}">
    <text>Not considered anything above £10k</text>
  </threadedComment>
  <threadedComment ref="AB18" dT="2024-02-02T10:56:47.85" personId="{12EE3E72-8DB8-4DDA-9F4B-7C0E5A4FF701}" id="{4FE043C9-8B4D-4839-8AE6-224DF5439232}">
    <text>Nothing above 1% considered</text>
  </threadedComment>
  <threadedComment ref="AB19" dT="2024-02-01T08:44:36.43" personId="{12EE3E72-8DB8-4DDA-9F4B-7C0E5A4FF701}" id="{2EC36ACE-8DF1-4A18-9F3C-AC2C85B63FFA}">
    <text>Not considered anything above £150k</text>
  </threadedComment>
</ThreadedComments>
</file>

<file path=xl/threadedComments/threadedComment4.xml><?xml version="1.0" encoding="utf-8"?>
<ThreadedComments xmlns="http://schemas.microsoft.com/office/spreadsheetml/2018/threadedcomments" xmlns:x="http://schemas.openxmlformats.org/spreadsheetml/2006/main">
  <threadedComment ref="X5" dT="2024-02-01T09:08:43.16" personId="{12EE3E72-8DB8-4DDA-9F4B-7C0E5A4FF701}" id="{732EA862-BFE5-4424-A788-8C5B97C7D26A}">
    <text>Not considered anything above 5%</text>
  </threadedComment>
  <threadedComment ref="X6" dT="2024-02-01T09:13:53.91" personId="{12EE3E72-8DB8-4DDA-9F4B-7C0E5A4FF701}" id="{66886068-2773-4C19-85CF-8011D88933B6}">
    <text>Not considered anything above £30k</text>
  </threadedComment>
  <threadedComment ref="X7" dT="2024-02-01T09:15:22.45" personId="{12EE3E72-8DB8-4DDA-9F4B-7C0E5A4FF701}" id="{A4B5D8B8-4A66-4DD2-AAC8-0641EEE51E97}">
    <text>Not considered anything above 5%</text>
  </threadedComment>
  <threadedComment ref="X8" dT="2024-02-01T09:16:57.63" personId="{12EE3E72-8DB8-4DDA-9F4B-7C0E5A4FF701}" id="{88455DE7-F594-4A9E-8FB9-37181A0A7859}">
    <text>Not considered anything above £300k</text>
  </threadedComment>
  <threadedComment ref="X17" dT="2024-02-01T09:32:00.85" personId="{12EE3E72-8DB8-4DDA-9F4B-7C0E5A4FF701}" id="{FEE70A1C-59F8-4EC8-A285-DC40A1C55599}">
    <text>Not considered anything above 5%</text>
  </threadedComment>
  <threadedComment ref="X18" dT="2024-02-01T09:33:34.49" personId="{12EE3E72-8DB8-4DDA-9F4B-7C0E5A4FF701}" id="{3E5D2B1D-D94D-4A1D-8E34-81991517A214}">
    <text>Not considered anything above £25k</text>
  </threadedComment>
  <threadedComment ref="X19" dT="2024-02-01T09:34:55.58" personId="{12EE3E72-8DB8-4DDA-9F4B-7C0E5A4FF701}" id="{A8A3CB33-15F2-4A19-86F4-6C7CF433BB13}">
    <text>Not considered anything above 5%</text>
  </threadedComment>
  <threadedComment ref="X20" dT="2024-02-01T09:36:32.27" personId="{12EE3E72-8DB8-4DDA-9F4B-7C0E5A4FF701}" id="{48FCE6BE-FFF0-45CF-877F-455B7456C94D}">
    <text>Not considered anything above £300k</text>
  </threadedComment>
</ThreadedComments>
</file>

<file path=xl/threadedComments/threadedComment5.xml><?xml version="1.0" encoding="utf-8"?>
<ThreadedComments xmlns="http://schemas.microsoft.com/office/spreadsheetml/2018/threadedcomments" xmlns:x="http://schemas.openxmlformats.org/spreadsheetml/2006/main">
  <threadedComment ref="BN7" dT="2024-02-01T10:19:45.37" personId="{12EE3E72-8DB8-4DDA-9F4B-7C0E5A4FF701}" id="{48097C59-B759-4F79-869C-E82759B014F4}">
    <text>Not considered anything above 1.2%</text>
  </threadedComment>
  <threadedComment ref="BN8" dT="2024-02-01T10:22:34.13" personId="{12EE3E72-8DB8-4DDA-9F4B-7C0E5A4FF701}" id="{5815001F-D882-4F1A-B14A-D249ED0A5D56}">
    <text>Not considered anything above £20k</text>
  </threadedComment>
  <threadedComment ref="BN10" dT="2024-02-01T10:29:09.76" personId="{12EE3E72-8DB8-4DDA-9F4B-7C0E5A4FF701}" id="{7BEC22BC-2383-4590-A8D2-D8067E89E956}">
    <text>Not considered anything above 1.2%</text>
  </threadedComment>
  <threadedComment ref="BN11" dT="2024-02-01T10:33:20.09" personId="{12EE3E72-8DB8-4DDA-9F4B-7C0E5A4FF701}" id="{B01A90A4-248D-41A0-A20C-C2C0434A87DD}">
    <text>Not considered anything above £20k</text>
  </threadedComment>
  <threadedComment ref="BN13" dT="2024-02-01T10:36:33.16" personId="{12EE3E72-8DB8-4DDA-9F4B-7C0E5A4FF701}" id="{DBF8CA0E-2B21-420F-B4BC-3FA01E743685}">
    <text>Not considered anything above 1.5%</text>
  </threadedComment>
  <threadedComment ref="BN14" dT="2024-02-01T10:39:43.99" personId="{12EE3E72-8DB8-4DDA-9F4B-7C0E5A4FF701}" id="{52AF1C3D-EE9B-41A6-8B66-722230A6F7A4}">
    <text>Not considered above £20k</text>
  </threadedComment>
  <threadedComment ref="BN21" dT="2024-02-01T10:42:57.97" personId="{12EE3E72-8DB8-4DDA-9F4B-7C0E5A4FF701}" id="{67A823CB-03D7-49E0-BCC9-42CEC62BF6E3}">
    <text>Not considered anything above 1.2%</text>
  </threadedComment>
  <threadedComment ref="BN22" dT="2024-02-01T10:46:00.50" personId="{12EE3E72-8DB8-4DDA-9F4B-7C0E5A4FF701}" id="{E60A46CF-0566-4070-9AD1-EBDF563294EC}">
    <text>Not considered anything above £150k</text>
  </threadedComment>
  <threadedComment ref="BN24" dT="2024-02-01T11:02:12.63" personId="{12EE3E72-8DB8-4DDA-9F4B-7C0E5A4FF701}" id="{6038A277-032A-4C52-A6C3-3330960CCC8D}">
    <text>Not considered anything above 1.2%</text>
  </threadedComment>
  <threadedComment ref="BN25" dT="2024-02-01T11:05:46.68" personId="{12EE3E72-8DB8-4DDA-9F4B-7C0E5A4FF701}" id="{71172FF9-6A1D-43E6-8328-34B1407963C0}">
    <text>Not considered anything over £130k</text>
  </threadedComment>
  <threadedComment ref="BN27" dT="2024-02-01T11:09:35.65" personId="{12EE3E72-8DB8-4DDA-9F4B-7C0E5A4FF701}" id="{136472DF-66F2-4442-8C7F-E19D73035052}">
    <text>Not considered anything above 1.2%</text>
  </threadedComment>
  <threadedComment ref="BN28" dT="2024-02-01T11:12:11.43" personId="{12EE3E72-8DB8-4DDA-9F4B-7C0E5A4FF701}" id="{7990E8D1-9504-4124-99EF-F7C3C1BEE072}">
    <text>Not considered anything above £200k</text>
  </threadedComment>
  <threadedComment ref="BO37" dT="2024-02-01T11:25:01.57" personId="{12EE3E72-8DB8-4DDA-9F4B-7C0E5A4FF701}" id="{E2157AEF-1D70-4107-8D58-7883A75E501B}">
    <text>Not considered anything above 1.2%</text>
  </threadedComment>
  <threadedComment ref="BO38" dT="2024-02-01T11:29:03.59" personId="{12EE3E72-8DB8-4DDA-9F4B-7C0E5A4FF701}" id="{5B9A6CB7-B805-4372-BE57-956AEB4FEF2A}">
    <text>Not considered anything above £10k</text>
  </threadedComment>
  <threadedComment ref="BO40" dT="2024-02-01T11:32:22.47" personId="{12EE3E72-8DB8-4DDA-9F4B-7C0E5A4FF701}" id="{B90371B6-366F-49FB-831A-82E7EB640C8A}">
    <text>Not considered anything above 1.2%</text>
  </threadedComment>
  <threadedComment ref="BO41" dT="2024-02-01T11:36:15.74" personId="{12EE3E72-8DB8-4DDA-9F4B-7C0E5A4FF701}" id="{1E7F2310-2FAB-4A4D-A3C0-0AC1DE963C08}">
    <text>Not considered anything above £10k</text>
  </threadedComment>
  <threadedComment ref="BO43" dT="2024-02-01T11:38:28.88" personId="{12EE3E72-8DB8-4DDA-9F4B-7C0E5A4FF701}" id="{8A3E211B-EFE4-4632-B6C7-0EAFAB6ED5FD}">
    <text>Not considered anything above 1.2%</text>
  </threadedComment>
  <threadedComment ref="BO44" dT="2024-02-01T11:40:59.04" personId="{12EE3E72-8DB8-4DDA-9F4B-7C0E5A4FF701}" id="{991EF7AD-0996-4E79-942D-D5CE89ECFF74}">
    <text>Not considered anything above £10k</text>
  </threadedComment>
  <threadedComment ref="BO51" dT="2024-02-01T11:55:06.11" personId="{12EE3E72-8DB8-4DDA-9F4B-7C0E5A4FF701}" id="{83594F20-7B08-411A-9F8B-E05C5C1270F2}">
    <text>Not considered anything above 1.2%</text>
  </threadedComment>
  <threadedComment ref="BO52" dT="2024-02-01T12:32:17.28" personId="{12EE3E72-8DB8-4DDA-9F4B-7C0E5A4FF701}" id="{6E137B01-A29D-4E93-87CA-C03BB06CC470}">
    <text>Not considered over £200k</text>
  </threadedComment>
  <threadedComment ref="BO54" dT="2024-02-01T12:37:18.09" personId="{12EE3E72-8DB8-4DDA-9F4B-7C0E5A4FF701}" id="{5AA318EC-9F1D-4CD1-AC01-57F8C1D43970}">
    <text>Not considered anything above 1.2%</text>
  </threadedComment>
  <threadedComment ref="BO55" dT="2024-02-01T12:34:36.76" personId="{12EE3E72-8DB8-4DDA-9F4B-7C0E5A4FF701}" id="{CD8E35FB-4501-45EB-B9B3-935458921454}">
    <text>Not considered anything above £150k</text>
  </threadedComment>
  <threadedComment ref="BO57" dT="2024-02-01T12:40:12.69" personId="{12EE3E72-8DB8-4DDA-9F4B-7C0E5A4FF701}" id="{D1AE442E-9B90-4D79-8FA6-48F34ACF2AF9}">
    <text>Not considered anything above 1.2%</text>
  </threadedComment>
  <threadedComment ref="BO58" dT="2024-02-01T12:43:01.20" personId="{12EE3E72-8DB8-4DDA-9F4B-7C0E5A4FF701}" id="{67ED4C65-C845-4C67-8305-ACF5C7F68F40}">
    <text>Not considered anything over £200k</text>
  </threadedComment>
</ThreadedComments>
</file>

<file path=xl/threadedComments/threadedComment6.xml><?xml version="1.0" encoding="utf-8"?>
<ThreadedComments xmlns="http://schemas.microsoft.com/office/spreadsheetml/2018/threadedcomments" xmlns:x="http://schemas.openxmlformats.org/spreadsheetml/2006/main">
  <threadedComment ref="AB7" dT="2024-02-02T09:12:44.89" personId="{12EE3E72-8DB8-4DDA-9F4B-7C0E5A4FF701}" id="{FE86DDE3-E094-4C7D-AE7C-227D96A95926}">
    <text>Not considered anything above 1.2%</text>
  </threadedComment>
  <threadedComment ref="AB8" dT="2024-02-02T09:14:05.28" personId="{12EE3E72-8DB8-4DDA-9F4B-7C0E5A4FF701}" id="{E7127E2F-BFFA-465D-AC11-A03171AD4CC8}">
    <text>Not considered anything above £20k</text>
  </threadedComment>
  <threadedComment ref="AB10" dT="2024-02-02T09:16:39.64" personId="{12EE3E72-8DB8-4DDA-9F4B-7C0E5A4FF701}" id="{A211AC80-962C-4929-8938-F0A8730A91B6}">
    <text>Not considered anything above 1.2%</text>
  </threadedComment>
  <threadedComment ref="AB11" dT="2024-02-02T09:18:01.14" personId="{12EE3E72-8DB8-4DDA-9F4B-7C0E5A4FF701}" id="{FAC46CD3-ECF6-4B19-A0E3-D3E17DB067D0}">
    <text>Not considered anything above £20k</text>
  </threadedComment>
  <threadedComment ref="AB13" dT="2024-02-02T09:21:17.98" personId="{12EE3E72-8DB8-4DDA-9F4B-7C0E5A4FF701}" id="{E8ED6474-7BFA-449F-95E6-BD2BA6601659}">
    <text>Not considered anything over 1.5%</text>
  </threadedComment>
  <threadedComment ref="AB14" dT="2024-02-02T09:22:39.10" personId="{12EE3E72-8DB8-4DDA-9F4B-7C0E5A4FF701}" id="{C3B5F770-F401-47A7-884E-1B2E25848330}">
    <text>Not considered anything above £15k</text>
  </threadedComment>
  <threadedComment ref="AB21" dT="2024-02-02T09:27:25.53" personId="{12EE3E72-8DB8-4DDA-9F4B-7C0E5A4FF701}" id="{413D3EE4-D934-4CAE-B18A-FC4A2C5749F9}">
    <text>Not considered anything above 1.2%</text>
  </threadedComment>
  <threadedComment ref="AB22" dT="2024-02-02T09:29:37.30" personId="{12EE3E72-8DB8-4DDA-9F4B-7C0E5A4FF701}" id="{5296C18F-8994-41A2-A20A-13D1BFA292FB}">
    <text>Not considered anything above £200k</text>
  </threadedComment>
  <threadedComment ref="AB24" dT="2024-02-02T09:31:56.67" personId="{12EE3E72-8DB8-4DDA-9F4B-7C0E5A4FF701}" id="{AFD48A64-BB94-45C7-8D9B-E0E4AD3F0420}">
    <text>Not considered anything above 1.2%</text>
  </threadedComment>
  <threadedComment ref="AB25" dT="2024-02-02T09:33:10.98" personId="{12EE3E72-8DB8-4DDA-9F4B-7C0E5A4FF701}" id="{FD920FB2-B5CE-4837-AE67-478FA642C6A3}">
    <text>Not considered anything above £200k</text>
  </threadedComment>
  <threadedComment ref="AB27" dT="2024-02-02T09:35:59.89" personId="{12EE3E72-8DB8-4DDA-9F4B-7C0E5A4FF701}" id="{E6EED95F-F191-4F4C-9404-B84185BF3F41}">
    <text>Not considered anything above 1.2%</text>
  </threadedComment>
  <threadedComment ref="AB28" dT="2024-02-02T09:37:39.70" personId="{12EE3E72-8DB8-4DDA-9F4B-7C0E5A4FF701}" id="{393C80EE-54B4-4669-90D4-AD8398207552}">
    <text>Not considered anything above £250k</text>
  </threadedComment>
  <threadedComment ref="AB37" dT="2024-02-02T09:45:50.86" personId="{12EE3E72-8DB8-4DDA-9F4B-7C0E5A4FF701}" id="{EE39E67F-9488-4E18-B0C2-B0CACCC0A594}">
    <text>Not considered anything above 2%</text>
  </threadedComment>
  <threadedComment ref="AB38" dT="2024-02-02T09:47:38.28" personId="{12EE3E72-8DB8-4DDA-9F4B-7C0E5A4FF701}" id="{F7AF218B-03C8-46B1-9473-69F4DC2AB47B}">
    <text>Not considered anything above £20k</text>
  </threadedComment>
  <threadedComment ref="AB40" dT="2024-02-02T09:51:41.36" personId="{12EE3E72-8DB8-4DDA-9F4B-7C0E5A4FF701}" id="{DC9ACDBB-4252-4F25-87CF-B21347753EF5}">
    <text>Not considered anything above 2%</text>
  </threadedComment>
  <threadedComment ref="AB41" dT="2024-02-02T09:53:01.31" personId="{12EE3E72-8DB8-4DDA-9F4B-7C0E5A4FF701}" id="{334414B9-B3D9-4F82-A90D-421103D06AA3}">
    <text>Not considered anything above £20k</text>
  </threadedComment>
  <threadedComment ref="AB43" dT="2024-02-02T09:54:23.48" personId="{12EE3E72-8DB8-4DDA-9F4B-7C0E5A4FF701}" id="{7EF9548A-FA29-43FA-8197-97469ECBCFE7}">
    <text>Not considered anything above 1.5%</text>
  </threadedComment>
  <threadedComment ref="AB44" dT="2024-02-02T09:56:06.25" personId="{12EE3E72-8DB8-4DDA-9F4B-7C0E5A4FF701}" id="{EDE16989-C24B-4681-B92A-8A5945C732AE}">
    <text>Not considered anything above £20k</text>
  </threadedComment>
  <threadedComment ref="AB51" dT="2024-02-02T10:00:21.79" personId="{12EE3E72-8DB8-4DDA-9F4B-7C0E5A4FF701}" id="{070FADAC-F2E0-475C-B16F-44F71AB44810}">
    <text>Not considered anything above 1.2%</text>
  </threadedComment>
  <threadedComment ref="AB52" dT="2024-02-02T10:02:02.75" personId="{12EE3E72-8DB8-4DDA-9F4B-7C0E5A4FF701}" id="{3ACFDDDF-6340-40C4-82C9-1AAE47ED22BF}">
    <text>Not considered anything above £250k</text>
  </threadedComment>
  <threadedComment ref="AB54" dT="2024-02-02T10:03:32.15" personId="{12EE3E72-8DB8-4DDA-9F4B-7C0E5A4FF701}" id="{56443F52-EF22-4473-B8B5-F3F0AE1C3139}">
    <text>Not considered anything above 1.2%</text>
  </threadedComment>
  <threadedComment ref="AB55" dT="2024-02-02T10:08:20.54" personId="{12EE3E72-8DB8-4DDA-9F4B-7C0E5A4FF701}" id="{6583AF5A-5CA5-40FB-ABF3-CFF916B53397}">
    <text>Not considered anything above £250k</text>
  </threadedComment>
  <threadedComment ref="AB57" dT="2024-02-02T10:11:14.02" personId="{12EE3E72-8DB8-4DDA-9F4B-7C0E5A4FF701}" id="{EB30B5C9-43B6-416C-A171-96BEF14C3F6B}">
    <text>Not considered anything above 1.5%</text>
  </threadedComment>
  <threadedComment ref="AB58" dT="2024-02-02T10:18:30.17" personId="{12EE3E72-8DB8-4DDA-9F4B-7C0E5A4FF701}" id="{DE5D47AB-4904-4301-8D8C-3CB35915EDE4}">
    <text>Not considered anything above £300k</text>
  </threadedComment>
</ThreadedComments>
</file>

<file path=xl/threadedComments/threadedComment7.xml><?xml version="1.0" encoding="utf-8"?>
<ThreadedComments xmlns="http://schemas.microsoft.com/office/spreadsheetml/2018/threadedcomments" xmlns:x="http://schemas.openxmlformats.org/spreadsheetml/2006/main">
  <threadedComment ref="F4" dT="2024-07-30T13:14:19.35" personId="{2DE96A4A-5EB3-4921-9922-62EDA7BDCF37}" id="{1424C397-9DAE-4D52-AC86-0B1BCD0A7D32}">
    <text>See notes on pricing schedule</text>
  </threadedComment>
  <threadedComment ref="Y6" dT="2024-02-01T13:06:24.59" personId="{12EE3E72-8DB8-4DDA-9F4B-7C0E5A4FF701}" id="{A72EA563-5EF7-46C2-B247-66DB798F4DA5}">
    <text>Not considered over 1%</text>
  </threadedComment>
  <threadedComment ref="Y7" dT="2024-02-01T13:08:09.86" personId="{12EE3E72-8DB8-4DDA-9F4B-7C0E5A4FF701}" id="{6C4B410D-22B7-429D-832F-0FC0E71EBCDE}">
    <text>Not considered over £15k</text>
  </threadedComment>
  <threadedComment ref="Y8" dT="2024-02-01T13:10:16.48" personId="{12EE3E72-8DB8-4DDA-9F4B-7C0E5A4FF701}" id="{29282EC3-B2DB-4C5C-B7CC-8852E3D282D1}">
    <text xml:space="preserve">Not considered over 1%
</text>
  </threadedComment>
  <threadedComment ref="Y9" dT="2024-02-01T13:13:09.89" personId="{12EE3E72-8DB8-4DDA-9F4B-7C0E5A4FF701}" id="{5D55DFEC-9B9A-4371-ACEE-CA23EB8A8AB2}">
    <text>Not considered over £80k</text>
  </threadedComment>
  <threadedComment ref="Y12" dT="2024-02-01T13:15:48.40" personId="{12EE3E72-8DB8-4DDA-9F4B-7C0E5A4FF701}" id="{8A5F4B0F-C5F7-4D01-BC97-E9603A2DCAC7}">
    <text>Not considered over £600</text>
  </threadedComment>
  <threadedComment ref="F16" dT="2024-07-30T13:14:19.35" personId="{2DE96A4A-5EB3-4921-9922-62EDA7BDCF37}" id="{6FF81B3A-DD43-4C4B-AE01-5E217B37D80F}">
    <text>See notes on pricing schedule</text>
  </threadedComment>
  <threadedComment ref="Y18" dT="2024-02-01T13:17:14.49" personId="{12EE3E72-8DB8-4DDA-9F4B-7C0E5A4FF701}" id="{5A202C1B-8F3C-4FF0-BADB-8328DBE9E2BE}">
    <text>Not considered over 1%</text>
  </threadedComment>
  <threadedComment ref="Y19" dT="2024-02-01T13:19:15.44" personId="{12EE3E72-8DB8-4DDA-9F4B-7C0E5A4FF701}" id="{598C4026-A61C-4CB2-A228-C7478B609F87}">
    <text>Not considered over £15k</text>
  </threadedComment>
  <threadedComment ref="Y20" dT="2024-02-01T13:20:13.00" personId="{12EE3E72-8DB8-4DDA-9F4B-7C0E5A4FF701}" id="{881868D3-0075-4265-8F37-FD70FA89CBE3}">
    <text>Not considered over 1%</text>
  </threadedComment>
  <threadedComment ref="Y21" dT="2024-02-01T13:21:34.26" personId="{12EE3E72-8DB8-4DDA-9F4B-7C0E5A4FF701}" id="{BB495DCA-5711-459F-A0D3-7B5B13958234}">
    <text>Not considered over £80k</text>
  </threadedComment>
  <threadedComment ref="Y24" dT="2024-02-01T13:22:24.77" personId="{12EE3E72-8DB8-4DDA-9F4B-7C0E5A4FF701}" id="{D3FE2D90-5D4B-4C74-A04C-7D1539111680}">
    <text>Not considered over £600</text>
  </threadedComment>
</ThreadedComments>
</file>

<file path=xl/threadedComments/threadedComment8.xml><?xml version="1.0" encoding="utf-8"?>
<ThreadedComments xmlns="http://schemas.microsoft.com/office/spreadsheetml/2018/threadedcomments" xmlns:x="http://schemas.openxmlformats.org/spreadsheetml/2006/main">
  <threadedComment ref="Y6" dT="2024-02-01T13:37:55.91" personId="{12EE3E72-8DB8-4DDA-9F4B-7C0E5A4FF701}" id="{29A44CB2-2786-4AED-B19D-25EFD362658B}">
    <text>Not considered above 0.75%</text>
  </threadedComment>
  <threadedComment ref="Y7" dT="2024-02-01T13:40:42.29" personId="{12EE3E72-8DB8-4DDA-9F4B-7C0E5A4FF701}" id="{ED34D00E-6819-441F-9BD8-5A65A78919B3}">
    <text>Not considered above £12k</text>
  </threadedComment>
  <threadedComment ref="Y8" dT="2024-02-01T13:42:05.94" personId="{12EE3E72-8DB8-4DDA-9F4B-7C0E5A4FF701}" id="{19986825-9F8A-40EA-B229-DD0072BADC9D}">
    <text>Not considered above 0.5%</text>
  </threadedComment>
  <threadedComment ref="Y9" dT="2024-02-01T13:43:36.83" personId="{12EE3E72-8DB8-4DDA-9F4B-7C0E5A4FF701}" id="{7233BF74-3111-4C8A-9A34-8EF566062815}">
    <text>Not considered above £75k</text>
  </threadedComment>
  <threadedComment ref="Y14" dT="2024-02-01T13:44:32.05" personId="{12EE3E72-8DB8-4DDA-9F4B-7C0E5A4FF701}" id="{00426D4A-2DF8-446D-883B-98D26225244C}">
    <text>Not considered above 0.75%</text>
  </threadedComment>
  <threadedComment ref="Y15" dT="2024-02-01T13:45:35.27" personId="{12EE3E72-8DB8-4DDA-9F4B-7C0E5A4FF701}" id="{C4D5CD73-2D06-45F5-ABFB-C65EE0BCBA88}">
    <text>Not considered above £12k</text>
  </threadedComment>
  <threadedComment ref="Y16" dT="2024-02-01T13:46:43.36" personId="{12EE3E72-8DB8-4DDA-9F4B-7C0E5A4FF701}" id="{F3E60477-D552-4CE4-A3E6-A0FFF0F792E2}">
    <text>Not considered above 0.5%</text>
  </threadedComment>
  <threadedComment ref="Y17" dT="2024-02-01T13:47:46.48" personId="{12EE3E72-8DB8-4DDA-9F4B-7C0E5A4FF701}" id="{CDDA7A3A-860C-4C45-A2A6-9301C44BB4E1}">
    <text>Not considered above £75k</text>
  </threadedComment>
</ThreadedComments>
</file>

<file path=xl/threadedComments/threadedComment9.xml><?xml version="1.0" encoding="utf-8"?>
<ThreadedComments xmlns="http://schemas.microsoft.com/office/spreadsheetml/2018/threadedcomments" xmlns:x="http://schemas.openxmlformats.org/spreadsheetml/2006/main">
  <threadedComment ref="AJ6" dT="2024-02-01T14:08:18.47" personId="{12EE3E72-8DB8-4DDA-9F4B-7C0E5A4FF701}" id="{8E343DCD-DB31-4E62-AF9E-5C248FC5704D}">
    <text>Not considered above 0.5%</text>
  </threadedComment>
  <threadedComment ref="O7" dT="2024-01-03T07:16:23.81" personId="{12EE3E72-8DB8-4DDA-9F4B-7C0E5A4FF701}" id="{1551B1CD-044A-4E16-BF60-A2C6A11AA40A}">
    <text>Supplier advises Minimum Price based on £1.5m works cost (10 houses)</text>
  </threadedComment>
  <threadedComment ref="AJ7" dT="2024-02-01T14:10:19.74" personId="{12EE3E72-8DB8-4DDA-9F4B-7C0E5A4FF701}" id="{D8173140-AC2C-4EF9-A08A-F173CA636ECB}">
    <text>Not considered above £10k</text>
  </threadedComment>
  <threadedComment ref="AJ8" dT="2024-02-01T14:13:49.61" personId="{12EE3E72-8DB8-4DDA-9F4B-7C0E5A4FF701}" id="{A7D9DC98-68A7-4E23-9423-37E2954E122D}">
    <text>Not considered above 0.2%</text>
  </threadedComment>
  <threadedComment ref="O9" dT="2024-01-03T07:16:30.59" personId="{12EE3E72-8DB8-4DDA-9F4B-7C0E5A4FF701}" id="{B336AAAF-148B-4951-A0C6-079EBE907CD8}">
    <text>Supplier advises Minimum Price based on £1.5m works cost (10 houses)</text>
  </threadedComment>
  <threadedComment ref="AJ9" dT="2024-02-01T14:15:17.72" personId="{12EE3E72-8DB8-4DDA-9F4B-7C0E5A4FF701}" id="{F6F35D47-9726-40CC-901B-C8D652B323E9}">
    <text>Not considered above £4k</text>
  </threadedComment>
  <threadedComment ref="AJ10" dT="2024-02-01T14:16:34.15" personId="{12EE3E72-8DB8-4DDA-9F4B-7C0E5A4FF701}" id="{9C3E5510-90F0-46E0-A824-399D2E0C57AC}">
    <text>Not considered above 0.15%</text>
  </threadedComment>
  <threadedComment ref="O11" dT="2024-01-03T07:17:10.50" personId="{12EE3E72-8DB8-4DDA-9F4B-7C0E5A4FF701}" id="{303BF31E-67E9-4F8B-8393-55748A697CDC}">
    <text>Supplier advises Max Price based on £25m works cost as per PD notes on Tender Price</text>
  </threadedComment>
  <threadedComment ref="AJ11" dT="2024-02-01T14:18:00.38" personId="{12EE3E72-8DB8-4DDA-9F4B-7C0E5A4FF701}" id="{BF43FBA3-E564-4AED-AE41-216C1B667AD8}">
    <text>Not considered above £25k</text>
  </threadedComment>
  <threadedComment ref="AJ12" dT="2024-02-01T14:19:28.14" personId="{12EE3E72-8DB8-4DDA-9F4B-7C0E5A4FF701}" id="{E074BF96-027D-4B2A-9DD3-2F97D20EBBEA}">
    <text>Not considered above 0.10%</text>
  </threadedComment>
  <threadedComment ref="N13" dT="2024-01-03T07:17:17.12" personId="{12EE3E72-8DB8-4DDA-9F4B-7C0E5A4FF701}" id="{8AD2654D-75B4-4CDE-81F7-3AD5FAE50B80}">
    <text>Supplier advises Max Price based on £25m works cost as per PD notes on Tender Price</text>
  </threadedComment>
  <threadedComment ref="AJ13" dT="2024-02-01T14:21:42.78" personId="{12EE3E72-8DB8-4DDA-9F4B-7C0E5A4FF701}" id="{BF3952B4-CBC3-42B5-8B59-9950FBA51DD5}">
    <text>Not considered above £15k</text>
  </threadedComment>
  <threadedComment ref="AJ18" dT="2024-02-01T14:22:55.00" personId="{12EE3E72-8DB8-4DDA-9F4B-7C0E5A4FF701}" id="{E6E92EAF-07BC-43D4-BF90-E081BDCA9DC6}">
    <text>Not considered above 0.5%</text>
  </threadedComment>
  <threadedComment ref="O19" dT="2024-01-03T07:16:23.81" personId="{12EE3E72-8DB8-4DDA-9F4B-7C0E5A4FF701}" id="{07A92AD5-02A3-4EC6-9793-D60B115B0865}">
    <text>Supplier advises Minimum Price based on £1.5m works cost (10 houses)</text>
  </threadedComment>
  <threadedComment ref="AJ19" dT="2024-02-01T14:24:37.02" personId="{12EE3E72-8DB8-4DDA-9F4B-7C0E5A4FF701}" id="{FAC92DB6-CF60-449D-82E6-C628D17E200D}">
    <text>Not considered above £10k</text>
  </threadedComment>
  <threadedComment ref="AJ20" dT="2024-02-01T14:26:15.13" personId="{12EE3E72-8DB8-4DDA-9F4B-7C0E5A4FF701}" id="{F54374E3-DB55-4B4A-99AE-9F7015F60604}">
    <text>Not considered above 0.2%</text>
  </threadedComment>
  <threadedComment ref="O21" dT="2024-01-03T07:16:30.59" personId="{12EE3E72-8DB8-4DDA-9F4B-7C0E5A4FF701}" id="{72CBA6F8-F598-4AB4-9E73-600C329F987B}">
    <text>Supplier advises Minimum Price based on £1.5m works cost (10 houses)</text>
  </threadedComment>
  <threadedComment ref="AJ21" dT="2024-02-01T14:27:30.16" personId="{12EE3E72-8DB8-4DDA-9F4B-7C0E5A4FF701}" id="{15E5EDF2-6124-4CD0-8C44-5284A64E468F}">
    <text>Not considered above £4k</text>
  </threadedComment>
  <threadedComment ref="AJ22" dT="2024-02-01T14:28:49.71" personId="{12EE3E72-8DB8-4DDA-9F4B-7C0E5A4FF701}" id="{06330189-CFF2-4B46-BA59-2921C9F01004}">
    <text>Not considered above 0.15%</text>
  </threadedComment>
  <threadedComment ref="O23" dT="2024-01-03T07:17:10.50" personId="{12EE3E72-8DB8-4DDA-9F4B-7C0E5A4FF701}" id="{C541F507-B558-4DE0-9285-F2D70487F7D7}">
    <text>Supplier advises Max Price based on £25m works cost as per PD notes on Tender Price</text>
  </threadedComment>
  <threadedComment ref="AJ23" dT="2024-02-01T14:30:42.97" personId="{12EE3E72-8DB8-4DDA-9F4B-7C0E5A4FF701}" id="{A1CDBB97-6F39-43B9-9C42-440B8793D018}">
    <text>Not considered above £30k</text>
  </threadedComment>
  <threadedComment ref="AJ24" dT="2024-02-01T14:32:46.58" personId="{12EE3E72-8DB8-4DDA-9F4B-7C0E5A4FF701}" id="{9829419A-EA8E-4572-9440-10F742EA8493}">
    <text>Not considered above 0.10%</text>
  </threadedComment>
  <threadedComment ref="O25" dT="2024-01-03T07:17:17.12" personId="{12EE3E72-8DB8-4DDA-9F4B-7C0E5A4FF701}" id="{4C9BC54B-E973-4304-B453-7740ABA6B55D}">
    <text>Supplier advises Max Price based on £25m works cost as per PD notes on Tender Price</text>
  </threadedComment>
  <threadedComment ref="AJ25" dT="2024-02-01T14:40:19.00" personId="{12EE3E72-8DB8-4DDA-9F4B-7C0E5A4FF701}" id="{1663D31D-8FFE-4C7A-B81A-F06026B41055}">
    <text>Not considered above £20k</text>
  </threadedComment>
</ThreadedComments>
</file>

<file path=xl/threadedComments/threadedComment10.xml><?xml version="1.0" encoding="utf-8"?>
<ThreadedComments xmlns="http://schemas.microsoft.com/office/spreadsheetml/2018/threadedcomments" xmlns:x="http://schemas.openxmlformats.org/spreadsheetml/2006/main">
  <threadedComment ref="V7" dT="2024-02-02T07:11:27.18" personId="{12EE3E72-8DB8-4DDA-9F4B-7C0E5A4FF701}" id="{C87990A0-B94D-45E1-BBA1-EF858B00C6B1}">
    <text>Not considered bids above £470</text>
  </threadedComment>
  <threadedComment ref="V8" dT="2024-02-02T07:14:08.13" personId="{12EE3E72-8DB8-4DDA-9F4B-7C0E5A4FF701}" id="{FCE4D0D7-32D8-42A9-B879-64BB0B2835ED}">
    <text>Not considered anything above £325</text>
  </threadedComment>
  <threadedComment ref="V9" dT="2024-02-02T07:15:32.24" personId="{12EE3E72-8DB8-4DDA-9F4B-7C0E5A4FF701}" id="{BE6B0F2A-10E3-450E-8901-30606A9A4A14}">
    <text>Not considered anything above £300</text>
  </threadedComment>
  <threadedComment ref="V10" dT="2024-02-02T07:16:52.29" personId="{12EE3E72-8DB8-4DDA-9F4B-7C0E5A4FF701}" id="{7BB86D03-F9F9-4477-8AE7-618CC36F505E}">
    <text>Not considered anything over £300</text>
  </threadedComment>
  <threadedComment ref="V17" dT="2024-02-02T07:20:13.32" personId="{12EE3E72-8DB8-4DDA-9F4B-7C0E5A4FF701}" id="{D7190DA2-425B-489C-9B0B-13ADC7406B5B}">
    <text>Not considered bids above £470</text>
  </threadedComment>
  <threadedComment ref="V18" dT="2024-02-02T07:21:34.38" personId="{12EE3E72-8DB8-4DDA-9F4B-7C0E5A4FF701}" id="{72BB5DF4-81FC-4A92-A1CA-D3AF4B2F007E}">
    <text>Not considered anything above £325</text>
  </threadedComment>
  <threadedComment ref="V19" dT="2024-02-02T07:22:36.53" personId="{12EE3E72-8DB8-4DDA-9F4B-7C0E5A4FF701}" id="{BBF9277F-6707-4733-A122-79DE7C8B4327}">
    <text>Not considered anything above £250</text>
  </threadedComment>
  <threadedComment ref="V20" dT="2024-02-02T07:24:56.91" personId="{12EE3E72-8DB8-4DDA-9F4B-7C0E5A4FF701}" id="{E99F0BFD-4FF7-43CF-B16A-5BC945ACE79A}">
    <text>Not considered anything above £200</text>
  </threadedComment>
</ThreadedComments>
</file>

<file path=xl/threadedComments/threadedComment11.xml><?xml version="1.0" encoding="utf-8"?>
<ThreadedComments xmlns="http://schemas.microsoft.com/office/spreadsheetml/2018/threadedcomments" xmlns:x="http://schemas.openxmlformats.org/spreadsheetml/2006/main">
  <threadedComment ref="R7" dT="2024-02-02T07:35:59.42" personId="{12EE3E72-8DB8-4DDA-9F4B-7C0E5A4FF701}" id="{0E02CCCF-55B9-40B4-9F35-1286D9437EC9}">
    <text>Not considered anything above £1500</text>
  </threadedComment>
  <threadedComment ref="R8" dT="2024-02-02T07:37:20.05" personId="{12EE3E72-8DB8-4DDA-9F4B-7C0E5A4FF701}" id="{B6FE8308-171C-4EAC-A5C3-AF5FBD06D5DC}">
    <text>Not considered anything above £26k</text>
  </threadedComment>
  <threadedComment ref="R9" dT="2024-02-02T07:38:31.40" personId="{12EE3E72-8DB8-4DDA-9F4B-7C0E5A4FF701}" id="{E0A09073-2331-4D61-8215-826C1DBA0D3D}">
    <text>Not considered anything above £4k</text>
  </threadedComment>
  <threadedComment ref="R16" dT="2024-02-02T07:39:49.21" personId="{12EE3E72-8DB8-4DDA-9F4B-7C0E5A4FF701}" id="{F82B8B81-B08F-4D7D-BD65-5034D9F1DE6A}">
    <text>Not considered anything above £1500</text>
  </threadedComment>
  <threadedComment ref="R17" dT="2024-02-02T07:40:49.03" personId="{12EE3E72-8DB8-4DDA-9F4B-7C0E5A4FF701}" id="{2A78C764-5DFB-4E1C-BB48-130EC86095C3}">
    <text>Not considered anything above £26k</text>
  </threadedComment>
  <threadedComment ref="R18" dT="2024-02-02T07:41:44.83" personId="{12EE3E72-8DB8-4DDA-9F4B-7C0E5A4FF701}" id="{95711F79-9CEF-40C7-A576-4600C2381AAA}">
    <text>Not considered anything above £4k</text>
  </threadedComment>
</ThreadedComments>
</file>

<file path=xl/threadedComments/threadedComment12.xml><?xml version="1.0" encoding="utf-8"?>
<ThreadedComments xmlns="http://schemas.microsoft.com/office/spreadsheetml/2018/threadedcomments" xmlns:x="http://schemas.openxmlformats.org/spreadsheetml/2006/main">
  <threadedComment ref="F5" dT="2024-04-24T09:37:16.56" personId="{DDEE70DB-420F-4DD5-A535-6B69762B637A}" id="{16D30093-2463-492C-9CD2-5F9D59E514D7}">
    <text>Amended day rates (24/04/2024 - BS)</text>
  </threadedComment>
  <threadedComment ref="D12" dT="2024-04-09T05:59:35.16" personId="{12EE3E72-8DB8-4DDA-9F4B-7C0E5A4FF701}" id="{6D8225BA-245F-45E8-B86B-6D22AE870CC8}">
    <text>Updated Day Rate pricing following Abnormally Low Bidder Letter</text>
  </threadedComment>
  <threadedComment ref="F17" dT="2024-04-24T09:37:57.82" personId="{DDEE70DB-420F-4DD5-A535-6B69762B637A}" id="{5242E8AB-37C2-40D1-B8B5-345753552DF6}">
    <text>Amended day rates (24/04/2024 - BS)</text>
  </threadedComment>
</ThreadedComments>
</file>

<file path=xl/threadedComments/threadedComment13.xml><?xml version="1.0" encoding="utf-8"?>
<ThreadedComments xmlns="http://schemas.microsoft.com/office/spreadsheetml/2018/threadedcomments" xmlns:x="http://schemas.openxmlformats.org/spreadsheetml/2006/main">
  <threadedComment ref="M4" dT="2024-04-08T12:36:04.30" personId="{12EE3E72-8DB8-4DDA-9F4B-7C0E5A4FF701}" id="{970DD078-2DE8-41D2-B493-C10B19B39C6C}">
    <text>CT added updated TWC pricing following Abnormally Low Bid letter</text>
  </threadedComment>
  <threadedComment ref="M12" dT="2024-04-08T12:36:15.44" personId="{12EE3E72-8DB8-4DDA-9F4B-7C0E5A4FF701}" id="{A1F989BE-578F-4898-A123-9FE38660E4F8}">
    <text>CT added updated TWC pricing following Abnormally Low Bid letter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 Id="rId4" Type="http://schemas.microsoft.com/office/2017/10/relationships/threadedComment" Target="../threadedComments/threadedComment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 Id="rId4" Type="http://schemas.microsoft.com/office/2017/10/relationships/threadedComment" Target="../threadedComments/threadedComment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 Id="rId4" Type="http://schemas.microsoft.com/office/2017/10/relationships/threadedComment" Target="../threadedComments/threadedComment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 Id="rId4" Type="http://schemas.microsoft.com/office/2017/10/relationships/threadedComment" Target="../threadedComments/threadedComment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 Id="rId4" Type="http://schemas.microsoft.com/office/2017/10/relationships/threadedComment" Target="../threadedComments/threadedComment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 Id="rId4" Type="http://schemas.microsoft.com/office/2017/10/relationships/threadedComment" Target="../threadedComments/threadedComment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 Id="rId4" Type="http://schemas.microsoft.com/office/2017/10/relationships/threadedComment" Target="../threadedComments/threadedComment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 Id="rId4" Type="http://schemas.microsoft.com/office/2017/10/relationships/threadedComment" Target="../threadedComments/threadedComment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 Id="rId4" Type="http://schemas.microsoft.com/office/2017/10/relationships/threadedComment" Target="../threadedComments/threadedComment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34125-5CF2-4F25-94D8-FE8858253A7A}">
  <sheetPr>
    <tabColor rgb="FFFFC000"/>
  </sheetPr>
  <dimension ref="B2:BC36"/>
  <sheetViews>
    <sheetView topLeftCell="A11" zoomScale="60" zoomScaleNormal="60" workbookViewId="0">
      <selection activeCell="B28" sqref="B28:G28"/>
    </sheetView>
  </sheetViews>
  <sheetFormatPr defaultRowHeight="15" customHeight="1"/>
  <cols>
    <col min="2" max="2" width="54.140625" customWidth="1"/>
    <col min="3" max="17" width="20.5703125" customWidth="1"/>
    <col min="18" max="18" width="20.5703125" style="20" customWidth="1"/>
    <col min="19" max="64" width="20.5703125" customWidth="1"/>
  </cols>
  <sheetData>
    <row r="2" spans="2:55"/>
    <row r="3" spans="2:55" s="8" customFormat="1" ht="54" customHeight="1">
      <c r="C3" s="23" t="s">
        <v>0</v>
      </c>
      <c r="D3" s="23" t="s">
        <v>1</v>
      </c>
      <c r="E3" s="23" t="s">
        <v>2</v>
      </c>
      <c r="F3" s="23" t="s">
        <v>3</v>
      </c>
      <c r="G3" s="23" t="s">
        <v>4</v>
      </c>
      <c r="H3" s="23" t="s">
        <v>5</v>
      </c>
      <c r="I3" s="23" t="s">
        <v>6</v>
      </c>
      <c r="J3" s="23" t="s">
        <v>7</v>
      </c>
      <c r="K3" s="23" t="s">
        <v>8</v>
      </c>
      <c r="L3" s="23" t="s">
        <v>9</v>
      </c>
      <c r="M3" s="23" t="s">
        <v>10</v>
      </c>
      <c r="N3" s="23" t="s">
        <v>11</v>
      </c>
      <c r="O3" s="23" t="s">
        <v>12</v>
      </c>
      <c r="P3" s="23" t="s">
        <v>13</v>
      </c>
      <c r="Q3" s="23" t="s">
        <v>14</v>
      </c>
      <c r="R3" s="70" t="s">
        <v>15</v>
      </c>
      <c r="S3" s="15"/>
      <c r="T3"/>
      <c r="U3"/>
      <c r="V3"/>
      <c r="W3"/>
      <c r="X3"/>
      <c r="Y3"/>
      <c r="Z3"/>
      <c r="AA3"/>
      <c r="AB3"/>
      <c r="AC3"/>
      <c r="AD3"/>
      <c r="AE3"/>
      <c r="AF3"/>
      <c r="AG3"/>
      <c r="AH3"/>
      <c r="AI3"/>
      <c r="AJ3"/>
      <c r="AK3"/>
      <c r="AL3"/>
      <c r="AM3"/>
      <c r="AN3"/>
      <c r="AO3"/>
      <c r="AP3"/>
      <c r="AQ3"/>
      <c r="AR3"/>
      <c r="AS3"/>
      <c r="AT3"/>
      <c r="AU3"/>
      <c r="AV3"/>
      <c r="AW3"/>
      <c r="AX3"/>
      <c r="AY3"/>
      <c r="AZ3"/>
      <c r="BA3"/>
      <c r="BB3"/>
      <c r="BC3"/>
    </row>
    <row r="4" spans="2:55" ht="15" customHeight="1">
      <c r="B4" s="32" t="s">
        <v>16</v>
      </c>
      <c r="C4" s="59"/>
      <c r="D4" s="59"/>
      <c r="E4" s="59"/>
      <c r="F4" s="59"/>
      <c r="G4" s="59"/>
      <c r="H4" s="59"/>
      <c r="I4" s="59"/>
      <c r="J4" s="59"/>
      <c r="K4" s="59"/>
      <c r="L4" s="59"/>
      <c r="M4" s="59"/>
      <c r="N4" s="59"/>
      <c r="O4" s="59"/>
      <c r="P4" s="59"/>
      <c r="Q4" s="59"/>
      <c r="R4" s="69"/>
    </row>
    <row r="5" spans="2:55" ht="12.95" customHeight="1">
      <c r="B5" s="33" t="s">
        <v>17</v>
      </c>
      <c r="C5" s="25">
        <f>'[1]C1a - Employers Agent (West)'!$B$5</f>
        <v>9.5999999999999992E-3</v>
      </c>
      <c r="D5" s="26">
        <f>'[2]C1a - Employers Agent (West)'!$B$5</f>
        <v>0.01</v>
      </c>
      <c r="E5" s="26">
        <f>'[3]C1a - Employers Agent (West)'!$B$5</f>
        <v>8.0000000000000002E-3</v>
      </c>
      <c r="F5" s="25">
        <f>'[4]C1a - Employers Agent (West)'!$B$5</f>
        <v>9.9000000000000008E-3</v>
      </c>
      <c r="G5" s="25">
        <f>'[5]C1a - Employers Agent (West)'!$B$5</f>
        <v>7.2500000000000004E-3</v>
      </c>
      <c r="H5" s="26">
        <f>'[6]C1a - Employers Agent (West)'!$B$5</f>
        <v>0.01</v>
      </c>
      <c r="I5" s="26">
        <f>'[7]C1a - Employers Agent (West)'!$B$5</f>
        <v>7.0000000000000001E-3</v>
      </c>
      <c r="J5" s="26">
        <f>'[8]C1a - Employers Agent (West)'!$B$5</f>
        <v>9.7000000000000003E-3</v>
      </c>
      <c r="K5" s="26">
        <f>'[9]C1a - Employers Agent (West)'!$B$5</f>
        <v>9.4999999999999998E-3</v>
      </c>
      <c r="L5" s="26">
        <f>'[10]C1a - Employers Agent (West)'!$B$5</f>
        <v>6.8999999999999999E-3</v>
      </c>
      <c r="M5" s="25">
        <f>'[11]C1a - Employers Agent (West)'!$B$5</f>
        <v>8.0000000000000002E-3</v>
      </c>
      <c r="N5" s="25">
        <f>'[12]C1a - Employers Agent (West)'!$B$5</f>
        <v>8.3000000000000001E-3</v>
      </c>
      <c r="O5" s="25">
        <f>'[13]C1a - Employers Agent (West)'!$B$5</f>
        <v>6.7000000000000002E-3</v>
      </c>
      <c r="P5" s="25">
        <f>'[14]C1a - Employers Agent (West)'!$B$5</f>
        <v>6.7499999999999999E-3</v>
      </c>
      <c r="Q5" s="25">
        <f>'[15]C1a - Employers Agent (West)'!$B$5</f>
        <v>8.5000000000000006E-3</v>
      </c>
      <c r="R5" s="71">
        <f>AVERAGE(C5:Q5)</f>
        <v>8.4066666666666665E-3</v>
      </c>
    </row>
    <row r="6" spans="2:55">
      <c r="B6" s="33" t="s">
        <v>18</v>
      </c>
      <c r="C6" s="27">
        <f>'[1]C1a - Employers Agent (West)'!$C$5</f>
        <v>20000</v>
      </c>
      <c r="D6" s="27">
        <f>'[2]C1a - Employers Agent (West)'!$C$5</f>
        <v>30000</v>
      </c>
      <c r="E6" s="27">
        <f>'[3]C1a - Employers Agent (West)'!$C$5</f>
        <v>15000</v>
      </c>
      <c r="F6" s="27">
        <f>'[4]C1a - Employers Agent (West)'!$C$5</f>
        <v>29950</v>
      </c>
      <c r="G6" s="27">
        <f>'[5]C1a - Employers Agent (West)'!$C$5</f>
        <v>45000</v>
      </c>
      <c r="H6" s="27">
        <f>'[6]C1a - Employers Agent (West)'!$C$5</f>
        <v>20000</v>
      </c>
      <c r="I6" s="27">
        <f>'[7]C1a - Employers Agent (West)'!$C$5</f>
        <v>15000</v>
      </c>
      <c r="J6" s="27">
        <f>'[8]C1a - Employers Agent (West)'!$C$5</f>
        <v>19808.88</v>
      </c>
      <c r="K6" s="27">
        <f>'[9]C1a - Employers Agent (West)'!$C$5</f>
        <v>10000</v>
      </c>
      <c r="L6" s="27">
        <f>'[10]C1a - Employers Agent (West)'!$C$5</f>
        <v>17500</v>
      </c>
      <c r="M6" s="27">
        <f>'[11]C1a - Employers Agent (West)'!$C$5</f>
        <v>12000</v>
      </c>
      <c r="N6" s="27">
        <f>'[12]C1a - Employers Agent (West)'!$C$5</f>
        <v>11750</v>
      </c>
      <c r="O6" s="27">
        <f>'[13]C1a - Employers Agent (West)'!$C$5</f>
        <v>12400</v>
      </c>
      <c r="P6" s="27">
        <f>'[14]C1a - Employers Agent (West)'!$C$5</f>
        <v>3375</v>
      </c>
      <c r="Q6" s="27">
        <f>'[15]C1a - Employers Agent (West)'!$C$5</f>
        <v>15000</v>
      </c>
      <c r="R6" s="71"/>
    </row>
    <row r="7" spans="2:55">
      <c r="B7" s="33" t="s">
        <v>19</v>
      </c>
      <c r="C7" s="25">
        <f>'[1]C1a - Employers Agent (West)'!$B$6</f>
        <v>5.3E-3</v>
      </c>
      <c r="D7" s="26">
        <f>'[2]C1a - Employers Agent (West)'!$B$6</f>
        <v>8.0000000000000002E-3</v>
      </c>
      <c r="E7" s="26">
        <f>'[3]C1a - Employers Agent (West)'!$B$6</f>
        <v>6.0000000000000001E-3</v>
      </c>
      <c r="F7" s="25">
        <f>'[4]C1a - Employers Agent (West)'!$B$6</f>
        <v>7.4999999999999997E-3</v>
      </c>
      <c r="G7" s="25">
        <f>'[5]C1a - Employers Agent (West)'!$B$6</f>
        <v>6.7499999999999999E-3</v>
      </c>
      <c r="H7" s="26">
        <f>'[6]C1a - Employers Agent (West)'!$B$6</f>
        <v>7.0000000000000001E-3</v>
      </c>
      <c r="I7" s="26">
        <f>'[7]C1a - Employers Agent (West)'!$B$6</f>
        <v>5.4999999999999997E-3</v>
      </c>
      <c r="J7" s="25">
        <f>'[8]C1a - Employers Agent (West)'!$B$6</f>
        <v>6.7999999999999996E-3</v>
      </c>
      <c r="K7" s="25">
        <f>'[9]C1a - Employers Agent (West)'!$B$6</f>
        <v>6.8999999999999999E-3</v>
      </c>
      <c r="L7" s="25">
        <f>'[10]C1a - Employers Agent (West)'!$B$6</f>
        <v>6.3E-3</v>
      </c>
      <c r="M7" s="25">
        <f>'[11]C1a - Employers Agent (West)'!$B$6</f>
        <v>6.4999999999999997E-3</v>
      </c>
      <c r="N7" s="25">
        <f>'[12]C1a - Employers Agent (West)'!$B$6</f>
        <v>7.6E-3</v>
      </c>
      <c r="O7" s="25">
        <f>'[13]C1a - Employers Agent (West)'!$B$6</f>
        <v>4.7999999999999996E-3</v>
      </c>
      <c r="P7" s="25">
        <f>'[14]C1a - Employers Agent (West)'!$B$6</f>
        <v>5.4999999999999997E-3</v>
      </c>
      <c r="Q7" s="25">
        <f>'[15]C1a - Employers Agent (West)'!$B$6</f>
        <v>6.4999999999999997E-3</v>
      </c>
      <c r="R7" s="71">
        <f>AVERAGE(C7:Q7)</f>
        <v>6.463333333333334E-3</v>
      </c>
    </row>
    <row r="8" spans="2:55">
      <c r="B8" s="33" t="s">
        <v>20</v>
      </c>
      <c r="C8" s="27">
        <f>'[1]C1a - Employers Agent (West)'!$D$6</f>
        <v>150000</v>
      </c>
      <c r="D8" s="27">
        <f>'[2]C1a - Employers Agent (West)'!$D$6</f>
        <v>200000</v>
      </c>
      <c r="E8" s="27">
        <f>'[3]C1a - Employers Agent (West)'!$D$6</f>
        <v>100000</v>
      </c>
      <c r="F8" s="27">
        <f>'[4]C1a - Employers Agent (West)'!$D$6</f>
        <v>168750</v>
      </c>
      <c r="G8" s="27">
        <f>'[5]C1a - Employers Agent (West)'!$D$6</f>
        <v>120000</v>
      </c>
      <c r="H8" s="27">
        <f>'[6]C1a - Employers Agent (West)'!$D$6</f>
        <v>100000</v>
      </c>
      <c r="I8" s="27">
        <f>'[7]C1a - Employers Agent (West)'!$D$6</f>
        <v>97500</v>
      </c>
      <c r="J8" s="27">
        <f>'[8]C1a - Employers Agent (West)'!$D$6</f>
        <v>135230.54999999999</v>
      </c>
      <c r="K8" s="27">
        <f>'[9]C1a - Employers Agent (West)'!$D$6</f>
        <v>125000</v>
      </c>
      <c r="L8" s="27">
        <f>'[10]C1a - Employers Agent (West)'!$D$6</f>
        <v>105000</v>
      </c>
      <c r="M8" s="27">
        <f>'[11]C1a - Employers Agent (West)'!$D$6</f>
        <v>162500</v>
      </c>
      <c r="N8" s="27">
        <f>'[12]C1a - Employers Agent (West)'!$D$6</f>
        <v>144000</v>
      </c>
      <c r="O8" s="27">
        <f>'[13]C1a - Employers Agent (West)'!$D$6</f>
        <v>118000</v>
      </c>
      <c r="P8" s="27">
        <f>'[14]C1a - Employers Agent (West)'!$D$6</f>
        <v>55000</v>
      </c>
      <c r="Q8" s="27">
        <f>'[15]C1a - Employers Agent (West)'!$D$6</f>
        <v>120000</v>
      </c>
      <c r="R8" s="71"/>
    </row>
    <row r="9" spans="2:55" ht="15" customHeight="1">
      <c r="R9" s="34"/>
    </row>
    <row r="10" spans="2:55">
      <c r="C10" s="1"/>
      <c r="D10" s="1"/>
      <c r="E10" s="1"/>
      <c r="G10" s="1"/>
      <c r="H10" s="1"/>
      <c r="I10" s="1"/>
      <c r="J10" s="1"/>
      <c r="R10" s="34"/>
    </row>
    <row r="11" spans="2:55" s="8" customFormat="1" ht="57.95" customHeight="1">
      <c r="C11" s="23" t="s">
        <v>0</v>
      </c>
      <c r="D11" s="23" t="s">
        <v>1</v>
      </c>
      <c r="E11" s="23" t="s">
        <v>2</v>
      </c>
      <c r="F11" s="23" t="s">
        <v>3</v>
      </c>
      <c r="G11" s="23" t="s">
        <v>4</v>
      </c>
      <c r="H11" s="23" t="s">
        <v>5</v>
      </c>
      <c r="I11" s="23" t="s">
        <v>6</v>
      </c>
      <c r="J11" s="23" t="s">
        <v>21</v>
      </c>
      <c r="K11" s="23" t="s">
        <v>8</v>
      </c>
      <c r="L11" s="23" t="s">
        <v>9</v>
      </c>
      <c r="M11" s="23" t="s">
        <v>10</v>
      </c>
      <c r="N11" s="23" t="s">
        <v>11</v>
      </c>
      <c r="O11" s="23" t="s">
        <v>12</v>
      </c>
      <c r="P11" s="23" t="s">
        <v>13</v>
      </c>
      <c r="Q11" s="23" t="s">
        <v>14</v>
      </c>
      <c r="R11" s="70" t="s">
        <v>15</v>
      </c>
      <c r="S11"/>
      <c r="T11"/>
      <c r="U11"/>
      <c r="V11"/>
      <c r="W11"/>
      <c r="X11"/>
      <c r="Y11"/>
      <c r="Z11"/>
      <c r="AA11"/>
      <c r="AB11"/>
      <c r="AC11"/>
      <c r="AD11"/>
      <c r="AE11"/>
      <c r="AF11"/>
      <c r="AG11"/>
      <c r="AH11"/>
      <c r="AI11"/>
      <c r="AJ11"/>
      <c r="AK11"/>
      <c r="AL11"/>
      <c r="AM11"/>
      <c r="AN11"/>
      <c r="AO11"/>
      <c r="AP11"/>
      <c r="AQ11"/>
      <c r="AR11"/>
      <c r="AS11"/>
      <c r="AT11"/>
      <c r="AU11"/>
      <c r="AV11"/>
      <c r="AW11"/>
      <c r="AX11"/>
      <c r="AY11"/>
      <c r="AZ11"/>
      <c r="BA11"/>
    </row>
    <row r="12" spans="2:55" ht="18.75">
      <c r="B12" s="30" t="s">
        <v>22</v>
      </c>
      <c r="C12" s="72"/>
      <c r="D12" s="44"/>
      <c r="E12" s="44"/>
      <c r="F12" s="44"/>
      <c r="G12" s="44"/>
      <c r="H12" s="44"/>
      <c r="I12" s="44"/>
      <c r="J12" s="44"/>
      <c r="K12" s="44"/>
      <c r="L12" s="44"/>
      <c r="M12" s="44"/>
      <c r="N12" s="44"/>
      <c r="O12" s="44"/>
      <c r="P12" s="44"/>
      <c r="Q12" s="44"/>
      <c r="R12" s="69"/>
    </row>
    <row r="13" spans="2:55">
      <c r="B13" s="31" t="s">
        <v>17</v>
      </c>
      <c r="C13" s="28">
        <f>'[1]C1a - Employers Agent (East)'!$B$5</f>
        <v>9.7999999999999997E-3</v>
      </c>
      <c r="D13" s="26">
        <f>'[2]C1a - Employers Agent (East)'!$B$5</f>
        <v>0.01</v>
      </c>
      <c r="E13" s="26">
        <f>'[3]C1a - Employers Agent (East)'!$B$5</f>
        <v>8.0000000000000002E-3</v>
      </c>
      <c r="F13" s="25">
        <f>'[4]C1a - Employers Agent (East)'!$B$5</f>
        <v>9.9000000000000008E-3</v>
      </c>
      <c r="G13" s="25">
        <f>'[5]C1a - Employers Agent (East)'!$B$5</f>
        <v>7.2500000000000004E-3</v>
      </c>
      <c r="H13" s="26">
        <f>'[6]C1a - Employers Agent (East)'!$B$5</f>
        <v>0.01</v>
      </c>
      <c r="I13" s="26">
        <f>'[7]C1a - Employers Agent (East)'!$B$5</f>
        <v>7.0000000000000001E-3</v>
      </c>
      <c r="J13" s="25">
        <f>'[8]C1a - Employers Agent (East)'!$B$5</f>
        <v>9.7000000000000003E-3</v>
      </c>
      <c r="K13" s="25">
        <f>'[9]C1a - Employers Agent (East)'!$B$5</f>
        <v>9.4999999999999998E-3</v>
      </c>
      <c r="L13" s="25">
        <f>'[10]C1a - Employers Agent (East)'!$B$5</f>
        <v>6.8999999999999999E-3</v>
      </c>
      <c r="M13" s="25">
        <f>'[11]C1a - Employers Agent (East)'!$B$5</f>
        <v>8.0000000000000002E-3</v>
      </c>
      <c r="N13" s="26">
        <f>'[12]C1a - Employers Agent (East)'!$B$5</f>
        <v>9.1000000000000004E-3</v>
      </c>
      <c r="O13" s="25">
        <f>'[13]C1a - Employers Agent (East)'!$B$5</f>
        <v>6.7000000000000002E-3</v>
      </c>
      <c r="P13" s="25">
        <f>'[14]C1a - Employers Agent (East)'!$B$5</f>
        <v>6.7499999999999999E-3</v>
      </c>
      <c r="Q13" s="25">
        <f>'[15]C1a - Employers Agent (East)'!$B$5</f>
        <v>8.5000000000000006E-3</v>
      </c>
      <c r="R13" s="71">
        <f>AVERAGE(C13:Q13)</f>
        <v>8.4733333333333327E-3</v>
      </c>
    </row>
    <row r="14" spans="2:55">
      <c r="B14" s="31" t="s">
        <v>18</v>
      </c>
      <c r="C14" s="29">
        <f>'[1]C1a - Employers Agent (East)'!$C$5</f>
        <v>21000</v>
      </c>
      <c r="D14" s="27">
        <f>'[2]C1a - Employers Agent (East)'!$C$5</f>
        <v>30000</v>
      </c>
      <c r="E14" s="27">
        <f>'[3]C1a - Employers Agent (East)'!$C$5</f>
        <v>15000</v>
      </c>
      <c r="F14" s="27">
        <f>'[4]C1a - Employers Agent (East)'!$C$5</f>
        <v>29950</v>
      </c>
      <c r="G14" s="27">
        <f>'[5]C1a - Employers Agent (East)'!$C$5</f>
        <v>45000</v>
      </c>
      <c r="H14" s="27">
        <f>'[6]C1a - Employers Agent (East)'!$C$5</f>
        <v>20000</v>
      </c>
      <c r="I14" s="27">
        <f>'[7]C1a - Employers Agent (East)'!$C$5</f>
        <v>15000</v>
      </c>
      <c r="J14" s="27">
        <f>'[8]C1a - Employers Agent (East)'!$C$5</f>
        <v>19808.88</v>
      </c>
      <c r="K14" s="27">
        <f>'[9]C1a - Employers Agent (East)'!$C$5</f>
        <v>10000</v>
      </c>
      <c r="L14" s="27">
        <f>'[10]C1a - Employers Agent (East)'!$C$5</f>
        <v>17500</v>
      </c>
      <c r="M14" s="27">
        <f>'[11]C1a - Employers Agent (East)'!$C$5</f>
        <v>12000</v>
      </c>
      <c r="N14" s="27">
        <f>'[12]C1a - Employers Agent (East)'!$C$5</f>
        <v>13725</v>
      </c>
      <c r="O14" s="27">
        <f>'[13]C1a - Employers Agent (East)'!$C$5</f>
        <v>12400</v>
      </c>
      <c r="P14" s="27">
        <f>'[14]C1a - Employers Agent (East)'!$C$5</f>
        <v>3375</v>
      </c>
      <c r="Q14" s="27">
        <f>'[15]C1a - Employers Agent (East)'!$C$5</f>
        <v>15000</v>
      </c>
      <c r="R14" s="71"/>
    </row>
    <row r="15" spans="2:55">
      <c r="B15" s="31" t="s">
        <v>19</v>
      </c>
      <c r="C15" s="28">
        <f>'[1]C1a - Employers Agent (East)'!$B$6</f>
        <v>5.4999999999999997E-3</v>
      </c>
      <c r="D15" s="26">
        <f>'[2]C1a - Employers Agent (East)'!$B$6</f>
        <v>8.0000000000000002E-3</v>
      </c>
      <c r="E15" s="26">
        <f>'[3]C1a - Employers Agent (East)'!$B$6</f>
        <v>6.0000000000000001E-3</v>
      </c>
      <c r="F15" s="25">
        <f>'[4]C1a - Employers Agent (East)'!$B$6</f>
        <v>7.4999999999999997E-3</v>
      </c>
      <c r="G15" s="25">
        <f>'[5]C1a - Employers Agent (East)'!$B$6</f>
        <v>6.7499999999999999E-3</v>
      </c>
      <c r="H15" s="26">
        <f>'[6]C1a - Employers Agent (East)'!$B$6</f>
        <v>7.0000000000000001E-3</v>
      </c>
      <c r="I15" s="26">
        <f>'[7]C1a - Employers Agent (East)'!$B$6</f>
        <v>5.4999999999999997E-3</v>
      </c>
      <c r="J15" s="25">
        <f>'[8]C1a - Employers Agent (East)'!$B$6</f>
        <v>6.7999999999999996E-3</v>
      </c>
      <c r="K15" s="25">
        <f>'[9]C1a - Employers Agent (East)'!$B$6</f>
        <v>6.8999999999999999E-3</v>
      </c>
      <c r="L15" s="25">
        <f>'[10]C1a - Employers Agent (East)'!$B$6</f>
        <v>6.3E-3</v>
      </c>
      <c r="M15" s="25">
        <f>'[11]C1a - Employers Agent (East)'!$B$6</f>
        <v>6.4999999999999997E-3</v>
      </c>
      <c r="N15" s="25">
        <f>'[12]C1a - Employers Agent (East)'!$B$6</f>
        <v>8.2000000000000007E-3</v>
      </c>
      <c r="O15" s="25">
        <f>'[13]C1a - Employers Agent (East)'!$B$6</f>
        <v>4.7999999999999996E-3</v>
      </c>
      <c r="P15" s="25">
        <f>'[14]C1a - Employers Agent (East)'!$B$6</f>
        <v>5.4999999999999997E-3</v>
      </c>
      <c r="Q15" s="25">
        <f>'[15]C1a - Employers Agent (East)'!$B$6</f>
        <v>6.4999999999999997E-3</v>
      </c>
      <c r="R15" s="71">
        <f>AVERAGE(C15:Q15)</f>
        <v>6.516666666666668E-3</v>
      </c>
    </row>
    <row r="16" spans="2:55">
      <c r="B16" s="31" t="s">
        <v>20</v>
      </c>
      <c r="C16" s="29">
        <f>'[1]C1a - Employers Agent (East)'!$D$6</f>
        <v>150000</v>
      </c>
      <c r="D16" s="27">
        <f>'[2]C1a - Employers Agent (East)'!$D$6</f>
        <v>200000</v>
      </c>
      <c r="E16" s="27">
        <f>'[3]C1a - Employers Agent (East)'!$D$6</f>
        <v>100000</v>
      </c>
      <c r="F16" s="27">
        <f>'[4]C1a - Employers Agent (East)'!$D$6</f>
        <v>168750</v>
      </c>
      <c r="G16" s="27">
        <f>'[5]C1a - Employers Agent (East)'!$D$6</f>
        <v>120000</v>
      </c>
      <c r="H16" s="27">
        <f>'[6]C1a - Employers Agent (East)'!$D$6</f>
        <v>100000</v>
      </c>
      <c r="I16" s="27">
        <f>'[7]C1a - Employers Agent (East)'!$D$6</f>
        <v>97500</v>
      </c>
      <c r="J16" s="27">
        <f>'[8]C1a - Employers Agent (East)'!$D$6</f>
        <v>135230.54999999999</v>
      </c>
      <c r="K16" s="27">
        <f>'[9]C1a - Employers Agent (East)'!$D$6</f>
        <v>125000</v>
      </c>
      <c r="L16" s="27">
        <f>'[10]C1a - Employers Agent (East)'!$D$6</f>
        <v>105000</v>
      </c>
      <c r="M16" s="27">
        <f>'[11]C1a - Employers Agent (East)'!$D$6</f>
        <v>162500</v>
      </c>
      <c r="N16" s="27">
        <f>'[12]C1a - Employers Agent (East)'!$D$6</f>
        <v>161000</v>
      </c>
      <c r="O16" s="27">
        <f>'[13]C1a - Employers Agent (East)'!$D$6</f>
        <v>118000</v>
      </c>
      <c r="P16" s="27">
        <f>'[14]C1a - Employers Agent (East)'!$D$6</f>
        <v>55000</v>
      </c>
      <c r="Q16" s="27">
        <f>'[15]C1a - Employers Agent (East)'!$D$6</f>
        <v>120000</v>
      </c>
      <c r="R16" s="71"/>
    </row>
    <row r="17" spans="2:49">
      <c r="R17" s="34"/>
      <c r="AW17" s="3"/>
    </row>
    <row r="18" spans="2:49" ht="15" customHeight="1">
      <c r="B18" s="79" t="s">
        <v>23</v>
      </c>
    </row>
    <row r="19" spans="2:49" ht="15" customHeight="1">
      <c r="B19" s="80" t="s">
        <v>24</v>
      </c>
    </row>
    <row r="20" spans="2:49" ht="15" customHeight="1">
      <c r="B20" s="80" t="s">
        <v>25</v>
      </c>
    </row>
    <row r="21" spans="2:49" ht="15" customHeight="1">
      <c r="B21" s="80" t="s">
        <v>26</v>
      </c>
    </row>
    <row r="22" spans="2:49" ht="15" customHeight="1">
      <c r="B22" s="80" t="s">
        <v>27</v>
      </c>
    </row>
    <row r="23" spans="2:49" ht="15" customHeight="1">
      <c r="B23" s="80" t="s">
        <v>28</v>
      </c>
    </row>
    <row r="24" spans="2:49" ht="15" customHeight="1">
      <c r="B24" s="81" t="s">
        <v>29</v>
      </c>
    </row>
    <row r="25" spans="2:49" ht="15" customHeight="1">
      <c r="B25" s="82" t="s">
        <v>30</v>
      </c>
    </row>
    <row r="26" spans="2:49" ht="15" customHeight="1">
      <c r="B26" s="82" t="s">
        <v>31</v>
      </c>
    </row>
    <row r="27" spans="2:49" ht="15" customHeight="1">
      <c r="B27" s="82" t="s">
        <v>32</v>
      </c>
    </row>
    <row r="28" spans="2:49" ht="47.25" customHeight="1">
      <c r="B28" s="92" t="s">
        <v>33</v>
      </c>
      <c r="C28" s="92"/>
      <c r="D28" s="92"/>
      <c r="E28" s="92"/>
      <c r="F28" s="92"/>
      <c r="G28" s="92"/>
    </row>
    <row r="29" spans="2:49" ht="47.25" customHeight="1">
      <c r="B29" s="93" t="s">
        <v>34</v>
      </c>
      <c r="C29" s="93"/>
      <c r="D29" s="93"/>
      <c r="E29" s="93"/>
      <c r="F29" s="93"/>
      <c r="G29" s="93"/>
    </row>
    <row r="30" spans="2:49">
      <c r="B30" s="87" t="s">
        <v>35</v>
      </c>
    </row>
    <row r="31" spans="2:49" ht="29.25" customHeight="1">
      <c r="B31" s="94" t="s">
        <v>36</v>
      </c>
      <c r="C31" s="94"/>
      <c r="D31" s="94"/>
      <c r="E31" s="94"/>
      <c r="F31" s="94"/>
      <c r="G31" s="94"/>
    </row>
    <row r="32" spans="2:49" ht="15" customHeight="1">
      <c r="B32" s="80" t="s">
        <v>37</v>
      </c>
    </row>
    <row r="33" spans="2:7" ht="30" customHeight="1">
      <c r="B33" s="94" t="s">
        <v>38</v>
      </c>
      <c r="C33" s="94"/>
      <c r="D33" s="94"/>
      <c r="E33" s="94"/>
      <c r="F33" s="94"/>
      <c r="G33" s="94"/>
    </row>
    <row r="34" spans="2:7" ht="15" customHeight="1">
      <c r="B34" s="2"/>
    </row>
    <row r="35" spans="2:7" ht="15" customHeight="1">
      <c r="B35" s="2"/>
    </row>
    <row r="36" spans="2:7" ht="15" customHeight="1">
      <c r="B36" s="2"/>
    </row>
  </sheetData>
  <mergeCells count="4">
    <mergeCell ref="B28:G28"/>
    <mergeCell ref="B29:G29"/>
    <mergeCell ref="B31:G31"/>
    <mergeCell ref="B33:G33"/>
  </mergeCells>
  <phoneticPr fontId="5" type="noConversion"/>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DA27A-F2F6-4BB8-810F-5316CAD03C67}">
  <sheetPr>
    <tabColor rgb="FFFFC000"/>
  </sheetPr>
  <dimension ref="A3:AJ56"/>
  <sheetViews>
    <sheetView topLeftCell="A39" zoomScale="60" zoomScaleNormal="60" workbookViewId="0">
      <selection activeCell="B47" sqref="B47:B50"/>
    </sheetView>
  </sheetViews>
  <sheetFormatPr defaultRowHeight="15" customHeight="1"/>
  <cols>
    <col min="2" max="2" width="68" customWidth="1"/>
    <col min="3" max="4" width="17.5703125" customWidth="1"/>
    <col min="5" max="5" width="19.5703125" customWidth="1"/>
    <col min="6" max="33" width="17.5703125" customWidth="1"/>
    <col min="34" max="34" width="20.28515625" customWidth="1"/>
    <col min="35" max="36" width="17.5703125" customWidth="1"/>
    <col min="37" max="44" width="20.5703125" customWidth="1"/>
  </cols>
  <sheetData>
    <row r="3" spans="2:36"/>
    <row r="4" spans="2:36" s="8" customFormat="1" ht="57.95" customHeight="1">
      <c r="B4" s="35"/>
      <c r="C4" s="23" t="s">
        <v>1</v>
      </c>
      <c r="D4" s="23" t="s">
        <v>39</v>
      </c>
      <c r="E4" s="23" t="s">
        <v>2</v>
      </c>
      <c r="F4" s="23" t="s">
        <v>3</v>
      </c>
      <c r="G4" s="23" t="s">
        <v>4</v>
      </c>
      <c r="H4" s="23" t="s">
        <v>5</v>
      </c>
      <c r="I4" s="23" t="s">
        <v>6</v>
      </c>
      <c r="J4" s="23" t="s">
        <v>8</v>
      </c>
      <c r="K4" s="23" t="s">
        <v>9</v>
      </c>
      <c r="L4" s="23" t="s">
        <v>10</v>
      </c>
      <c r="M4" s="23" t="s">
        <v>40</v>
      </c>
      <c r="N4" s="23" t="s">
        <v>11</v>
      </c>
      <c r="O4" s="23" t="s">
        <v>12</v>
      </c>
      <c r="P4" s="23" t="s">
        <v>13</v>
      </c>
      <c r="Q4" s="23" t="s">
        <v>14</v>
      </c>
      <c r="R4" s="23" t="s">
        <v>15</v>
      </c>
      <c r="S4" s="15"/>
    </row>
    <row r="5" spans="2:36" ht="37.5">
      <c r="B5" s="36" t="s">
        <v>41</v>
      </c>
      <c r="C5" s="59"/>
      <c r="D5" s="59"/>
      <c r="E5" s="59"/>
      <c r="F5" s="59"/>
      <c r="G5" s="59"/>
      <c r="H5" s="59"/>
      <c r="I5" s="59"/>
      <c r="J5" s="59"/>
      <c r="K5" s="59"/>
      <c r="L5" s="59"/>
      <c r="M5" s="59"/>
      <c r="N5" s="59"/>
      <c r="O5" s="59"/>
      <c r="P5" s="59"/>
      <c r="Q5" s="59"/>
      <c r="R5" s="59"/>
    </row>
    <row r="6" spans="2:36">
      <c r="B6" s="31" t="s">
        <v>17</v>
      </c>
      <c r="C6" s="37">
        <f>'[16]C1b - Combined EA &amp; PD (West)'!$B$5</f>
        <v>1.2500000000000001E-2</v>
      </c>
      <c r="D6" s="37">
        <f>'[17]C1b - Combined EA &amp; PD (West)'!$B$5</f>
        <v>1.0540000000000001E-2</v>
      </c>
      <c r="E6" s="37">
        <f>'[18]C1b - Combined EA &amp; PD (West)'!$B$5</f>
        <v>9.4999999999999998E-3</v>
      </c>
      <c r="F6" s="37">
        <v>1.34E-2</v>
      </c>
      <c r="G6" s="37">
        <f>'[19]C1b - Combined EA &amp; PD (West)'!$B$5</f>
        <v>9.0399999999999994E-3</v>
      </c>
      <c r="H6" s="38">
        <f>'[20]C1b - Combined EA &amp; PD (West)'!$B$5</f>
        <v>1.2E-2</v>
      </c>
      <c r="I6" s="37">
        <f>'[21]C1b - Combined EA &amp; PD (West)'!$B$5</f>
        <v>8.0000000000000002E-3</v>
      </c>
      <c r="J6" s="38">
        <f>'[22]C1b - Combined EA &amp; PD (West)'!$B$5</f>
        <v>1.0999999999999999E-2</v>
      </c>
      <c r="K6" s="37">
        <f>'[23]C1b - Combined EA &amp; PD (West)'!$B$5</f>
        <v>8.3999999999999995E-3</v>
      </c>
      <c r="L6" s="37">
        <f>'[24]C1b - Combined EA &amp; PD (West)'!$B$5</f>
        <v>1.098E-2</v>
      </c>
      <c r="M6" s="37">
        <f>'[25]C1b - Combined EA &amp; PD (West)'!$B$5</f>
        <v>9.4500000000000001E-3</v>
      </c>
      <c r="N6" s="37">
        <f>'[26]C1b - Combined EA &amp; PD (West)'!$B$5</f>
        <v>9.7999999999999997E-3</v>
      </c>
      <c r="O6" s="37">
        <f>'[27]C1b - Combined EA &amp; PD (West)'!$B$5</f>
        <v>8.0000000000000002E-3</v>
      </c>
      <c r="P6" s="37">
        <f>'[28]C1b - Combined EA &amp; PD (West)'!$B$5</f>
        <v>8.3999999999999995E-3</v>
      </c>
      <c r="Q6" s="37">
        <f>'[29]C1b - Combined EA &amp; PD (West)'!$B$5</f>
        <v>1.03E-2</v>
      </c>
      <c r="R6" s="39">
        <f>AVERAGE(C6:Q6)</f>
        <v>1.0087333333333334E-2</v>
      </c>
    </row>
    <row r="7" spans="2:36">
      <c r="B7" s="31" t="s">
        <v>18</v>
      </c>
      <c r="C7" s="40">
        <f>'[16]C1b - Combined EA &amp; PD (West)'!$C$5</f>
        <v>35000</v>
      </c>
      <c r="D7" s="40">
        <f>'[17]C1b - Combined EA &amp; PD (West)'!$C$5</f>
        <v>13870</v>
      </c>
      <c r="E7" s="40">
        <f>'[18]C1b - Combined EA &amp; PD (West)'!$C$5</f>
        <v>20000</v>
      </c>
      <c r="F7" s="40">
        <v>37450</v>
      </c>
      <c r="G7" s="40">
        <f>'[19]C1b - Combined EA &amp; PD (West)'!$C$5</f>
        <v>50500</v>
      </c>
      <c r="H7" s="40">
        <f>'[20]C1b - Combined EA &amp; PD (West)'!$C$5</f>
        <v>26000</v>
      </c>
      <c r="I7" s="40">
        <f>'[21]C1b - Combined EA &amp; PD (West)'!$C$5</f>
        <v>17500</v>
      </c>
      <c r="J7" s="40">
        <f>'[22]C1b - Combined EA &amp; PD (West)'!$C$5</f>
        <v>14000</v>
      </c>
      <c r="K7" s="40">
        <f>'[23]C1b - Combined EA &amp; PD (West)'!$C$5</f>
        <v>23000</v>
      </c>
      <c r="L7" s="40">
        <f>'[24]C1b - Combined EA &amp; PD (West)'!$C$5</f>
        <v>14950</v>
      </c>
      <c r="M7" s="40">
        <f>'[25]C1b - Combined EA &amp; PD (West)'!$C$5</f>
        <v>12000</v>
      </c>
      <c r="N7" s="40">
        <f>'[26]C1b - Combined EA &amp; PD (West)'!$C$5</f>
        <v>15725</v>
      </c>
      <c r="O7" s="40">
        <f>'[27]C1b - Combined EA &amp; PD (West)'!$C$5</f>
        <v>15900</v>
      </c>
      <c r="P7" s="40">
        <f>'[28]C1b - Combined EA &amp; PD (West)'!$C$5</f>
        <v>23000</v>
      </c>
      <c r="Q7" s="40">
        <f>'[29]C1b - Combined EA &amp; PD (West)'!$C$5</f>
        <v>18500</v>
      </c>
      <c r="R7" s="39"/>
    </row>
    <row r="8" spans="2:36">
      <c r="B8" s="31" t="s">
        <v>19</v>
      </c>
      <c r="C8" s="38">
        <f>'[16]C1b - Combined EA &amp; PD (West)'!$B$6</f>
        <v>8.9999999999999993E-3</v>
      </c>
      <c r="D8" s="37">
        <f>'[17]C1b - Combined EA &amp; PD (West)'!$B$6</f>
        <v>7.9900000000000006E-3</v>
      </c>
      <c r="E8" s="37">
        <f>'[18]C1b - Combined EA &amp; PD (West)'!$B$6</f>
        <v>7.4999999999999997E-3</v>
      </c>
      <c r="F8" s="37">
        <v>8.9899999999999997E-3</v>
      </c>
      <c r="G8" s="37">
        <f>'[19]C1b - Combined EA &amp; PD (West)'!$B$6</f>
        <v>8.5400000000000007E-3</v>
      </c>
      <c r="H8" s="38">
        <f>'[20]C1b - Combined EA &amp; PD (West)'!$B$6</f>
        <v>8.8000000000000005E-3</v>
      </c>
      <c r="I8" s="37">
        <f>'[21]C1b - Combined EA &amp; PD (West)'!$B$6</f>
        <v>6.0000000000000001E-3</v>
      </c>
      <c r="J8" s="37">
        <f>'[22]C1b - Combined EA &amp; PD (West)'!$B$6</f>
        <v>8.0999999999999996E-3</v>
      </c>
      <c r="K8" s="37">
        <f>'[23]C1b - Combined EA &amp; PD (West)'!$B$6</f>
        <v>7.3000000000000001E-3</v>
      </c>
      <c r="L8" s="37">
        <f>'[24]C1b - Combined EA &amp; PD (West)'!$B$6</f>
        <v>7.4500000000000009E-3</v>
      </c>
      <c r="M8" s="37">
        <f>'[25]C1b - Combined EA &amp; PD (West)'!$B$6</f>
        <v>9.1500000000000001E-3</v>
      </c>
      <c r="N8" s="37">
        <f>'[26]C1b - Combined EA &amp; PD (West)'!$B$6</f>
        <v>8.5000000000000006E-3</v>
      </c>
      <c r="O8" s="37">
        <f>'[27]C1b - Combined EA &amp; PD (West)'!$B$6</f>
        <v>5.7999999999999996E-3</v>
      </c>
      <c r="P8" s="37">
        <f>'[28]C1b - Combined EA &amp; PD (West)'!$B$6</f>
        <v>7.3000000000000001E-3</v>
      </c>
      <c r="Q8" s="37">
        <f>'[29]C1b - Combined EA &amp; PD (West)'!$B$6</f>
        <v>7.4999999999999997E-3</v>
      </c>
      <c r="R8" s="39">
        <f>AVERAGE(C8:Q8)</f>
        <v>7.861333333333333E-3</v>
      </c>
    </row>
    <row r="9" spans="2:36">
      <c r="B9" s="31" t="s">
        <v>20</v>
      </c>
      <c r="C9" s="40">
        <f>'[16]C1b - Combined EA &amp; PD (West)'!$D$6</f>
        <v>200000</v>
      </c>
      <c r="D9" s="40">
        <f>'[17]C1b - Combined EA &amp; PD (West)'!$D$6</f>
        <v>143450</v>
      </c>
      <c r="E9" s="40">
        <f>'[18]C1b - Combined EA &amp; PD (West)'!$D$6</f>
        <v>120000</v>
      </c>
      <c r="F9" s="40">
        <v>196250</v>
      </c>
      <c r="G9" s="40">
        <f>'[19]C1b - Combined EA &amp; PD (West)'!$D$6</f>
        <v>143100</v>
      </c>
      <c r="H9" s="40">
        <f>'[20]C1b - Combined EA &amp; PD (West)'!$D$6</f>
        <v>118000</v>
      </c>
      <c r="I9" s="40">
        <f>'[21]C1b - Combined EA &amp; PD (West)'!$D$6</f>
        <v>107500</v>
      </c>
      <c r="J9" s="40">
        <f>'[22]C1b - Combined EA &amp; PD (West)'!$D$6</f>
        <v>137000</v>
      </c>
      <c r="K9" s="40">
        <f>'[23]C1b - Combined EA &amp; PD (West)'!$D$6</f>
        <v>113000</v>
      </c>
      <c r="L9" s="40">
        <f>'[24]C1b - Combined EA &amp; PD (West)'!$D$6</f>
        <v>186300</v>
      </c>
      <c r="M9" s="40">
        <f>'[25]C1b - Combined EA &amp; PD (West)'!$D$6</f>
        <v>206000</v>
      </c>
      <c r="N9" s="40">
        <f>'[26]C1b - Combined EA &amp; PD (West)'!$D$6</f>
        <v>156250</v>
      </c>
      <c r="O9" s="40">
        <f>'[27]C1b - Combined EA &amp; PD (West)'!$D$6</f>
        <v>127000</v>
      </c>
      <c r="P9" s="40">
        <f>'[28]C1b - Combined EA &amp; PD (West)'!$D$6</f>
        <v>113000</v>
      </c>
      <c r="Q9" s="40">
        <f>'[29]C1b - Combined EA &amp; PD (West)'!$D$6</f>
        <v>127500</v>
      </c>
      <c r="R9" s="31"/>
    </row>
    <row r="10" spans="2:36">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2:36">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13"/>
    </row>
    <row r="12" spans="2:36">
      <c r="C12" s="1"/>
      <c r="D12" s="1"/>
      <c r="E12" s="1"/>
      <c r="F12" s="2"/>
      <c r="G12" s="1"/>
      <c r="H12" s="1"/>
      <c r="I12" s="1"/>
      <c r="J12" s="1"/>
      <c r="K12" s="1"/>
      <c r="L12" s="1"/>
      <c r="M12" s="1"/>
      <c r="N12" s="2"/>
      <c r="O12" s="2"/>
      <c r="P12" s="2"/>
      <c r="Q12" s="2"/>
      <c r="R12" s="2"/>
      <c r="S12" s="2"/>
      <c r="T12" s="2"/>
      <c r="U12" s="2"/>
      <c r="V12" s="2"/>
      <c r="W12" s="2"/>
      <c r="X12" s="2"/>
      <c r="Y12" s="2"/>
      <c r="Z12" s="2"/>
      <c r="AA12" s="2"/>
      <c r="AB12" s="2"/>
      <c r="AC12" s="2"/>
      <c r="AD12" s="2"/>
      <c r="AE12" s="2"/>
      <c r="AF12" s="2"/>
      <c r="AG12" s="2"/>
      <c r="AH12" s="2"/>
      <c r="AI12" s="2"/>
    </row>
    <row r="13" spans="2:36" ht="53.45" customHeight="1">
      <c r="B13" s="31"/>
      <c r="C13" s="41" t="s">
        <v>1</v>
      </c>
      <c r="D13" s="23" t="s">
        <v>39</v>
      </c>
      <c r="E13" s="23" t="s">
        <v>2</v>
      </c>
      <c r="F13" s="23" t="s">
        <v>3</v>
      </c>
      <c r="G13" s="41" t="s">
        <v>4</v>
      </c>
      <c r="H13" s="41" t="s">
        <v>5</v>
      </c>
      <c r="I13" s="41" t="s">
        <v>6</v>
      </c>
      <c r="J13" s="41" t="s">
        <v>42</v>
      </c>
      <c r="K13" s="23" t="s">
        <v>9</v>
      </c>
      <c r="L13" s="23" t="s">
        <v>10</v>
      </c>
      <c r="M13" s="41" t="s">
        <v>40</v>
      </c>
      <c r="N13" s="23" t="s">
        <v>11</v>
      </c>
      <c r="O13" s="23" t="s">
        <v>12</v>
      </c>
      <c r="P13" s="23" t="s">
        <v>13</v>
      </c>
      <c r="Q13" s="23" t="s">
        <v>14</v>
      </c>
      <c r="R13" s="23" t="s">
        <v>15</v>
      </c>
    </row>
    <row r="14" spans="2:36" ht="37.5">
      <c r="B14" s="36" t="s">
        <v>43</v>
      </c>
      <c r="C14" s="44"/>
      <c r="D14" s="44"/>
      <c r="E14" s="44"/>
      <c r="F14" s="44"/>
      <c r="G14" s="44"/>
      <c r="H14" s="44"/>
      <c r="I14" s="44"/>
      <c r="J14" s="44"/>
      <c r="K14" s="44"/>
      <c r="L14" s="44"/>
      <c r="M14" s="44"/>
      <c r="N14" s="44"/>
      <c r="O14" s="44"/>
      <c r="P14" s="44"/>
      <c r="Q14" s="44"/>
      <c r="R14" s="59"/>
    </row>
    <row r="15" spans="2:36">
      <c r="B15" s="31" t="s">
        <v>17</v>
      </c>
      <c r="C15" s="38">
        <f>'[16]C1b - Combined EA &amp; PD (West)'!$B$13</f>
        <v>1.2500000000000001E-2</v>
      </c>
      <c r="D15" s="37">
        <f>'[17]C1b - Combined EA &amp; PD (West)'!$B$13</f>
        <v>9.7400000000000004E-3</v>
      </c>
      <c r="E15" s="37">
        <f>'[18]C1b - Combined EA &amp; PD (West)'!$B$13</f>
        <v>9.4999999999999998E-3</v>
      </c>
      <c r="F15" s="37">
        <v>1.204E-2</v>
      </c>
      <c r="G15" s="37">
        <f>'[19]C1b - Combined EA &amp; PD (West)'!$B$13</f>
        <v>8.3800000000000003E-3</v>
      </c>
      <c r="H15" s="38">
        <f>'[20]C1b - Combined EA &amp; PD (West)'!$B$13</f>
        <v>1.12E-2</v>
      </c>
      <c r="I15" s="37">
        <f>'[21]C1b - Combined EA &amp; PD (West)'!$B$13</f>
        <v>7.6E-3</v>
      </c>
      <c r="J15" s="37">
        <f>'[22]C1b - Combined EA &amp; PD (West)'!$B$13</f>
        <v>1.0200000000000001E-2</v>
      </c>
      <c r="K15" s="37">
        <f>'[23]C1b - Combined EA &amp; PD (West)'!$B$13</f>
        <v>8.3999999999999995E-3</v>
      </c>
      <c r="L15" s="37">
        <f>'[24]C1b - Combined EA &amp; PD (West)'!$B$13</f>
        <v>9.2499999999999995E-3</v>
      </c>
      <c r="M15" s="37">
        <f>'[25]C1b - Combined EA &amp; PD (West)'!$B$13</f>
        <v>8.6899999999999998E-3</v>
      </c>
      <c r="N15" s="37">
        <f>'[26]C1b - Combined EA &amp; PD (West)'!$B$13</f>
        <v>9.1000000000000004E-3</v>
      </c>
      <c r="O15" s="37">
        <f>'[27]C1b - Combined EA &amp; PD (West)'!$B$13</f>
        <v>7.7999999999999996E-3</v>
      </c>
      <c r="P15" s="37">
        <f>'[28]C1b - Combined EA &amp; PD (West)'!$B$13</f>
        <v>8.3999999999999995E-3</v>
      </c>
      <c r="Q15" s="37">
        <f>'[29]C1b - Combined EA &amp; PD (West)'!$B$13</f>
        <v>9.7000000000000003E-3</v>
      </c>
      <c r="R15" s="39">
        <f>AVERAGE(C15:Q15)</f>
        <v>9.5000000000000015E-3</v>
      </c>
    </row>
    <row r="16" spans="2:36">
      <c r="B16" s="31" t="s">
        <v>18</v>
      </c>
      <c r="C16" s="40">
        <f>'[16]C1b - Combined EA &amp; PD (West)'!$C$13</f>
        <v>35000</v>
      </c>
      <c r="D16" s="40">
        <f>'[17]C1b - Combined EA &amp; PD (West)'!$C$13</f>
        <v>13602</v>
      </c>
      <c r="E16" s="40">
        <f>'[18]C1b - Combined EA &amp; PD (West)'!$C$13</f>
        <v>20000</v>
      </c>
      <c r="F16" s="40">
        <v>34450</v>
      </c>
      <c r="G16" s="40">
        <f>'[19]C1b - Combined EA &amp; PD (West)'!$C$13</f>
        <v>50500</v>
      </c>
      <c r="H16" s="40">
        <f>'[20]C1b - Combined EA &amp; PD (West)'!$C$13</f>
        <v>24500</v>
      </c>
      <c r="I16" s="40">
        <f>'[21]C1b - Combined EA &amp; PD (West)'!$C$13</f>
        <v>17000</v>
      </c>
      <c r="J16" s="40">
        <f>'[22]C1b - Combined EA &amp; PD (West)'!$C$13</f>
        <v>12340</v>
      </c>
      <c r="K16" s="40">
        <f>'[23]C1b - Combined EA &amp; PD (West)'!$C$13</f>
        <v>21000</v>
      </c>
      <c r="L16" s="40">
        <f>'[24]C1b - Combined EA &amp; PD (West)'!$C$13</f>
        <v>14150</v>
      </c>
      <c r="M16" s="40">
        <f>'[25]C1b - Combined EA &amp; PD (West)'!$C$13</f>
        <v>7700</v>
      </c>
      <c r="N16" s="40">
        <f>'[26]C1b - Combined EA &amp; PD (West)'!$C$13</f>
        <v>13325</v>
      </c>
      <c r="O16" s="40">
        <f>'[27]C1b - Combined EA &amp; PD (West)'!$C$13</f>
        <v>15400</v>
      </c>
      <c r="P16" s="40">
        <f>'[28]C1b - Combined EA &amp; PD (West)'!$C$13</f>
        <v>21000</v>
      </c>
      <c r="Q16" s="40">
        <f>'[29]C1b - Combined EA &amp; PD (West)'!$C$13</f>
        <v>17000</v>
      </c>
      <c r="R16" s="31"/>
    </row>
    <row r="17" spans="2:35">
      <c r="B17" s="31" t="s">
        <v>19</v>
      </c>
      <c r="C17" s="38">
        <f>'[16]C1b - Combined EA &amp; PD (West)'!$B$14</f>
        <v>8.9999999999999993E-3</v>
      </c>
      <c r="D17" s="37">
        <f>'[17]C1b - Combined EA &amp; PD (West)'!$B$14</f>
        <v>7.4099999999999999E-3</v>
      </c>
      <c r="E17" s="37">
        <f>'[18]C1b - Combined EA &amp; PD (West)'!$B$14</f>
        <v>7.4999999999999997E-3</v>
      </c>
      <c r="F17" s="37">
        <v>8.3000000000000001E-3</v>
      </c>
      <c r="G17" s="37">
        <f>'[19]C1b - Combined EA &amp; PD (West)'!$B$14</f>
        <v>7.8799999999999999E-3</v>
      </c>
      <c r="H17" s="38">
        <f>'[20]C1b - Combined EA &amp; PD (West)'!$B$14</f>
        <v>8.0000000000000002E-3</v>
      </c>
      <c r="I17" s="37">
        <f>'[21]C1b - Combined EA &amp; PD (West)'!$B$14</f>
        <v>5.7000000000000002E-3</v>
      </c>
      <c r="J17" s="37">
        <f>'[22]C1b - Combined EA &amp; PD (West)'!$B$14</f>
        <v>7.4000000000000003E-3</v>
      </c>
      <c r="K17" s="37">
        <f>'[23]C1b - Combined EA &amp; PD (West)'!$B$14</f>
        <v>7.0000000000000001E-3</v>
      </c>
      <c r="L17" s="37">
        <f>'[24]C1b - Combined EA &amp; PD (West)'!$B$14</f>
        <v>6.8900000000000003E-3</v>
      </c>
      <c r="M17" s="37">
        <f>'[25]C1b - Combined EA &amp; PD (West)'!$B$14</f>
        <v>8.6300000000000005E-3</v>
      </c>
      <c r="N17" s="37">
        <f>'[26]C1b - Combined EA &amp; PD (West)'!$B$14</f>
        <v>8.0999999999999996E-3</v>
      </c>
      <c r="O17" s="37">
        <f>'[27]C1b - Combined EA &amp; PD (West)'!$B$14</f>
        <v>5.5999999999999999E-3</v>
      </c>
      <c r="P17" s="37">
        <f>'[28]C1b - Combined EA &amp; PD (West)'!$B$14</f>
        <v>7.0000000000000001E-3</v>
      </c>
      <c r="Q17" s="37">
        <f>'[29]C1b - Combined EA &amp; PD (West)'!$B$14</f>
        <v>7.1999999999999998E-3</v>
      </c>
      <c r="R17" s="39">
        <f>AVERAGE(C17:Q17)</f>
        <v>7.4406666666666666E-3</v>
      </c>
    </row>
    <row r="18" spans="2:35">
      <c r="B18" s="31" t="s">
        <v>20</v>
      </c>
      <c r="C18" s="40">
        <f>'[16]C1b - Combined EA &amp; PD (West)'!$D$14</f>
        <v>200000</v>
      </c>
      <c r="D18" s="40">
        <f>'[17]C1b - Combined EA &amp; PD (West)'!$D$14</f>
        <v>136800</v>
      </c>
      <c r="E18" s="40">
        <f>'[18]C1b - Combined EA &amp; PD (West)'!$D$14</f>
        <v>120000</v>
      </c>
      <c r="F18" s="40">
        <v>183250</v>
      </c>
      <c r="G18" s="40">
        <f>'[19]C1b - Combined EA &amp; PD (West)'!$D$14</f>
        <v>133200</v>
      </c>
      <c r="H18" s="40">
        <f>'[20]C1b - Combined EA &amp; PD (West)'!$D$14</f>
        <v>110000</v>
      </c>
      <c r="I18" s="40">
        <f>'[21]C1b - Combined EA &amp; PD (West)'!$D$14</f>
        <v>105000</v>
      </c>
      <c r="J18" s="40">
        <f>'[22]C1b - Combined EA &amp; PD (West)'!$D$14</f>
        <v>130000</v>
      </c>
      <c r="K18" s="40">
        <f>'[23]C1b - Combined EA &amp; PD (West)'!$D$14</f>
        <v>109500</v>
      </c>
      <c r="L18" s="40">
        <f>'[24]C1b - Combined EA &amp; PD (West)'!$D$14</f>
        <v>172150</v>
      </c>
      <c r="M18" s="40">
        <f>'[25]C1b - Combined EA &amp; PD (West)'!$D$14</f>
        <v>191200</v>
      </c>
      <c r="N18" s="40">
        <f>'[26]C1b - Combined EA &amp; PD (West)'!$D$14</f>
        <v>151450</v>
      </c>
      <c r="O18" s="40">
        <f>'[27]C1b - Combined EA &amp; PD (West)'!$D$14</f>
        <v>125000</v>
      </c>
      <c r="P18" s="40">
        <f>'[28]C1b - Combined EA &amp; PD (West)'!$D$14</f>
        <v>109500</v>
      </c>
      <c r="Q18" s="40">
        <f>'[29]C1b - Combined EA &amp; PD (West)'!$D$14</f>
        <v>124500</v>
      </c>
      <c r="R18" s="31"/>
    </row>
    <row r="19" spans="2:35">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2:3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2:3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row>
    <row r="24" spans="2:35" ht="53.45" customHeight="1">
      <c r="B24" s="31"/>
      <c r="C24" s="41" t="s">
        <v>1</v>
      </c>
      <c r="D24" s="23" t="s">
        <v>39</v>
      </c>
      <c r="E24" s="23" t="s">
        <v>2</v>
      </c>
      <c r="F24" s="23" t="s">
        <v>3</v>
      </c>
      <c r="G24" s="41" t="s">
        <v>4</v>
      </c>
      <c r="H24" s="41" t="s">
        <v>5</v>
      </c>
      <c r="I24" s="41" t="s">
        <v>6</v>
      </c>
      <c r="J24" s="41" t="s">
        <v>42</v>
      </c>
      <c r="K24" s="23" t="s">
        <v>9</v>
      </c>
      <c r="L24" s="23" t="s">
        <v>10</v>
      </c>
      <c r="M24" s="41" t="s">
        <v>40</v>
      </c>
      <c r="N24" s="23" t="s">
        <v>11</v>
      </c>
      <c r="O24" s="23" t="s">
        <v>12</v>
      </c>
      <c r="P24" s="23" t="s">
        <v>44</v>
      </c>
      <c r="Q24" s="23" t="s">
        <v>14</v>
      </c>
      <c r="R24" s="23" t="s">
        <v>15</v>
      </c>
    </row>
    <row r="25" spans="2:35" ht="37.5">
      <c r="B25" s="36" t="s">
        <v>45</v>
      </c>
      <c r="C25" s="44"/>
      <c r="D25" s="44"/>
      <c r="E25" s="44"/>
      <c r="F25" s="44"/>
      <c r="G25" s="44"/>
      <c r="H25" s="44"/>
      <c r="I25" s="44"/>
      <c r="J25" s="44"/>
      <c r="K25" s="44"/>
      <c r="L25" s="44"/>
      <c r="M25" s="44"/>
      <c r="N25" s="44"/>
      <c r="O25" s="44"/>
      <c r="P25" s="44"/>
      <c r="Q25" s="44"/>
      <c r="R25" s="59"/>
    </row>
    <row r="26" spans="2:35">
      <c r="B26" s="31" t="s">
        <v>17</v>
      </c>
      <c r="C26" s="38">
        <f>'[16]C1b - Combined EA &amp; PD (East)'!$B$5</f>
        <v>1.2500000000000001E-2</v>
      </c>
      <c r="D26" s="37">
        <f>'[17]C1b - Combined EA &amp; PD (East)'!$B$5</f>
        <v>1.0540000000000001E-2</v>
      </c>
      <c r="E26" s="37">
        <f>'[18]C1b - Combined EA &amp; PD (East)'!$B$5</f>
        <v>9.4999999999999998E-3</v>
      </c>
      <c r="F26" s="37">
        <v>1.34E-2</v>
      </c>
      <c r="G26" s="37">
        <f>'[19]C1b - Combined EA &amp; PD (East)'!$B$5</f>
        <v>9.0399999999999994E-3</v>
      </c>
      <c r="H26" s="38">
        <f>'[20]C1b - Combined EA &amp; PD (East)'!$B$5</f>
        <v>1.2E-2</v>
      </c>
      <c r="I26" s="37">
        <f>'[21]C1b - Combined EA &amp; PD (East)'!$B$5</f>
        <v>8.0000000000000002E-3</v>
      </c>
      <c r="J26" s="38">
        <f>'[22]C1b - Combined EA &amp; PD (East)'!$B$5</f>
        <v>1.0999999999999999E-2</v>
      </c>
      <c r="K26" s="37">
        <f>'[23]C1b - Combined EA &amp; PD (East)'!$B$5</f>
        <v>8.3999999999999995E-3</v>
      </c>
      <c r="L26" s="37">
        <f>'[24]C1b - Combined EA &amp; PD (East)'!$B$5</f>
        <v>1.098E-2</v>
      </c>
      <c r="M26" s="37">
        <f>'[25]C1b - Combined EA &amp; PD (East)'!$B$5</f>
        <v>9.4500000000000001E-3</v>
      </c>
      <c r="N26" s="38">
        <f>'[26]C1b - Combined EA &amp; PD (East)'!$B$5</f>
        <v>1.06E-2</v>
      </c>
      <c r="O26" s="37">
        <f>'[27]C1b - Combined EA &amp; PD (East)'!$B$5</f>
        <v>8.0000000000000002E-3</v>
      </c>
      <c r="P26" s="37">
        <f>'[28]C1b - Combined EA &amp; PD (East)'!$B$5</f>
        <v>8.3999999999999995E-3</v>
      </c>
      <c r="Q26" s="37">
        <f>'[29]C1b - Combined EA &amp; PD (East)'!$B$5</f>
        <v>1.03E-2</v>
      </c>
      <c r="R26" s="39">
        <f>AVERAGE(C26:Q26)</f>
        <v>1.0140666666666666E-2</v>
      </c>
    </row>
    <row r="27" spans="2:35">
      <c r="B27" s="31" t="s">
        <v>18</v>
      </c>
      <c r="C27" s="40">
        <f>'[16]C1b - Combined EA &amp; PD (East)'!$C$5</f>
        <v>35000</v>
      </c>
      <c r="D27" s="40">
        <f>'[17]C1b - Combined EA &amp; PD (East)'!$C$5</f>
        <v>13870</v>
      </c>
      <c r="E27" s="40">
        <f>'[18]C1b - Combined EA &amp; PD (East)'!$C$5</f>
        <v>20000</v>
      </c>
      <c r="F27" s="40">
        <v>37450</v>
      </c>
      <c r="G27" s="40">
        <f>'[19]C1b - Combined EA &amp; PD (East)'!$C$5</f>
        <v>50500</v>
      </c>
      <c r="H27" s="40">
        <f>'[20]C1b - Combined EA &amp; PD (East)'!$C$5</f>
        <v>26000</v>
      </c>
      <c r="I27" s="40">
        <f>'[21]C1b - Combined EA &amp; PD (East)'!$C$5</f>
        <v>17500</v>
      </c>
      <c r="J27" s="40">
        <f>'[22]C1b - Combined EA &amp; PD (East)'!$C$5</f>
        <v>14000</v>
      </c>
      <c r="K27" s="40">
        <f>'[23]C1b - Combined EA &amp; PD (East)'!$C$5</f>
        <v>23000</v>
      </c>
      <c r="L27" s="40">
        <f>'[24]C1b - Combined EA &amp; PD (East)'!$C$5</f>
        <v>14950</v>
      </c>
      <c r="M27" s="40">
        <f>'[25]C1b - Combined EA &amp; PD (East)'!$C$5</f>
        <v>12000</v>
      </c>
      <c r="N27" s="40">
        <f>'[26]C1b - Combined EA &amp; PD (East)'!$C$5</f>
        <v>16725</v>
      </c>
      <c r="O27" s="40">
        <f>'[27]C1b - Combined EA &amp; PD (East)'!$C$5</f>
        <v>15900</v>
      </c>
      <c r="P27" s="40">
        <f>'[28]C1b - Combined EA &amp; PD (East)'!$C$5</f>
        <v>23000</v>
      </c>
      <c r="Q27" s="40">
        <f>'[29]C1b - Combined EA &amp; PD (East)'!$C$5</f>
        <v>18500</v>
      </c>
      <c r="R27" s="31"/>
    </row>
    <row r="28" spans="2:35">
      <c r="B28" s="31" t="s">
        <v>19</v>
      </c>
      <c r="C28" s="38">
        <f>'[16]C1b - Combined EA &amp; PD (East)'!$B$6</f>
        <v>8.9999999999999993E-3</v>
      </c>
      <c r="D28" s="37">
        <f>'[17]C1b - Combined EA &amp; PD (East)'!$B$6</f>
        <v>7.9900000000000006E-3</v>
      </c>
      <c r="E28" s="37">
        <f>'[18]C1b - Combined EA &amp; PD (East)'!$B$6</f>
        <v>7.4999999999999997E-3</v>
      </c>
      <c r="F28" s="37">
        <v>8.9899999999999997E-3</v>
      </c>
      <c r="G28" s="37">
        <f>'[19]C1b - Combined EA &amp; PD (East)'!$B$6</f>
        <v>8.5400000000000007E-3</v>
      </c>
      <c r="H28" s="38">
        <f>'[20]C1b - Combined EA &amp; PD (East)'!$B$6</f>
        <v>8.8000000000000005E-3</v>
      </c>
      <c r="I28" s="37">
        <f>'[21]C1b - Combined EA &amp; PD (East)'!$B$6</f>
        <v>6.0000000000000001E-3</v>
      </c>
      <c r="J28" s="37">
        <f>'[22]C1b - Combined EA &amp; PD (East)'!$B$6</f>
        <v>8.0999999999999996E-3</v>
      </c>
      <c r="K28" s="37">
        <f>'[23]C1b - Combined EA &amp; PD (East)'!$B$6</f>
        <v>7.3000000000000001E-3</v>
      </c>
      <c r="L28" s="37">
        <f>'[24]C1b - Combined EA &amp; PD (East)'!$B$6</f>
        <v>7.4500000000000009E-3</v>
      </c>
      <c r="M28" s="37">
        <f>'[25]C1b - Combined EA &amp; PD (East)'!$B$6</f>
        <v>9.1500000000000001E-3</v>
      </c>
      <c r="N28" s="37">
        <f>'[26]C1b - Combined EA &amp; PD (East)'!$B$6</f>
        <v>9.1000000000000004E-3</v>
      </c>
      <c r="O28" s="37">
        <f>'[27]C1b - Combined EA &amp; PD (East)'!$B$6</f>
        <v>5.7999999999999996E-3</v>
      </c>
      <c r="P28" s="37">
        <f>'[28]C1b - Combined EA &amp; PD (East)'!$B$6</f>
        <v>7.3000000000000001E-3</v>
      </c>
      <c r="Q28" s="37">
        <f>'[29]C1b - Combined EA &amp; PD (East)'!$B$6</f>
        <v>7.4999999999999997E-3</v>
      </c>
      <c r="R28" s="39">
        <f>AVERAGE(C28:Q28)</f>
        <v>7.9013333333333331E-3</v>
      </c>
    </row>
    <row r="29" spans="2:35">
      <c r="B29" s="31" t="s">
        <v>20</v>
      </c>
      <c r="C29" s="40">
        <f>'[16]C1b - Combined EA &amp; PD (East)'!$D$6</f>
        <v>200000</v>
      </c>
      <c r="D29" s="40">
        <f>'[17]C1b - Combined EA &amp; PD (East)'!$D$6</f>
        <v>143450</v>
      </c>
      <c r="E29" s="40">
        <f>'[18]C1b - Combined EA &amp; PD (East)'!$D$6</f>
        <v>120000</v>
      </c>
      <c r="F29" s="40">
        <v>196250</v>
      </c>
      <c r="G29" s="40">
        <f>'[19]C1b - Combined EA &amp; PD (East)'!$D$6</f>
        <v>143100</v>
      </c>
      <c r="H29" s="40">
        <f>'[20]C1b - Combined EA &amp; PD (East)'!$D$6</f>
        <v>118000</v>
      </c>
      <c r="I29" s="40">
        <f>'[21]C1b - Combined EA &amp; PD (East)'!$D$6</f>
        <v>107500</v>
      </c>
      <c r="J29" s="40">
        <f>'[22]C1b - Combined EA &amp; PD (East)'!$D$6</f>
        <v>137000</v>
      </c>
      <c r="K29" s="40">
        <f>'[23]C1b - Combined EA &amp; PD (East)'!$D$6</f>
        <v>113000</v>
      </c>
      <c r="L29" s="40">
        <f>'[24]C1b - Combined EA &amp; PD (East)'!$D$6</f>
        <v>186300</v>
      </c>
      <c r="M29" s="40">
        <f>'[25]C1b - Combined EA &amp; PD (East)'!$D$6</f>
        <v>206000</v>
      </c>
      <c r="N29" s="40">
        <f>'[26]C1b - Combined EA &amp; PD (East)'!$D$6</f>
        <v>161000</v>
      </c>
      <c r="O29" s="40">
        <f>'[27]C1b - Combined EA &amp; PD (East)'!$D$6</f>
        <v>127000</v>
      </c>
      <c r="P29" s="40">
        <f>'[28]C1b - Combined EA &amp; PD (East)'!$D$6</f>
        <v>113000</v>
      </c>
      <c r="Q29" s="40">
        <f>'[29]C1b - Combined EA &amp; PD (East)'!$D$6</f>
        <v>127500</v>
      </c>
      <c r="R29" s="31"/>
    </row>
    <row r="30" spans="2:3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2:3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row>
    <row r="32" spans="2:35">
      <c r="C32" s="1"/>
      <c r="D32" s="1"/>
      <c r="E32" s="1"/>
      <c r="F32" s="2"/>
      <c r="G32" s="1"/>
      <c r="H32" s="1"/>
      <c r="I32" s="1"/>
      <c r="J32" s="2"/>
      <c r="K32" s="2"/>
      <c r="L32" s="2"/>
      <c r="M32" s="2"/>
      <c r="N32" s="2"/>
      <c r="O32" s="2"/>
      <c r="P32" s="2"/>
      <c r="Q32" s="2"/>
      <c r="R32" s="2"/>
      <c r="S32" s="2"/>
      <c r="T32" s="2"/>
      <c r="U32" s="2"/>
      <c r="V32" s="2"/>
      <c r="W32" s="2"/>
      <c r="X32" s="2"/>
      <c r="Y32" s="2"/>
      <c r="Z32" s="2"/>
      <c r="AA32" s="2"/>
      <c r="AB32" s="2"/>
      <c r="AC32" s="2"/>
      <c r="AD32" s="2"/>
      <c r="AE32" s="2"/>
    </row>
    <row r="33" spans="1:18" ht="57" customHeight="1">
      <c r="B33" s="31"/>
      <c r="C33" s="41" t="s">
        <v>1</v>
      </c>
      <c r="D33" s="23" t="s">
        <v>39</v>
      </c>
      <c r="E33" s="23" t="s">
        <v>2</v>
      </c>
      <c r="F33" s="23" t="s">
        <v>3</v>
      </c>
      <c r="G33" s="41" t="s">
        <v>4</v>
      </c>
      <c r="H33" s="41" t="s">
        <v>5</v>
      </c>
      <c r="I33" s="41" t="s">
        <v>6</v>
      </c>
      <c r="J33" s="41" t="s">
        <v>42</v>
      </c>
      <c r="K33" s="23" t="s">
        <v>9</v>
      </c>
      <c r="L33" s="23" t="s">
        <v>10</v>
      </c>
      <c r="M33" s="41" t="s">
        <v>40</v>
      </c>
      <c r="N33" s="23" t="s">
        <v>11</v>
      </c>
      <c r="O33" s="23" t="s">
        <v>12</v>
      </c>
      <c r="P33" s="23" t="s">
        <v>13</v>
      </c>
      <c r="Q33" s="23" t="s">
        <v>14</v>
      </c>
      <c r="R33" s="23" t="s">
        <v>15</v>
      </c>
    </row>
    <row r="34" spans="1:18" ht="37.5">
      <c r="B34" s="36" t="s">
        <v>46</v>
      </c>
      <c r="C34" s="44"/>
      <c r="D34" s="44"/>
      <c r="E34" s="44"/>
      <c r="F34" s="44"/>
      <c r="G34" s="44"/>
      <c r="H34" s="44"/>
      <c r="I34" s="44"/>
      <c r="J34" s="44"/>
      <c r="K34" s="44"/>
      <c r="L34" s="44"/>
      <c r="M34" s="44"/>
      <c r="N34" s="44"/>
      <c r="O34" s="44"/>
      <c r="P34" s="44"/>
      <c r="Q34" s="44"/>
      <c r="R34" s="59"/>
    </row>
    <row r="35" spans="1:18">
      <c r="B35" s="31" t="s">
        <v>17</v>
      </c>
      <c r="C35" s="38">
        <f>'[16]C1b - Combined EA &amp; PD (East)'!$B$13</f>
        <v>1.2500000000000001E-2</v>
      </c>
      <c r="D35" s="37">
        <f>'[17]C1b - Combined EA &amp; PD (East)'!$B$13</f>
        <v>9.7400000000000004E-3</v>
      </c>
      <c r="E35" s="37">
        <f>'[18]C1b - Combined EA &amp; PD (East)'!$B$13</f>
        <v>9.4999999999999998E-3</v>
      </c>
      <c r="F35" s="37">
        <v>1.204E-2</v>
      </c>
      <c r="G35" s="37">
        <f>'[19]C1b - Combined EA &amp; PD (East)'!$B$13</f>
        <v>8.3800000000000003E-3</v>
      </c>
      <c r="H35" s="38">
        <f>'[20]C1b - Combined EA &amp; PD (East)'!$B$13</f>
        <v>1.12E-2</v>
      </c>
      <c r="I35" s="37">
        <f>'[21]C1b - Combined EA &amp; PD (East)'!$B$13</f>
        <v>7.6E-3</v>
      </c>
      <c r="J35" s="37">
        <f>'[22]C1b - Combined EA &amp; PD (East)'!$B$13</f>
        <v>1.0200000000000001E-2</v>
      </c>
      <c r="K35" s="37">
        <f>'[23]C1b - Combined EA &amp; PD (East)'!$B$13</f>
        <v>8.3999999999999995E-3</v>
      </c>
      <c r="L35" s="37">
        <f>'[24]C1b - Combined EA &amp; PD (East)'!$B$13</f>
        <v>9.2499999999999995E-3</v>
      </c>
      <c r="M35" s="37">
        <f>'[25]C1b - Combined EA &amp; PD (East)'!$B$13</f>
        <v>8.6899999999999998E-3</v>
      </c>
      <c r="N35" s="37">
        <f>'[26]C1b - Combined EA &amp; PD (East)'!$B$13</f>
        <v>9.9000000000000008E-3</v>
      </c>
      <c r="O35" s="37">
        <f>'[27]C1b - Combined EA &amp; PD (East)'!$B$13</f>
        <v>7.7999999999999996E-3</v>
      </c>
      <c r="P35" s="37">
        <f>'[28]C1b - Combined EA &amp; PD (East)'!$B$13</f>
        <v>8.3999999999999995E-3</v>
      </c>
      <c r="Q35" s="37">
        <f>'[29]C1b - Combined EA &amp; PD (East)'!$B$13</f>
        <v>9.7000000000000003E-3</v>
      </c>
      <c r="R35" s="39">
        <f>AVERAGE(C35:Q35)</f>
        <v>9.5533333333333321E-3</v>
      </c>
    </row>
    <row r="36" spans="1:18">
      <c r="B36" s="31" t="s">
        <v>18</v>
      </c>
      <c r="C36" s="40">
        <f>'[16]C1b - Combined EA &amp; PD (East)'!$C$13</f>
        <v>35000</v>
      </c>
      <c r="D36" s="40">
        <f>'[17]C1b - Combined EA &amp; PD (East)'!$C$13</f>
        <v>13602</v>
      </c>
      <c r="E36" s="40">
        <f>'[18]C1b - Combined EA &amp; PD (East)'!$C$13</f>
        <v>20000</v>
      </c>
      <c r="F36" s="40">
        <v>34450</v>
      </c>
      <c r="G36" s="40">
        <f>'[19]C1b - Combined EA &amp; PD (East)'!$C$13</f>
        <v>50500</v>
      </c>
      <c r="H36" s="40">
        <f>'[20]C1b - Combined EA &amp; PD (East)'!$C$13</f>
        <v>24500</v>
      </c>
      <c r="I36" s="40">
        <f>'[21]C1b - Combined EA &amp; PD (East)'!$C$13</f>
        <v>17000</v>
      </c>
      <c r="J36" s="40">
        <f>'[22]C1b - Combined EA &amp; PD (East)'!$C$13</f>
        <v>12340</v>
      </c>
      <c r="K36" s="40">
        <f>'[23]C1b - Combined EA &amp; PD (East)'!$C$13</f>
        <v>21000</v>
      </c>
      <c r="L36" s="40">
        <f>'[24]C1b - Combined EA &amp; PD (East)'!$C$13</f>
        <v>14150</v>
      </c>
      <c r="M36" s="40">
        <f>'[25]C1b - Combined EA &amp; PD (East)'!$C$13</f>
        <v>7700</v>
      </c>
      <c r="N36" s="40">
        <f>'[26]C1b - Combined EA &amp; PD (East)'!$C$13</f>
        <v>14475</v>
      </c>
      <c r="O36" s="40">
        <f>'[27]C1b - Combined EA &amp; PD (East)'!$C$13</f>
        <v>15400</v>
      </c>
      <c r="P36" s="40">
        <f>'[28]C1b - Combined EA &amp; PD (East)'!$C$13</f>
        <v>21000</v>
      </c>
      <c r="Q36" s="40">
        <f>'[29]C1b - Combined EA &amp; PD (East)'!$C$13</f>
        <v>17000</v>
      </c>
      <c r="R36" s="31"/>
    </row>
    <row r="37" spans="1:18">
      <c r="B37" s="31" t="s">
        <v>19</v>
      </c>
      <c r="C37" s="38">
        <f>'[16]C1b - Combined EA &amp; PD (East)'!$B$14</f>
        <v>8.9999999999999993E-3</v>
      </c>
      <c r="D37" s="37">
        <f>'[17]C1b - Combined EA &amp; PD (East)'!$B$14</f>
        <v>7.4099999999999999E-3</v>
      </c>
      <c r="E37" s="37">
        <f>'[18]C1b - Combined EA &amp; PD (East)'!$B$14</f>
        <v>7.4999999999999997E-3</v>
      </c>
      <c r="F37" s="37">
        <v>8.3000000000000001E-3</v>
      </c>
      <c r="G37" s="37">
        <f>'[19]C1b - Combined EA &amp; PD (East)'!$B$14</f>
        <v>7.8799999999999999E-3</v>
      </c>
      <c r="H37" s="38">
        <f>'[20]C1b - Combined EA &amp; PD (East)'!$B$14</f>
        <v>8.0000000000000002E-3</v>
      </c>
      <c r="I37" s="37">
        <f>'[21]C1b - Combined EA &amp; PD (East)'!$B$14</f>
        <v>5.7000000000000002E-3</v>
      </c>
      <c r="J37" s="37">
        <f>'[22]C1b - Combined EA &amp; PD (East)'!$B$14</f>
        <v>7.4000000000000003E-3</v>
      </c>
      <c r="K37" s="37">
        <f>'[23]C1b - Combined EA &amp; PD (East)'!$B$14</f>
        <v>7.0000000000000001E-3</v>
      </c>
      <c r="L37" s="37">
        <f>'[24]C1b - Combined EA &amp; PD (East)'!$B$14</f>
        <v>6.8900000000000003E-3</v>
      </c>
      <c r="M37" s="37">
        <f>'[25]C1b - Combined EA &amp; PD (East)'!$B$14</f>
        <v>8.6300000000000005E-3</v>
      </c>
      <c r="N37" s="37">
        <f>'[26]C1b - Combined EA &amp; PD (East)'!$B$14</f>
        <v>8.6999999999999994E-3</v>
      </c>
      <c r="O37" s="37">
        <f>'[27]C1b - Combined EA &amp; PD (East)'!$B$14</f>
        <v>5.5999999999999999E-3</v>
      </c>
      <c r="P37" s="37">
        <f>'[28]C1b - Combined EA &amp; PD (East)'!$B$14</f>
        <v>7.0000000000000001E-3</v>
      </c>
      <c r="Q37" s="37">
        <f>'[29]C1b - Combined EA &amp; PD (East)'!$B$14</f>
        <v>7.1999999999999998E-3</v>
      </c>
      <c r="R37" s="39">
        <f>AVERAGE(C37:Q37)</f>
        <v>7.4806666666666667E-3</v>
      </c>
    </row>
    <row r="38" spans="1:18">
      <c r="B38" s="31" t="s">
        <v>20</v>
      </c>
      <c r="C38" s="40">
        <f>'[16]C1b - Combined EA &amp; PD (East)'!$D$14</f>
        <v>200000</v>
      </c>
      <c r="D38" s="40">
        <f>'[17]C1b - Combined EA &amp; PD (East)'!$D$14</f>
        <v>136800</v>
      </c>
      <c r="E38" s="40">
        <f>'[18]C1b - Combined EA &amp; PD (East)'!$D$14</f>
        <v>120000</v>
      </c>
      <c r="F38" s="40">
        <v>183250</v>
      </c>
      <c r="G38" s="40">
        <f>'[19]C1b - Combined EA &amp; PD (East)'!$D$14</f>
        <v>133200</v>
      </c>
      <c r="H38" s="40">
        <f>'[20]C1b - Combined EA &amp; PD (East)'!$D$14</f>
        <v>110000</v>
      </c>
      <c r="I38" s="40">
        <f>'[21]C1b - Combined EA &amp; PD (East)'!$D$14</f>
        <v>105000</v>
      </c>
      <c r="J38" s="40">
        <f>'[22]C1b - Combined EA &amp; PD (East)'!$D$14</f>
        <v>130000</v>
      </c>
      <c r="K38" s="40">
        <f>'[23]C1b - Combined EA &amp; PD (East)'!$D$14</f>
        <v>109500</v>
      </c>
      <c r="L38" s="40">
        <f>'[24]C1b - Combined EA &amp; PD (East)'!$D$14</f>
        <v>172150</v>
      </c>
      <c r="M38" s="40">
        <f>'[25]C1b - Combined EA &amp; PD (East)'!$D$14</f>
        <v>191200</v>
      </c>
      <c r="N38" s="40">
        <f>'[26]C1b - Combined EA &amp; PD (East)'!$D$14</f>
        <v>157000</v>
      </c>
      <c r="O38" s="40">
        <f>'[27]C1b - Combined EA &amp; PD (East)'!$D$14</f>
        <v>125000</v>
      </c>
      <c r="P38" s="40">
        <f>'[28]C1b - Combined EA &amp; PD (East)'!$D$14</f>
        <v>109500</v>
      </c>
      <c r="Q38" s="40">
        <f>'[29]C1b - Combined EA &amp; PD (East)'!$D$14</f>
        <v>124500</v>
      </c>
      <c r="R38" s="31"/>
    </row>
    <row r="41" spans="1:18">
      <c r="A41" s="79" t="s">
        <v>47</v>
      </c>
    </row>
    <row r="42" spans="1:18">
      <c r="A42" s="80" t="s">
        <v>48</v>
      </c>
      <c r="C42" s="85"/>
    </row>
    <row r="43" spans="1:18">
      <c r="A43" s="80" t="s">
        <v>25</v>
      </c>
    </row>
    <row r="44" spans="1:18">
      <c r="A44" s="80" t="s">
        <v>26</v>
      </c>
    </row>
    <row r="45" spans="1:18">
      <c r="A45" s="80" t="s">
        <v>27</v>
      </c>
    </row>
    <row r="46" spans="1:18">
      <c r="A46" s="80" t="s">
        <v>28</v>
      </c>
    </row>
    <row r="47" spans="1:18">
      <c r="A47" s="81" t="s">
        <v>49</v>
      </c>
      <c r="C47" s="85"/>
    </row>
    <row r="48" spans="1:18">
      <c r="A48" s="82" t="s">
        <v>30</v>
      </c>
    </row>
    <row r="49" spans="1:6">
      <c r="A49" s="82" t="s">
        <v>31</v>
      </c>
    </row>
    <row r="50" spans="1:6">
      <c r="A50" s="82" t="s">
        <v>32</v>
      </c>
    </row>
    <row r="51" spans="1:6" ht="49.5" customHeight="1">
      <c r="A51" s="80" t="s">
        <v>50</v>
      </c>
      <c r="B51" s="95" t="s">
        <v>51</v>
      </c>
      <c r="C51" s="95"/>
      <c r="D51" s="95"/>
      <c r="E51" s="95"/>
      <c r="F51" s="2"/>
    </row>
    <row r="52" spans="1:6" ht="63.75" customHeight="1">
      <c r="A52" s="83" t="s">
        <v>52</v>
      </c>
      <c r="B52" s="95" t="s">
        <v>53</v>
      </c>
      <c r="C52" s="95"/>
      <c r="D52" s="95"/>
      <c r="E52" s="95"/>
    </row>
    <row r="53" spans="1:6">
      <c r="A53" s="80" t="s">
        <v>54</v>
      </c>
      <c r="B53" s="86"/>
    </row>
    <row r="54" spans="1:6" ht="35.25" customHeight="1">
      <c r="A54" s="84" t="s">
        <v>55</v>
      </c>
      <c r="B54" s="96" t="s">
        <v>56</v>
      </c>
      <c r="C54" s="96"/>
      <c r="D54" s="96"/>
      <c r="E54" s="96"/>
    </row>
    <row r="55" spans="1:6">
      <c r="A55" s="80" t="s">
        <v>57</v>
      </c>
    </row>
    <row r="56" spans="1:6" ht="30" customHeight="1">
      <c r="A56" s="84" t="s">
        <v>58</v>
      </c>
      <c r="B56" s="96" t="s">
        <v>59</v>
      </c>
      <c r="C56" s="96"/>
      <c r="D56" s="96"/>
      <c r="E56" s="96"/>
    </row>
  </sheetData>
  <mergeCells count="4">
    <mergeCell ref="B51:E51"/>
    <mergeCell ref="B52:E52"/>
    <mergeCell ref="B54:E54"/>
    <mergeCell ref="B56:E56"/>
  </mergeCells>
  <phoneticPr fontId="5" type="noConversion"/>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AB8B0-83A7-4F4A-865E-6ADB1CB56868}">
  <sheetPr>
    <tabColor rgb="FFFFC000"/>
  </sheetPr>
  <dimension ref="B3:AB44"/>
  <sheetViews>
    <sheetView topLeftCell="A22" zoomScale="60" zoomScaleNormal="60" workbookViewId="0">
      <selection activeCell="B44" sqref="B44:G44"/>
    </sheetView>
  </sheetViews>
  <sheetFormatPr defaultRowHeight="15" customHeight="1"/>
  <cols>
    <col min="2" max="2" width="72.5703125" bestFit="1" customWidth="1"/>
    <col min="3" max="33" width="20.5703125" customWidth="1"/>
  </cols>
  <sheetData>
    <row r="3" spans="2:28"/>
    <row r="4" spans="2:28" ht="72" customHeight="1">
      <c r="B4" s="31"/>
      <c r="C4" s="23" t="s">
        <v>60</v>
      </c>
      <c r="D4" s="23" t="s">
        <v>61</v>
      </c>
      <c r="E4" s="41" t="s">
        <v>62</v>
      </c>
      <c r="F4" s="23" t="s">
        <v>63</v>
      </c>
      <c r="G4" s="41" t="s">
        <v>64</v>
      </c>
      <c r="H4" s="41" t="s">
        <v>65</v>
      </c>
      <c r="I4" s="23" t="s">
        <v>66</v>
      </c>
      <c r="J4" s="45" t="s">
        <v>67</v>
      </c>
      <c r="K4" s="49" t="s">
        <v>15</v>
      </c>
      <c r="L4" s="15"/>
    </row>
    <row r="5" spans="2:28" ht="18.75">
      <c r="B5" s="30" t="s">
        <v>68</v>
      </c>
      <c r="C5" s="44"/>
      <c r="D5" s="44"/>
      <c r="E5" s="44"/>
      <c r="F5" s="44"/>
      <c r="G5" s="44"/>
      <c r="H5" s="44"/>
      <c r="I5" s="44"/>
      <c r="J5" s="46"/>
      <c r="K5" s="44"/>
    </row>
    <row r="6" spans="2:28">
      <c r="B6" s="31" t="s">
        <v>69</v>
      </c>
      <c r="C6" s="38">
        <f>'[30]C2 - Engineer (West)'!$B$5</f>
        <v>1.0500000000000001E-2</v>
      </c>
      <c r="D6" s="37">
        <f>'[31]C2 - Engineer (West)'!$B$5</f>
        <v>7.2500000000000004E-3</v>
      </c>
      <c r="E6" s="37">
        <f>'[32]C2 - Engineer (West)'!$B$5</f>
        <v>7.4999999999999997E-3</v>
      </c>
      <c r="F6" s="37">
        <f>'[33]C2 - Engineer (West)'!$B$5</f>
        <v>9.7000000000000003E-3</v>
      </c>
      <c r="G6" s="37">
        <f>'[34]C2 - Engineer (West)'!$B$5</f>
        <v>5.2500000000000003E-3</v>
      </c>
      <c r="H6" s="37">
        <f>'[35]C2 - Engineer (West)'!$B$5</f>
        <v>8.0000000000000002E-3</v>
      </c>
      <c r="I6" s="37">
        <f>'[36]C2 - Engineer (West)'!$B$5</f>
        <v>8.9999999999999993E-3</v>
      </c>
      <c r="J6" s="47">
        <f>'[37]C2 - Engineer (West)'!$B$5</f>
        <v>5.1999999999999998E-3</v>
      </c>
      <c r="K6" s="37">
        <f>AVERAGE(C6:J6)</f>
        <v>7.7999999999999996E-3</v>
      </c>
    </row>
    <row r="7" spans="2:28">
      <c r="B7" s="31" t="s">
        <v>18</v>
      </c>
      <c r="C7" s="40">
        <f>'[30]C2 - Engineer (West)'!$C$5</f>
        <v>10000</v>
      </c>
      <c r="D7" s="40">
        <f>'[31]C2 - Engineer (West)'!$C$5</f>
        <v>8000</v>
      </c>
      <c r="E7" s="40">
        <f>'[32]C2 - Engineer (West)'!$C$5</f>
        <v>350</v>
      </c>
      <c r="F7" s="40">
        <f>'[33]C2 - Engineer (West)'!$C$5</f>
        <v>7500</v>
      </c>
      <c r="G7" s="40">
        <f>'[34]C2 - Engineer (West)'!$C$5</f>
        <v>6000</v>
      </c>
      <c r="H7" s="40">
        <f>'[35]C2 - Engineer (West)'!$C$5</f>
        <v>10000</v>
      </c>
      <c r="I7" s="40">
        <f>'[36]C2 - Engineer (West)'!$C$5</f>
        <v>5000</v>
      </c>
      <c r="J7" s="48">
        <f>'[37]C2 - Engineer (West)'!$C$5</f>
        <v>10000</v>
      </c>
      <c r="K7" s="24"/>
    </row>
    <row r="8" spans="2:28">
      <c r="B8" s="31" t="s">
        <v>70</v>
      </c>
      <c r="C8" s="38">
        <f>'[30]C2 - Engineer (West)'!$B$6</f>
        <v>7.4999999999999997E-3</v>
      </c>
      <c r="D8" s="37">
        <f>'[31]C2 - Engineer (West)'!$B$6</f>
        <v>6.4999999999999997E-3</v>
      </c>
      <c r="E8" s="37">
        <f>'[32]C2 - Engineer (West)'!$B$6</f>
        <v>5.0000000000000001E-3</v>
      </c>
      <c r="F8" s="37">
        <f>'[33]C2 - Engineer (West)'!$B$6</f>
        <v>8.5000000000000006E-3</v>
      </c>
      <c r="G8" s="37">
        <f>'[34]C2 - Engineer (West)'!$B$6</f>
        <v>4.2500000000000003E-3</v>
      </c>
      <c r="H8" s="37">
        <f>'[35]C2 - Engineer (West)'!$B$6</f>
        <v>5.1999999999999998E-3</v>
      </c>
      <c r="I8" s="37">
        <f>'[36]C2 - Engineer (West)'!$B$6</f>
        <v>7.0000000000000001E-3</v>
      </c>
      <c r="J8" s="47">
        <f>'[37]C2 - Engineer (West)'!$B$6</f>
        <v>4.8999999999999998E-3</v>
      </c>
      <c r="K8" s="37">
        <f>AVERAGE(C8:J8)</f>
        <v>6.1062499999999997E-3</v>
      </c>
    </row>
    <row r="9" spans="2:28">
      <c r="B9" s="31" t="s">
        <v>20</v>
      </c>
      <c r="C9" s="40">
        <f>'[30]C2 - Engineer (West)'!$D$6</f>
        <v>187500</v>
      </c>
      <c r="D9" s="40">
        <f>'[31]C2 - Engineer (West)'!$D$6</f>
        <v>120000</v>
      </c>
      <c r="E9" s="40">
        <f>'[32]C2 - Engineer (West)'!$D$6</f>
        <v>150000</v>
      </c>
      <c r="F9" s="40">
        <f>'[33]C2 - Engineer (West)'!$D$6</f>
        <v>212500</v>
      </c>
      <c r="G9" s="40">
        <f>'[34]C2 - Engineer (West)'!$D$6</f>
        <v>98000</v>
      </c>
      <c r="H9" s="40">
        <f>'[35]C2 - Engineer (West)'!$D$6</f>
        <v>94500</v>
      </c>
      <c r="I9" s="40">
        <f>'[36]C2 - Engineer (West)'!$D$6</f>
        <v>200000</v>
      </c>
      <c r="J9" s="48">
        <f>'[37]C2 - Engineer (West)'!$D$6</f>
        <v>125000</v>
      </c>
      <c r="K9" s="31"/>
    </row>
    <row r="10" spans="2:28" ht="18.75">
      <c r="B10" s="30" t="s">
        <v>71</v>
      </c>
      <c r="C10" s="44"/>
      <c r="D10" s="44"/>
      <c r="E10" s="44"/>
      <c r="F10" s="44"/>
      <c r="G10" s="44"/>
      <c r="H10" s="44"/>
      <c r="I10" s="44"/>
      <c r="J10" s="46"/>
      <c r="K10" s="44"/>
      <c r="L10" s="2"/>
      <c r="M10" s="2"/>
      <c r="N10" s="2"/>
      <c r="O10" s="2"/>
      <c r="P10" s="2"/>
      <c r="Q10" s="2"/>
      <c r="R10" s="2"/>
      <c r="S10" s="2"/>
      <c r="T10" s="2"/>
      <c r="U10" s="2"/>
      <c r="V10" s="2"/>
      <c r="W10" s="2"/>
      <c r="X10" s="2"/>
      <c r="Y10" s="2"/>
      <c r="AA10" s="1"/>
      <c r="AB10" s="1"/>
    </row>
    <row r="11" spans="2:28">
      <c r="B11" s="42" t="s">
        <v>72</v>
      </c>
      <c r="C11" s="43">
        <v>875</v>
      </c>
      <c r="D11" s="43">
        <v>595</v>
      </c>
      <c r="E11" s="43">
        <v>675</v>
      </c>
      <c r="F11" s="43">
        <v>750</v>
      </c>
      <c r="G11" s="43">
        <v>640</v>
      </c>
      <c r="H11" s="43">
        <v>1055</v>
      </c>
      <c r="I11" s="43">
        <v>450</v>
      </c>
      <c r="J11" s="43">
        <v>480</v>
      </c>
      <c r="K11" s="50">
        <f>AVERAGE(C11:J11)</f>
        <v>690</v>
      </c>
      <c r="L11" s="2"/>
      <c r="M11" s="2"/>
      <c r="N11" s="2"/>
      <c r="O11" s="2"/>
      <c r="P11" s="2"/>
      <c r="Q11" s="2"/>
      <c r="R11" s="2"/>
      <c r="S11" s="2"/>
      <c r="T11" s="2"/>
      <c r="U11" s="2"/>
      <c r="V11" s="2"/>
      <c r="W11" s="2"/>
      <c r="X11" s="2"/>
      <c r="Y11" s="2"/>
      <c r="Z11" s="2"/>
      <c r="AA11" s="2"/>
    </row>
    <row r="12" spans="2:28">
      <c r="B12" s="42" t="s">
        <v>73</v>
      </c>
      <c r="C12" s="43">
        <v>600</v>
      </c>
      <c r="D12" s="43">
        <v>420</v>
      </c>
      <c r="E12" s="43">
        <v>525</v>
      </c>
      <c r="F12" s="43">
        <v>562.5</v>
      </c>
      <c r="G12" s="43">
        <v>490</v>
      </c>
      <c r="H12" s="43">
        <v>720</v>
      </c>
      <c r="I12" s="43">
        <v>400</v>
      </c>
      <c r="J12" s="43">
        <v>400</v>
      </c>
      <c r="K12" s="50">
        <f>AVERAGE(C12:J12)</f>
        <v>514.6875</v>
      </c>
      <c r="L12" s="2"/>
      <c r="M12" s="2"/>
      <c r="N12" s="2"/>
      <c r="O12" s="2"/>
      <c r="P12" s="2"/>
      <c r="Q12" s="2"/>
      <c r="R12" s="2"/>
      <c r="S12" s="2"/>
      <c r="T12" s="2"/>
      <c r="U12" s="2"/>
      <c r="V12" s="2"/>
      <c r="W12" s="2"/>
      <c r="X12" s="2"/>
      <c r="Y12" s="2"/>
      <c r="Z12" s="2"/>
      <c r="AA12" s="2"/>
    </row>
    <row r="13" spans="2:28">
      <c r="C13" s="1"/>
      <c r="D13" s="1"/>
      <c r="E13" s="1"/>
      <c r="F13" s="1"/>
      <c r="G13" s="1"/>
      <c r="H13" s="1"/>
      <c r="I13" s="1"/>
      <c r="J13" s="1"/>
      <c r="K13" s="2"/>
      <c r="L13" s="2"/>
      <c r="M13" s="2"/>
      <c r="N13" s="2"/>
      <c r="O13" s="2"/>
      <c r="P13" s="2"/>
      <c r="Q13" s="2"/>
      <c r="R13" s="2"/>
      <c r="S13" s="2"/>
      <c r="T13" s="2"/>
      <c r="U13" s="2"/>
      <c r="V13" s="2"/>
      <c r="W13" s="2"/>
      <c r="X13" s="2"/>
      <c r="Y13" s="2"/>
      <c r="Z13" s="2"/>
      <c r="AA13" s="2"/>
    </row>
    <row r="14" spans="2:28" ht="66.95" customHeight="1">
      <c r="B14" s="31"/>
      <c r="C14" s="23" t="s">
        <v>60</v>
      </c>
      <c r="D14" s="23" t="s">
        <v>61</v>
      </c>
      <c r="E14" s="41" t="s">
        <v>62</v>
      </c>
      <c r="F14" s="23" t="s">
        <v>63</v>
      </c>
      <c r="G14" s="41" t="s">
        <v>64</v>
      </c>
      <c r="H14" s="41" t="s">
        <v>65</v>
      </c>
      <c r="I14" s="23" t="s">
        <v>66</v>
      </c>
      <c r="J14" s="45" t="s">
        <v>74</v>
      </c>
      <c r="K14" s="49" t="s">
        <v>15</v>
      </c>
    </row>
    <row r="15" spans="2:28" ht="18.75">
      <c r="B15" s="30" t="s">
        <v>75</v>
      </c>
      <c r="C15" s="44"/>
      <c r="D15" s="44"/>
      <c r="E15" s="44"/>
      <c r="F15" s="44"/>
      <c r="G15" s="44"/>
      <c r="H15" s="44"/>
      <c r="I15" s="44"/>
      <c r="J15" s="46"/>
      <c r="K15" s="44"/>
    </row>
    <row r="16" spans="2:28">
      <c r="B16" s="31" t="s">
        <v>76</v>
      </c>
      <c r="C16" s="38">
        <f>'[30]C2 - Engineer (East)'!$B$5</f>
        <v>1.0500000000000001E-2</v>
      </c>
      <c r="D16" s="37">
        <f>'[31]C2 - Engineer (East)'!$B$5</f>
        <v>8.8000000000000005E-3</v>
      </c>
      <c r="E16" s="37">
        <f>'[32]C2 - Engineer (East)'!$B$5</f>
        <v>7.4999999999999997E-3</v>
      </c>
      <c r="F16" s="37">
        <f>'[33]C2 - Engineer (East)'!$B$5</f>
        <v>9.7000000000000003E-3</v>
      </c>
      <c r="G16" s="37">
        <f>'[34]C2 - Engineer (East)'!$B$5</f>
        <v>5.2500000000000003E-3</v>
      </c>
      <c r="H16" s="37">
        <f>'[35]C2 - Engineer (East)'!$B$5</f>
        <v>8.0000000000000002E-3</v>
      </c>
      <c r="I16" s="37">
        <f>'[36]C2 - Engineer (East)'!$B$5</f>
        <v>8.9999999999999993E-3</v>
      </c>
      <c r="J16" s="47">
        <f>'[37]C2 - Engineer (East)'!$B$5</f>
        <v>5.4000000000000003E-3</v>
      </c>
      <c r="K16" s="37">
        <f>AVERAGE(C16:J16)</f>
        <v>8.0187499999999998E-3</v>
      </c>
    </row>
    <row r="17" spans="2:28">
      <c r="B17" s="31" t="s">
        <v>18</v>
      </c>
      <c r="C17" s="40">
        <f>'[30]C2 - Engineer (East)'!$C$5</f>
        <v>10000</v>
      </c>
      <c r="D17" s="40">
        <f>'[31]C2 - Engineer (East)'!$C$5</f>
        <v>10000</v>
      </c>
      <c r="E17" s="40">
        <f>'[32]C2 - Engineer (East)'!$C$5</f>
        <v>350</v>
      </c>
      <c r="F17" s="40">
        <f>'[33]C2 - Engineer (East)'!$C$5</f>
        <v>7500</v>
      </c>
      <c r="G17" s="40">
        <f>'[34]C2 - Engineer (East)'!$C$5</f>
        <v>6000</v>
      </c>
      <c r="H17" s="40">
        <f>'[35]C2 - Engineer (East)'!$C$5</f>
        <v>10000</v>
      </c>
      <c r="I17" s="40">
        <f>'[36]C2 - Engineer (East)'!$C$5</f>
        <v>5000</v>
      </c>
      <c r="J17" s="48">
        <f>'[37]C2 - Engineer (East)'!$C$5</f>
        <v>10000</v>
      </c>
      <c r="K17" s="24"/>
    </row>
    <row r="18" spans="2:28">
      <c r="B18" s="31" t="s">
        <v>70</v>
      </c>
      <c r="C18" s="38">
        <f>'[30]C2 - Engineer (East)'!$B$6</f>
        <v>7.4999999999999997E-3</v>
      </c>
      <c r="D18" s="37">
        <f>'[31]C2 - Engineer (East)'!$B$6</f>
        <v>8.0000000000000002E-3</v>
      </c>
      <c r="E18" s="37">
        <f>'[32]C2 - Engineer (East)'!$B$6</f>
        <v>5.0000000000000001E-3</v>
      </c>
      <c r="F18" s="37">
        <f>'[33]C2 - Engineer (East)'!$B$6</f>
        <v>8.5000000000000006E-3</v>
      </c>
      <c r="G18" s="37">
        <f>'[34]C2 - Engineer (East)'!$B$6</f>
        <v>4.2500000000000003E-3</v>
      </c>
      <c r="H18" s="37">
        <f>'[35]C2 - Engineer (East)'!$B$6</f>
        <v>5.1999999999999998E-3</v>
      </c>
      <c r="I18" s="37">
        <f>'[36]C2 - Engineer (East)'!$B$6</f>
        <v>7.0000000000000001E-3</v>
      </c>
      <c r="J18" s="47">
        <f>'[37]C2 - Engineer (East)'!$B$6</f>
        <v>5.0000000000000001E-3</v>
      </c>
      <c r="K18" s="37">
        <f>AVERAGE(C18:J18)</f>
        <v>6.3062499999999994E-3</v>
      </c>
    </row>
    <row r="19" spans="2:28">
      <c r="B19" s="31" t="s">
        <v>20</v>
      </c>
      <c r="C19" s="40">
        <f>'[30]C2 - Engineer (East)'!$D$6</f>
        <v>187500</v>
      </c>
      <c r="D19" s="40">
        <f>'[31]C2 - Engineer (East)'!$D$6</f>
        <v>125000</v>
      </c>
      <c r="E19" s="40">
        <f>'[32]C2 - Engineer (East)'!$D$6</f>
        <v>150000</v>
      </c>
      <c r="F19" s="40">
        <f>'[33]C2 - Engineer (East)'!$D$6</f>
        <v>212500</v>
      </c>
      <c r="G19" s="40">
        <f>'[34]C2 - Engineer (East)'!$D$6</f>
        <v>98000</v>
      </c>
      <c r="H19" s="40">
        <f>'[35]C2 - Engineer (East)'!$D$6</f>
        <v>94500</v>
      </c>
      <c r="I19" s="40">
        <f>'[36]C2 - Engineer (East)'!$D$6</f>
        <v>200000</v>
      </c>
      <c r="J19" s="48">
        <f>'[37]C2 - Engineer (East)'!$D$6</f>
        <v>125000</v>
      </c>
      <c r="K19" s="31"/>
    </row>
    <row r="20" spans="2:28" ht="18.75">
      <c r="B20" s="30" t="s">
        <v>71</v>
      </c>
      <c r="C20" s="44"/>
      <c r="D20" s="44"/>
      <c r="E20" s="44"/>
      <c r="F20" s="44"/>
      <c r="G20" s="44"/>
      <c r="H20" s="44"/>
      <c r="I20" s="44"/>
      <c r="J20" s="44"/>
      <c r="K20" s="44"/>
      <c r="L20" s="2"/>
      <c r="M20" s="2"/>
      <c r="N20" s="2"/>
      <c r="O20" s="2"/>
      <c r="P20" s="2"/>
      <c r="Q20" s="2"/>
      <c r="R20" s="2"/>
      <c r="S20" s="2"/>
      <c r="T20" s="2"/>
      <c r="U20" s="2"/>
      <c r="V20" s="2"/>
      <c r="W20" s="2"/>
      <c r="X20" s="2"/>
      <c r="Y20" s="2"/>
      <c r="AA20" s="1"/>
      <c r="AB20" s="1"/>
    </row>
    <row r="21" spans="2:28">
      <c r="B21" s="42" t="s">
        <v>72</v>
      </c>
      <c r="C21" s="43">
        <v>875</v>
      </c>
      <c r="D21" s="43">
        <v>595</v>
      </c>
      <c r="E21" s="43">
        <v>675</v>
      </c>
      <c r="F21" s="43">
        <v>750</v>
      </c>
      <c r="G21" s="43">
        <v>640</v>
      </c>
      <c r="H21" s="43">
        <v>1055</v>
      </c>
      <c r="I21" s="43">
        <v>450</v>
      </c>
      <c r="J21" s="43">
        <v>480</v>
      </c>
      <c r="K21" s="50">
        <f>AVERAGE(C21:J21)</f>
        <v>690</v>
      </c>
    </row>
    <row r="22" spans="2:28">
      <c r="B22" s="42" t="s">
        <v>73</v>
      </c>
      <c r="C22" s="43">
        <v>600</v>
      </c>
      <c r="D22" s="43">
        <v>420</v>
      </c>
      <c r="E22" s="43">
        <v>525</v>
      </c>
      <c r="F22" s="43">
        <v>562.5</v>
      </c>
      <c r="G22" s="43">
        <v>490</v>
      </c>
      <c r="H22" s="43">
        <v>720</v>
      </c>
      <c r="I22" s="43">
        <v>400</v>
      </c>
      <c r="J22" s="43">
        <v>400</v>
      </c>
      <c r="K22" s="50">
        <f>AVERAGE(C22:J22)</f>
        <v>514.6875</v>
      </c>
    </row>
    <row r="23" spans="2:28"/>
    <row r="24" spans="2:28"/>
    <row r="25" spans="2:28" ht="15" customHeight="1">
      <c r="B25" s="79" t="s">
        <v>77</v>
      </c>
    </row>
    <row r="27" spans="2:28" ht="15" customHeight="1">
      <c r="B27" s="80" t="s">
        <v>78</v>
      </c>
    </row>
    <row r="28" spans="2:28" ht="15" customHeight="1">
      <c r="B28" s="80" t="s">
        <v>25</v>
      </c>
    </row>
    <row r="29" spans="2:28" ht="15" customHeight="1">
      <c r="B29" s="80" t="s">
        <v>79</v>
      </c>
    </row>
    <row r="30" spans="2:28" ht="15" customHeight="1">
      <c r="B30" s="80" t="s">
        <v>27</v>
      </c>
    </row>
    <row r="31" spans="2:28" ht="15" customHeight="1">
      <c r="B31" s="88" t="s">
        <v>80</v>
      </c>
    </row>
    <row r="32" spans="2:28" ht="15" customHeight="1">
      <c r="B32" s="89" t="s">
        <v>81</v>
      </c>
    </row>
    <row r="33" spans="2:7" ht="15" customHeight="1">
      <c r="B33" s="81" t="s">
        <v>82</v>
      </c>
    </row>
    <row r="34" spans="2:7" ht="15" customHeight="1">
      <c r="B34" s="81" t="s">
        <v>83</v>
      </c>
    </row>
    <row r="35" spans="2:7" ht="15" customHeight="1">
      <c r="B35" s="81" t="s">
        <v>84</v>
      </c>
    </row>
    <row r="36" spans="2:7" ht="15" customHeight="1">
      <c r="B36" s="81" t="s">
        <v>85</v>
      </c>
    </row>
    <row r="37" spans="2:7" ht="15" customHeight="1">
      <c r="B37" s="89" t="s">
        <v>86</v>
      </c>
    </row>
    <row r="38" spans="2:7" ht="15" customHeight="1">
      <c r="B38" s="90" t="s">
        <v>87</v>
      </c>
    </row>
    <row r="39" spans="2:7" ht="15" customHeight="1">
      <c r="B39" s="87" t="s">
        <v>88</v>
      </c>
    </row>
    <row r="40" spans="2:7" ht="47.25" customHeight="1">
      <c r="B40" s="97" t="s">
        <v>89</v>
      </c>
      <c r="C40" s="97"/>
      <c r="D40" s="97"/>
      <c r="E40" s="97"/>
      <c r="F40" s="97"/>
      <c r="G40" s="97"/>
    </row>
    <row r="41" spans="2:7" ht="15" customHeight="1">
      <c r="B41" s="80" t="s">
        <v>54</v>
      </c>
    </row>
    <row r="42" spans="2:7" ht="30" customHeight="1">
      <c r="B42" s="93" t="s">
        <v>90</v>
      </c>
      <c r="C42" s="93"/>
      <c r="D42" s="93"/>
      <c r="E42" s="93"/>
      <c r="F42" s="93"/>
      <c r="G42" s="93"/>
    </row>
    <row r="43" spans="2:7" ht="15" customHeight="1">
      <c r="B43" s="80" t="s">
        <v>91</v>
      </c>
    </row>
    <row r="44" spans="2:7" ht="29.25" customHeight="1">
      <c r="B44" s="98" t="s">
        <v>92</v>
      </c>
      <c r="C44" s="98"/>
      <c r="D44" s="98"/>
      <c r="E44" s="98"/>
      <c r="F44" s="98"/>
      <c r="G44" s="98"/>
    </row>
  </sheetData>
  <mergeCells count="3">
    <mergeCell ref="B42:G42"/>
    <mergeCell ref="B40:G40"/>
    <mergeCell ref="B44:G44"/>
  </mergeCells>
  <phoneticPr fontId="5" type="noConversion"/>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922B-BDCC-4074-92DE-41D3E574820D}">
  <sheetPr>
    <tabColor rgb="FFFFC000"/>
  </sheetPr>
  <dimension ref="B2:AS41"/>
  <sheetViews>
    <sheetView topLeftCell="A24" zoomScale="60" zoomScaleNormal="60" workbookViewId="0">
      <selection activeCell="B32" sqref="B32:G36"/>
    </sheetView>
  </sheetViews>
  <sheetFormatPr defaultRowHeight="15" customHeight="1"/>
  <cols>
    <col min="2" max="2" width="58.140625" bestFit="1" customWidth="1"/>
    <col min="3" max="21" width="20.5703125" style="2" customWidth="1"/>
    <col min="22" max="24" width="20.5703125" customWidth="1"/>
    <col min="25" max="25" width="19.140625" bestFit="1" customWidth="1"/>
  </cols>
  <sheetData>
    <row r="2" spans="2:45"/>
    <row r="3" spans="2:45" ht="54.6" customHeight="1">
      <c r="B3" s="31"/>
      <c r="C3" s="41" t="s">
        <v>1</v>
      </c>
      <c r="D3" s="23" t="s">
        <v>93</v>
      </c>
      <c r="E3" s="23" t="s">
        <v>94</v>
      </c>
      <c r="F3" s="41" t="s">
        <v>95</v>
      </c>
      <c r="G3" s="41" t="s">
        <v>96</v>
      </c>
      <c r="H3" s="23" t="s">
        <v>12</v>
      </c>
      <c r="I3" s="23" t="s">
        <v>13</v>
      </c>
      <c r="J3" s="23" t="s">
        <v>14</v>
      </c>
      <c r="K3" s="23" t="s">
        <v>15</v>
      </c>
      <c r="L3" s="15"/>
      <c r="V3" s="2"/>
      <c r="W3" s="2"/>
      <c r="X3" s="2"/>
      <c r="Y3" s="2"/>
      <c r="Z3" s="2"/>
      <c r="AA3" s="2"/>
      <c r="AB3" s="2"/>
    </row>
    <row r="4" spans="2:45" ht="37.5" customHeight="1">
      <c r="B4" s="30" t="s">
        <v>97</v>
      </c>
      <c r="C4" s="44"/>
      <c r="D4" s="44"/>
      <c r="E4" s="44"/>
      <c r="F4" s="44"/>
      <c r="G4" s="44"/>
      <c r="H4" s="44"/>
      <c r="I4" s="44"/>
      <c r="J4" s="44"/>
      <c r="K4" s="44"/>
      <c r="V4" s="2"/>
      <c r="W4" s="2"/>
      <c r="X4" s="2"/>
      <c r="Y4" s="2"/>
      <c r="Z4" s="2"/>
      <c r="AA4" s="2"/>
      <c r="AB4" s="2"/>
    </row>
    <row r="5" spans="2:45">
      <c r="B5" s="31" t="s">
        <v>69</v>
      </c>
      <c r="C5" s="38">
        <f>'[38]C3 - Building Surveyor (West)'!$B$5</f>
        <v>0.04</v>
      </c>
      <c r="D5" s="38">
        <f>'[39]C3 - Building Surveyor (West)'!$B$5</f>
        <v>0.08</v>
      </c>
      <c r="E5" s="38">
        <f>'[40]C3 - Building Surveyor (West)'!$B$5</f>
        <v>0.02</v>
      </c>
      <c r="F5" s="38">
        <f>'[41]C3 - Building Surveyor (West)'!$B$5</f>
        <v>0.05</v>
      </c>
      <c r="G5" s="38">
        <f>'[42]C3 - Building Surveyor (West)'!$B$5</f>
        <v>2.5000000000000001E-2</v>
      </c>
      <c r="H5" s="38">
        <f>'[43]C3 - Building Surveyor (West)'!$B$5</f>
        <v>7.0000000000000007E-2</v>
      </c>
      <c r="I5" s="38">
        <f>'[44]C3 - Building Surveyor (West)'!$B$5</f>
        <v>1.2E-2</v>
      </c>
      <c r="J5" s="38">
        <f>'[45]C3 - Building Surveyor (West)'!$B$5</f>
        <v>4.2999999999999997E-2</v>
      </c>
      <c r="K5" s="37">
        <f>AVERAGE(C5:J5)</f>
        <v>4.2500000000000003E-2</v>
      </c>
      <c r="V5" s="2"/>
      <c r="W5" s="2"/>
      <c r="X5" s="2"/>
      <c r="Y5" s="2"/>
      <c r="Z5" s="2"/>
      <c r="AA5" s="2"/>
      <c r="AB5" s="2"/>
      <c r="AC5" s="7"/>
      <c r="AD5" s="7"/>
      <c r="AE5" s="7"/>
      <c r="AF5" s="7"/>
      <c r="AG5" s="7"/>
      <c r="AH5" s="7"/>
      <c r="AI5" s="7"/>
      <c r="AJ5" s="7"/>
      <c r="AK5" s="7"/>
      <c r="AL5" s="7"/>
      <c r="AM5" s="7"/>
      <c r="AN5" s="7"/>
      <c r="AO5" s="7"/>
      <c r="AP5" s="7"/>
      <c r="AQ5" s="7"/>
      <c r="AR5" s="7"/>
      <c r="AS5" s="7"/>
    </row>
    <row r="6" spans="2:45">
      <c r="B6" s="31" t="s">
        <v>18</v>
      </c>
      <c r="C6" s="40">
        <f>'[38]C3 - Building Surveyor (West)'!$C$5</f>
        <v>25000</v>
      </c>
      <c r="D6" s="40">
        <f>'[39]C3 - Building Surveyor (West)'!$C$5</f>
        <v>1500</v>
      </c>
      <c r="E6" s="40">
        <f>'[40]C3 - Building Surveyor (West)'!$C$5</f>
        <v>6250</v>
      </c>
      <c r="F6" s="40">
        <f>'[41]C3 - Building Surveyor (West)'!$C$5</f>
        <v>25000</v>
      </c>
      <c r="G6" s="40">
        <f>'[42]C3 - Building Surveyor (West)'!$C$5</f>
        <v>125000</v>
      </c>
      <c r="H6" s="40">
        <f>'[43]C3 - Building Surveyor (West)'!$C$5</f>
        <v>12500</v>
      </c>
      <c r="I6" s="40">
        <f>'[44]C3 - Building Surveyor (West)'!$C$5</f>
        <v>6000</v>
      </c>
      <c r="J6" s="40">
        <f>'[45]C3 - Building Surveyor (West)'!$C$5</f>
        <v>10000</v>
      </c>
      <c r="K6" s="24"/>
      <c r="V6" s="2"/>
      <c r="W6" s="2"/>
      <c r="X6" s="2"/>
      <c r="Y6" s="2"/>
      <c r="Z6" s="2"/>
      <c r="AA6" s="2"/>
      <c r="AB6" s="2"/>
      <c r="AC6" s="6"/>
      <c r="AD6" s="6"/>
      <c r="AE6" s="6"/>
      <c r="AF6" s="6"/>
      <c r="AG6" s="6"/>
      <c r="AH6" s="6"/>
      <c r="AI6" s="6"/>
      <c r="AJ6" s="6"/>
      <c r="AK6" s="6"/>
      <c r="AL6" s="6"/>
      <c r="AM6" s="6"/>
      <c r="AN6" s="6"/>
      <c r="AO6" s="6"/>
      <c r="AP6" s="6"/>
      <c r="AQ6" s="6"/>
      <c r="AR6" s="6"/>
    </row>
    <row r="7" spans="2:45">
      <c r="B7" s="31" t="s">
        <v>98</v>
      </c>
      <c r="C7" s="38">
        <f>'[38]C3 - Building Surveyor (West)'!$B$6</f>
        <v>0.03</v>
      </c>
      <c r="D7" s="38">
        <f>'[39]C3 - Building Surveyor (West)'!$B$6</f>
        <v>0.06</v>
      </c>
      <c r="E7" s="38">
        <f>'[40]C3 - Building Surveyor (West)'!$B$6</f>
        <v>1.4500000000000001E-2</v>
      </c>
      <c r="F7" s="38">
        <f>'[41]C3 - Building Surveyor (West)'!$B$6</f>
        <v>0.04</v>
      </c>
      <c r="G7" s="38">
        <f>'[42]C3 - Building Surveyor (West)'!$B$6</f>
        <v>0.02</v>
      </c>
      <c r="H7" s="38">
        <f>'[43]C3 - Building Surveyor (West)'!$B$6</f>
        <v>4.9000000000000002E-2</v>
      </c>
      <c r="I7" s="38">
        <f>'[44]C3 - Building Surveyor (West)'!$B$6</f>
        <v>8.5000000000000006E-3</v>
      </c>
      <c r="J7" s="38">
        <f>'[45]C3 - Building Surveyor (West)'!$B$6</f>
        <v>3.5000000000000003E-2</v>
      </c>
      <c r="K7" s="37">
        <f>AVERAGE(C7:J7)</f>
        <v>3.2125000000000001E-2</v>
      </c>
      <c r="V7" s="2"/>
      <c r="W7" s="2"/>
      <c r="X7" s="2"/>
      <c r="Y7" s="2"/>
      <c r="Z7" s="2"/>
      <c r="AA7" s="2"/>
      <c r="AB7" s="2"/>
      <c r="AC7" s="7"/>
      <c r="AD7" s="7"/>
      <c r="AE7" s="7"/>
      <c r="AF7" s="7"/>
      <c r="AG7" s="7"/>
      <c r="AH7" s="7"/>
      <c r="AI7" s="7"/>
      <c r="AJ7" s="7"/>
      <c r="AK7" s="7"/>
      <c r="AL7" s="7"/>
      <c r="AM7" s="7"/>
      <c r="AN7" s="7"/>
      <c r="AO7" s="7"/>
      <c r="AP7" s="7"/>
      <c r="AQ7" s="7"/>
      <c r="AR7" s="7"/>
      <c r="AS7" s="7"/>
    </row>
    <row r="8" spans="2:45">
      <c r="B8" s="31" t="s">
        <v>20</v>
      </c>
      <c r="C8" s="40">
        <f>'[38]C3 - Building Surveyor (West)'!$D$6</f>
        <v>150000</v>
      </c>
      <c r="D8" s="40">
        <f>'[39]C3 - Building Surveyor (West)'!$D$6</f>
        <v>60000</v>
      </c>
      <c r="E8" s="40">
        <f>'[40]C3 - Building Surveyor (West)'!$D$6</f>
        <v>195000</v>
      </c>
      <c r="F8" s="40">
        <f>'[41]C3 - Building Surveyor (West)'!$D$6</f>
        <v>175000</v>
      </c>
      <c r="G8" s="40">
        <f>'[42]C3 - Building Surveyor (West)'!$D$6</f>
        <v>200000</v>
      </c>
      <c r="H8" s="40">
        <f>'[43]C3 - Building Surveyor (West)'!$D$6</f>
        <v>250000</v>
      </c>
      <c r="I8" s="40">
        <f>'[44]C3 - Building Surveyor (West)'!$D$6</f>
        <v>85000</v>
      </c>
      <c r="J8" s="40">
        <f>'[45]C3 - Building Surveyor (West)'!$D$6</f>
        <v>80000</v>
      </c>
      <c r="K8" s="24"/>
      <c r="V8" s="2"/>
      <c r="W8" s="2"/>
      <c r="X8" s="2"/>
      <c r="Y8" s="2"/>
      <c r="Z8" s="2"/>
      <c r="AA8" s="2"/>
      <c r="AB8" s="2"/>
      <c r="AC8" s="6"/>
      <c r="AD8" s="6"/>
      <c r="AE8" s="6"/>
      <c r="AF8" s="6"/>
      <c r="AG8" s="6"/>
      <c r="AH8" s="6"/>
      <c r="AI8" s="6"/>
      <c r="AJ8" s="6"/>
      <c r="AK8" s="6"/>
      <c r="AL8" s="6"/>
      <c r="AM8" s="6"/>
      <c r="AN8" s="6"/>
      <c r="AO8" s="6"/>
      <c r="AP8" s="6"/>
      <c r="AQ8" s="6"/>
      <c r="AR8" s="6"/>
      <c r="AS8" s="6"/>
    </row>
    <row r="9" spans="2:45">
      <c r="B9" s="52" t="s">
        <v>99</v>
      </c>
      <c r="C9" s="44"/>
      <c r="D9" s="44"/>
      <c r="E9" s="44"/>
      <c r="F9" s="44"/>
      <c r="G9" s="44"/>
      <c r="H9" s="44"/>
      <c r="I9" s="44"/>
      <c r="J9" s="44"/>
      <c r="K9" s="44"/>
      <c r="W9" s="2"/>
      <c r="X9" s="1"/>
    </row>
    <row r="10" spans="2:45">
      <c r="B10" s="53" t="s">
        <v>100</v>
      </c>
      <c r="C10" s="54">
        <v>950</v>
      </c>
      <c r="D10" s="54">
        <v>1125</v>
      </c>
      <c r="E10" s="54">
        <v>565</v>
      </c>
      <c r="F10" s="54">
        <v>695</v>
      </c>
      <c r="G10" s="54">
        <v>900</v>
      </c>
      <c r="H10" s="54">
        <v>750</v>
      </c>
      <c r="I10" s="54">
        <v>250</v>
      </c>
      <c r="J10" s="54">
        <v>550</v>
      </c>
      <c r="K10" s="55">
        <f t="shared" ref="K10:K12" si="0">AVERAGE(C10:J10)</f>
        <v>723.125</v>
      </c>
      <c r="L10" s="10"/>
      <c r="M10" s="10"/>
      <c r="N10" s="10"/>
      <c r="O10" s="10"/>
      <c r="P10" s="10"/>
      <c r="Q10" s="10"/>
      <c r="R10" s="10"/>
      <c r="S10" s="10"/>
      <c r="T10" s="10"/>
      <c r="U10" s="10"/>
      <c r="X10" s="2"/>
      <c r="Y10" s="1"/>
    </row>
    <row r="11" spans="2:45">
      <c r="B11" s="53" t="s">
        <v>101</v>
      </c>
      <c r="C11" s="54">
        <v>600</v>
      </c>
      <c r="D11" s="54">
        <v>900</v>
      </c>
      <c r="E11" s="54">
        <v>525</v>
      </c>
      <c r="F11" s="54">
        <v>595</v>
      </c>
      <c r="G11" s="54">
        <v>600</v>
      </c>
      <c r="H11" s="54">
        <v>487.5</v>
      </c>
      <c r="I11" s="54">
        <v>200</v>
      </c>
      <c r="J11" s="54">
        <v>500</v>
      </c>
      <c r="K11" s="55">
        <f t="shared" si="0"/>
        <v>550.9375</v>
      </c>
      <c r="L11" s="10"/>
      <c r="M11" s="10"/>
      <c r="N11" s="10"/>
      <c r="O11" s="10"/>
      <c r="P11" s="10"/>
      <c r="Q11" s="10"/>
      <c r="R11" s="10"/>
      <c r="S11" s="10"/>
      <c r="T11" s="10"/>
      <c r="U11" s="10"/>
      <c r="X11" s="2"/>
      <c r="Y11" s="1"/>
    </row>
    <row r="12" spans="2:45">
      <c r="B12" s="53" t="s">
        <v>102</v>
      </c>
      <c r="C12" s="54">
        <v>900</v>
      </c>
      <c r="D12" s="54">
        <v>900</v>
      </c>
      <c r="E12" s="54">
        <v>525</v>
      </c>
      <c r="F12" s="54">
        <v>595</v>
      </c>
      <c r="G12" s="54">
        <v>750</v>
      </c>
      <c r="H12" s="54">
        <v>525</v>
      </c>
      <c r="I12" s="54">
        <v>150</v>
      </c>
      <c r="J12" s="54">
        <v>550</v>
      </c>
      <c r="K12" s="55">
        <f t="shared" si="0"/>
        <v>611.875</v>
      </c>
      <c r="X12" s="2"/>
      <c r="Y12" s="1"/>
    </row>
    <row r="13" spans="2:45">
      <c r="B13" s="51"/>
      <c r="C13" s="1"/>
      <c r="D13" s="1"/>
      <c r="E13" s="1"/>
      <c r="F13" s="1"/>
      <c r="G13" s="1"/>
      <c r="H13" s="1"/>
      <c r="I13" s="1"/>
      <c r="X13" s="2"/>
      <c r="Y13" s="1"/>
    </row>
    <row r="14" spans="2:45">
      <c r="B14" s="51"/>
      <c r="C14" s="1"/>
      <c r="D14" s="1"/>
      <c r="E14" s="1"/>
      <c r="F14" s="1"/>
      <c r="G14" s="1"/>
      <c r="H14" s="1"/>
      <c r="I14" s="1"/>
      <c r="X14" s="2"/>
      <c r="Y14" s="1"/>
    </row>
    <row r="15" spans="2:45" ht="54.6" customHeight="1">
      <c r="B15" s="31"/>
      <c r="C15" s="41" t="s">
        <v>1</v>
      </c>
      <c r="D15" s="23" t="s">
        <v>93</v>
      </c>
      <c r="E15" s="23" t="s">
        <v>94</v>
      </c>
      <c r="F15" s="41" t="s">
        <v>95</v>
      </c>
      <c r="G15" s="23" t="s">
        <v>10</v>
      </c>
      <c r="H15" s="23" t="s">
        <v>12</v>
      </c>
      <c r="I15" s="23" t="s">
        <v>13</v>
      </c>
      <c r="J15" s="23" t="s">
        <v>14</v>
      </c>
      <c r="K15" s="23" t="s">
        <v>15</v>
      </c>
      <c r="V15" s="2"/>
      <c r="W15" s="2"/>
      <c r="X15" s="2"/>
      <c r="Y15" s="2"/>
      <c r="Z15" s="2"/>
      <c r="AA15" s="2"/>
      <c r="AB15" s="2"/>
      <c r="AC15" s="2"/>
      <c r="AD15" s="2"/>
      <c r="AE15" s="2"/>
      <c r="AF15" s="2"/>
      <c r="AG15" s="2"/>
    </row>
    <row r="16" spans="2:45" ht="18.75">
      <c r="B16" s="30" t="s">
        <v>103</v>
      </c>
      <c r="C16" s="44"/>
      <c r="D16" s="44"/>
      <c r="E16" s="44"/>
      <c r="F16" s="44"/>
      <c r="G16" s="44"/>
      <c r="H16" s="44"/>
      <c r="I16" s="44"/>
      <c r="J16" s="44"/>
      <c r="K16" s="44"/>
      <c r="V16" s="2"/>
      <c r="W16" s="2"/>
      <c r="X16" s="2"/>
      <c r="Y16" s="2"/>
      <c r="Z16" s="2"/>
      <c r="AA16" s="2"/>
      <c r="AB16" s="2"/>
      <c r="AC16" s="2"/>
      <c r="AD16" s="2"/>
      <c r="AE16" s="2"/>
      <c r="AF16" s="2"/>
      <c r="AG16" s="2"/>
    </row>
    <row r="17" spans="2:33">
      <c r="B17" s="31" t="s">
        <v>76</v>
      </c>
      <c r="C17" s="38">
        <f>'[38]C3 - Building Surveyor (East)'!$B$5</f>
        <v>0.04</v>
      </c>
      <c r="D17" s="38">
        <f>'[39]C3 - Building Surveyor (East)'!$B$5</f>
        <v>0.08</v>
      </c>
      <c r="E17" s="38">
        <f>'[40]C3 - Building Surveyor (East)'!$B$5</f>
        <v>0.02</v>
      </c>
      <c r="F17" s="38">
        <f>'[41]C3 - Building Surveyor (East)'!$B$5</f>
        <v>0.05</v>
      </c>
      <c r="G17" s="38">
        <f>'[46]C3 - Building Surveyor (East)'!$B$5</f>
        <v>4.4999999999999998E-2</v>
      </c>
      <c r="H17" s="38">
        <f>'[43]C3 - Building Surveyor (East)'!$B$5</f>
        <v>7.0000000000000007E-2</v>
      </c>
      <c r="I17" s="38">
        <f>'[44]C3 - Building Surveyor (East)'!$B$5</f>
        <v>1.2E-2</v>
      </c>
      <c r="J17" s="38">
        <f>'[45]C3 - Building Surveyor (East)'!$B$5</f>
        <v>4.2999999999999997E-2</v>
      </c>
      <c r="K17" s="37">
        <f>AVERAGE(C17:J17)</f>
        <v>4.4999999999999998E-2</v>
      </c>
      <c r="V17" s="2"/>
      <c r="W17" s="2"/>
      <c r="X17" s="2"/>
      <c r="Y17" s="2"/>
      <c r="Z17" s="2"/>
      <c r="AA17" s="2"/>
      <c r="AB17" s="2"/>
      <c r="AC17" s="2"/>
      <c r="AD17" s="2"/>
      <c r="AE17" s="2"/>
      <c r="AF17" s="2"/>
      <c r="AG17" s="2"/>
    </row>
    <row r="18" spans="2:33">
      <c r="B18" s="31" t="s">
        <v>18</v>
      </c>
      <c r="C18" s="40">
        <f>'[38]C3 - Building Surveyor (East)'!$C$5</f>
        <v>25000</v>
      </c>
      <c r="D18" s="40">
        <f>'[39]C3 - Building Surveyor (East)'!$C$5</f>
        <v>1500</v>
      </c>
      <c r="E18" s="40">
        <f>'[40]C3 - Building Surveyor (East)'!$C$5</f>
        <v>6250</v>
      </c>
      <c r="F18" s="40">
        <f>'[41]C3 - Building Surveyor (East)'!$C$5</f>
        <v>25000</v>
      </c>
      <c r="G18" s="40">
        <f>'[46]C3 - Building Surveyor (East)'!$C$5</f>
        <v>4375</v>
      </c>
      <c r="H18" s="40">
        <f>'[43]C3 - Building Surveyor (East)'!$C$5</f>
        <v>12500</v>
      </c>
      <c r="I18" s="40">
        <f>'[44]C3 - Building Surveyor (East)'!$C$5</f>
        <v>6000</v>
      </c>
      <c r="J18" s="40">
        <f>'[45]C3 - Building Surveyor (East)'!$C$5</f>
        <v>10000</v>
      </c>
      <c r="K18" s="24"/>
      <c r="V18" s="2"/>
      <c r="W18" s="2"/>
      <c r="X18" s="2"/>
      <c r="Y18" s="2"/>
      <c r="Z18" s="2"/>
      <c r="AA18" s="2"/>
      <c r="AB18" s="2"/>
      <c r="AC18" s="2"/>
      <c r="AD18" s="2"/>
      <c r="AE18" s="2"/>
      <c r="AF18" s="2"/>
      <c r="AG18" s="2"/>
    </row>
    <row r="19" spans="2:33">
      <c r="B19" s="31" t="s">
        <v>98</v>
      </c>
      <c r="C19" s="38">
        <f>'[38]C3 - Building Surveyor (East)'!$B$6</f>
        <v>0.03</v>
      </c>
      <c r="D19" s="38">
        <f>'[39]C3 - Building Surveyor (East)'!$B$6</f>
        <v>0.06</v>
      </c>
      <c r="E19" s="38">
        <f>'[40]C3 - Building Surveyor (East)'!$B$6</f>
        <v>1.4500000000000001E-2</v>
      </c>
      <c r="F19" s="38">
        <f>'[41]C3 - Building Surveyor (East)'!$B$6</f>
        <v>0.04</v>
      </c>
      <c r="G19" s="38">
        <f>'[46]C3 - Building Surveyor (East)'!$B$6</f>
        <v>3.7100000000000001E-2</v>
      </c>
      <c r="H19" s="38">
        <f>'[43]C3 - Building Surveyor (East)'!$B$6</f>
        <v>4.9000000000000002E-2</v>
      </c>
      <c r="I19" s="38">
        <f>'[44]C3 - Building Surveyor (East)'!$B$6</f>
        <v>8.5000000000000006E-3</v>
      </c>
      <c r="J19" s="38">
        <f>'[45]C3 - Building Surveyor (East)'!$B$6</f>
        <v>3.5000000000000003E-2</v>
      </c>
      <c r="K19" s="37">
        <f>AVERAGE(C19:J19)</f>
        <v>3.4262500000000001E-2</v>
      </c>
      <c r="V19" s="2"/>
      <c r="W19" s="2"/>
      <c r="X19" s="2"/>
      <c r="Y19" s="2"/>
      <c r="Z19" s="2"/>
      <c r="AA19" s="2"/>
      <c r="AB19" s="2"/>
      <c r="AC19" s="2"/>
      <c r="AD19" s="2"/>
      <c r="AE19" s="2"/>
      <c r="AF19" s="2"/>
      <c r="AG19" s="2"/>
    </row>
    <row r="20" spans="2:33">
      <c r="B20" s="31" t="s">
        <v>20</v>
      </c>
      <c r="C20" s="40">
        <f>'[38]C3 - Building Surveyor (East)'!$D$6</f>
        <v>150000</v>
      </c>
      <c r="D20" s="40">
        <f>'[39]C3 - Building Surveyor (East)'!$D$6</f>
        <v>60000</v>
      </c>
      <c r="E20" s="40">
        <f>'[40]C3 - Building Surveyor (East)'!$D$6</f>
        <v>195000</v>
      </c>
      <c r="F20" s="40">
        <f>'[41]C3 - Building Surveyor (East)'!$D$6</f>
        <v>175000</v>
      </c>
      <c r="G20" s="40">
        <f>'[46]C3 - Building Surveyor (East)'!$D$6</f>
        <v>370500</v>
      </c>
      <c r="H20" s="40">
        <f>'[43]C3 - Building Surveyor (East)'!$D$6</f>
        <v>250000</v>
      </c>
      <c r="I20" s="40">
        <f>'[44]C3 - Building Surveyor (East)'!$D$6</f>
        <v>85000</v>
      </c>
      <c r="J20" s="40">
        <f>'[45]C3 - Building Surveyor (East)'!$D$6</f>
        <v>80000</v>
      </c>
      <c r="K20" s="24"/>
      <c r="V20" s="2"/>
      <c r="W20" s="2"/>
      <c r="X20" s="2"/>
      <c r="Y20" s="2"/>
      <c r="Z20" s="2"/>
      <c r="AA20" s="2"/>
      <c r="AB20" s="2"/>
      <c r="AC20" s="2"/>
      <c r="AD20" s="2"/>
      <c r="AE20" s="2"/>
      <c r="AF20" s="2"/>
      <c r="AG20" s="2"/>
    </row>
    <row r="21" spans="2:33">
      <c r="B21" s="52" t="s">
        <v>104</v>
      </c>
      <c r="C21" s="44"/>
      <c r="D21" s="44"/>
      <c r="E21" s="44"/>
      <c r="F21" s="44"/>
      <c r="G21" s="44"/>
      <c r="H21" s="44"/>
      <c r="I21" s="44"/>
      <c r="J21" s="44"/>
      <c r="K21" s="44"/>
      <c r="W21" s="2"/>
      <c r="X21" s="1"/>
    </row>
    <row r="22" spans="2:33">
      <c r="B22" s="53" t="s">
        <v>100</v>
      </c>
      <c r="C22" s="54">
        <v>950</v>
      </c>
      <c r="D22" s="54">
        <v>1125</v>
      </c>
      <c r="E22" s="54">
        <v>565</v>
      </c>
      <c r="F22" s="54">
        <v>695</v>
      </c>
      <c r="G22" s="54">
        <v>712.5</v>
      </c>
      <c r="H22" s="54">
        <v>750</v>
      </c>
      <c r="I22" s="54">
        <v>250</v>
      </c>
      <c r="J22" s="54">
        <v>550</v>
      </c>
      <c r="K22" s="55">
        <f t="shared" ref="K22:K24" si="1">AVERAGE(C22:J22)</f>
        <v>699.6875</v>
      </c>
    </row>
    <row r="23" spans="2:33">
      <c r="B23" s="53" t="s">
        <v>101</v>
      </c>
      <c r="C23" s="54">
        <v>600</v>
      </c>
      <c r="D23" s="54">
        <v>900</v>
      </c>
      <c r="E23" s="54">
        <v>525</v>
      </c>
      <c r="F23" s="54">
        <v>595</v>
      </c>
      <c r="G23" s="54">
        <v>506.25</v>
      </c>
      <c r="H23" s="54">
        <v>487.5</v>
      </c>
      <c r="I23" s="54">
        <v>200</v>
      </c>
      <c r="J23" s="54">
        <v>500</v>
      </c>
      <c r="K23" s="55">
        <f t="shared" si="1"/>
        <v>539.21875</v>
      </c>
    </row>
    <row r="24" spans="2:33">
      <c r="B24" s="53" t="s">
        <v>102</v>
      </c>
      <c r="C24" s="54">
        <v>900</v>
      </c>
      <c r="D24" s="54">
        <v>900</v>
      </c>
      <c r="E24" s="54">
        <v>525</v>
      </c>
      <c r="F24" s="54">
        <v>595</v>
      </c>
      <c r="G24" s="54">
        <v>50.625</v>
      </c>
      <c r="H24" s="54">
        <v>525</v>
      </c>
      <c r="I24" s="54">
        <v>150</v>
      </c>
      <c r="J24" s="54">
        <v>550</v>
      </c>
      <c r="K24" s="55">
        <f t="shared" si="1"/>
        <v>524.453125</v>
      </c>
    </row>
    <row r="25" spans="2:33"/>
    <row r="27" spans="2:33" ht="15" customHeight="1">
      <c r="B27" s="91" t="s">
        <v>105</v>
      </c>
    </row>
    <row r="28" spans="2:33" ht="15" customHeight="1">
      <c r="B28" s="99" t="s">
        <v>106</v>
      </c>
      <c r="C28" s="99"/>
      <c r="D28" s="99"/>
      <c r="E28" s="99"/>
      <c r="F28" s="99"/>
      <c r="G28" s="99"/>
    </row>
    <row r="29" spans="2:33" ht="15" customHeight="1">
      <c r="B29" s="99" t="s">
        <v>107</v>
      </c>
      <c r="C29" s="99"/>
      <c r="D29" s="99"/>
      <c r="E29" s="99"/>
      <c r="F29" s="99"/>
      <c r="G29" s="99"/>
    </row>
    <row r="30" spans="2:33" ht="15" customHeight="1">
      <c r="B30" s="99" t="s">
        <v>108</v>
      </c>
      <c r="C30" s="99"/>
      <c r="D30" s="99"/>
      <c r="E30" s="99"/>
      <c r="F30" s="99"/>
      <c r="G30" s="99"/>
    </row>
    <row r="31" spans="2:33" ht="15" customHeight="1">
      <c r="B31" s="99" t="s">
        <v>109</v>
      </c>
      <c r="C31" s="99"/>
      <c r="D31" s="99"/>
      <c r="E31" s="99"/>
      <c r="F31" s="99"/>
      <c r="G31" s="99"/>
    </row>
    <row r="32" spans="2:33" ht="15" customHeight="1">
      <c r="B32" s="99" t="s">
        <v>110</v>
      </c>
      <c r="C32" s="99"/>
      <c r="D32" s="99"/>
      <c r="E32" s="99"/>
      <c r="F32" s="99"/>
      <c r="G32" s="99"/>
    </row>
    <row r="33" spans="2:7" ht="15" customHeight="1">
      <c r="B33" s="99" t="s">
        <v>111</v>
      </c>
      <c r="C33" s="99"/>
      <c r="D33" s="99"/>
      <c r="E33" s="99"/>
      <c r="F33" s="99"/>
      <c r="G33" s="99"/>
    </row>
    <row r="34" spans="2:7" ht="15" customHeight="1">
      <c r="B34" s="99" t="s">
        <v>112</v>
      </c>
      <c r="C34" s="99"/>
      <c r="D34" s="99"/>
      <c r="E34" s="99"/>
      <c r="F34" s="99"/>
      <c r="G34" s="99"/>
    </row>
    <row r="35" spans="2:7" ht="15" customHeight="1">
      <c r="B35" s="99" t="s">
        <v>113</v>
      </c>
      <c r="C35" s="99"/>
      <c r="D35" s="99"/>
      <c r="E35" s="99"/>
      <c r="F35" s="99"/>
      <c r="G35" s="99"/>
    </row>
    <row r="36" spans="2:7" ht="15" customHeight="1">
      <c r="B36" s="99" t="s">
        <v>114</v>
      </c>
      <c r="C36" s="99"/>
      <c r="D36" s="99"/>
      <c r="E36" s="99"/>
      <c r="F36" s="99"/>
      <c r="G36" s="99"/>
    </row>
    <row r="37" spans="2:7" ht="43.5" customHeight="1">
      <c r="B37" s="101" t="s">
        <v>115</v>
      </c>
      <c r="C37" s="101"/>
      <c r="D37" s="101"/>
      <c r="E37" s="101"/>
      <c r="F37" s="101"/>
      <c r="G37" s="101"/>
    </row>
    <row r="38" spans="2:7">
      <c r="B38" s="99" t="s">
        <v>116</v>
      </c>
      <c r="C38" s="99"/>
      <c r="D38" s="99"/>
      <c r="E38" s="99"/>
      <c r="F38" s="99"/>
      <c r="G38" s="99"/>
    </row>
    <row r="39" spans="2:7" ht="31.5" customHeight="1">
      <c r="B39" s="101" t="s">
        <v>117</v>
      </c>
      <c r="C39" s="101"/>
      <c r="D39" s="101"/>
      <c r="E39" s="101"/>
      <c r="F39" s="101"/>
      <c r="G39" s="101"/>
    </row>
    <row r="40" spans="2:7">
      <c r="B40" s="99" t="s">
        <v>118</v>
      </c>
      <c r="C40" s="99"/>
      <c r="D40" s="99"/>
      <c r="E40" s="99"/>
      <c r="F40" s="99"/>
      <c r="G40" s="99"/>
    </row>
    <row r="41" spans="2:7" ht="31.5" customHeight="1">
      <c r="B41" s="100" t="s">
        <v>119</v>
      </c>
      <c r="C41" s="100"/>
      <c r="D41" s="100"/>
      <c r="E41" s="100"/>
      <c r="F41" s="100"/>
      <c r="G41" s="100"/>
    </row>
  </sheetData>
  <mergeCells count="14">
    <mergeCell ref="B33:G33"/>
    <mergeCell ref="B28:G28"/>
    <mergeCell ref="B29:G29"/>
    <mergeCell ref="B30:G30"/>
    <mergeCell ref="B31:G31"/>
    <mergeCell ref="B32:G32"/>
    <mergeCell ref="B40:G40"/>
    <mergeCell ref="B41:G41"/>
    <mergeCell ref="B34:G34"/>
    <mergeCell ref="B35:G35"/>
    <mergeCell ref="B36:G36"/>
    <mergeCell ref="B37:G37"/>
    <mergeCell ref="B38:G38"/>
    <mergeCell ref="B39:G39"/>
  </mergeCells>
  <phoneticPr fontId="5" type="noConversion"/>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CE6F8-711D-4DD6-B245-14E88D8EF287}">
  <sheetPr>
    <tabColor rgb="FFFFC000"/>
  </sheetPr>
  <dimension ref="A2:BO79"/>
  <sheetViews>
    <sheetView topLeftCell="A62" zoomScale="60" zoomScaleNormal="60" workbookViewId="0">
      <selection activeCell="A76" sqref="A76"/>
    </sheetView>
  </sheetViews>
  <sheetFormatPr defaultRowHeight="15" customHeight="1"/>
  <cols>
    <col min="1" max="1" width="8.7109375" style="2"/>
    <col min="2" max="2" width="72.85546875" bestFit="1" customWidth="1"/>
    <col min="3" max="79" width="20.5703125" customWidth="1"/>
  </cols>
  <sheetData>
    <row r="2" spans="2:66">
      <c r="BM2" s="1"/>
      <c r="BN2" s="1"/>
    </row>
    <row r="3" spans="2:66">
      <c r="BM3" s="1"/>
      <c r="BN3" s="1"/>
    </row>
    <row r="4" spans="2:66" ht="54.95" customHeight="1">
      <c r="B4" s="31"/>
      <c r="C4" s="23" t="s">
        <v>120</v>
      </c>
      <c r="D4" s="23" t="s">
        <v>121</v>
      </c>
      <c r="E4" s="23" t="s">
        <v>122</v>
      </c>
      <c r="F4" s="41" t="s">
        <v>123</v>
      </c>
      <c r="G4" s="23" t="s">
        <v>124</v>
      </c>
      <c r="H4" s="23" t="s">
        <v>125</v>
      </c>
      <c r="I4" s="23" t="s">
        <v>126</v>
      </c>
      <c r="J4" s="41" t="s">
        <v>127</v>
      </c>
      <c r="K4" s="23" t="s">
        <v>128</v>
      </c>
      <c r="L4" s="23" t="s">
        <v>129</v>
      </c>
      <c r="M4" s="23" t="s">
        <v>15</v>
      </c>
      <c r="N4" s="15"/>
      <c r="BM4" s="1"/>
      <c r="BN4" s="1"/>
    </row>
    <row r="5" spans="2:66" ht="18.95" customHeight="1">
      <c r="B5" s="30" t="s">
        <v>130</v>
      </c>
      <c r="C5" s="44"/>
      <c r="D5" s="44"/>
      <c r="E5" s="44"/>
      <c r="F5" s="44"/>
      <c r="G5" s="44"/>
      <c r="H5" s="44"/>
      <c r="I5" s="44"/>
      <c r="J5" s="44"/>
      <c r="K5" s="44"/>
      <c r="L5" s="44"/>
      <c r="M5" s="44"/>
      <c r="BM5" s="1"/>
      <c r="BN5" s="1"/>
    </row>
    <row r="6" spans="2:66">
      <c r="B6" s="56" t="s">
        <v>131</v>
      </c>
      <c r="C6" s="44"/>
      <c r="D6" s="44"/>
      <c r="E6" s="44"/>
      <c r="F6" s="44"/>
      <c r="G6" s="44"/>
      <c r="H6" s="44"/>
      <c r="I6" s="44"/>
      <c r="J6" s="44"/>
      <c r="K6" s="44"/>
      <c r="L6" s="44"/>
      <c r="M6" s="44"/>
      <c r="BM6" s="1"/>
      <c r="BN6" s="1"/>
    </row>
    <row r="7" spans="2:66">
      <c r="B7" s="31" t="s">
        <v>132</v>
      </c>
      <c r="C7" s="38">
        <f>'[47]C4a - Architect (West)'!$B$6</f>
        <v>8.5000000000000006E-3</v>
      </c>
      <c r="D7" s="38">
        <f>'[48]C4a - Architect (West)'!$B$6</f>
        <v>8.9999999999999993E-3</v>
      </c>
      <c r="E7" s="38">
        <f>'[49]C4a - Architect (West)'!$B$6</f>
        <v>6.1999999999999998E-3</v>
      </c>
      <c r="F7" s="37">
        <f>'[50]C4a - Architect (West)'!$B$6</f>
        <v>5.6600000000000001E-3</v>
      </c>
      <c r="G7" s="37">
        <f>'[51]C4a - Architect (West)'!$B$6</f>
        <v>5.9199999999999999E-3</v>
      </c>
      <c r="H7" s="38">
        <f>'[52]C4a - Architect (West)'!$B$6</f>
        <v>8.9999999999999993E-3</v>
      </c>
      <c r="I7" s="38">
        <f>'[53]C4a - Architect (West)'!$B$6</f>
        <v>7.1999999999999998E-3</v>
      </c>
      <c r="J7" s="38">
        <f>'[54]C4a - Architect (West)'!$B$6</f>
        <v>5.8999999999999999E-3</v>
      </c>
      <c r="K7" s="38">
        <f>'[55]C4a - Architect (West)'!$B$6</f>
        <v>5.7999999999999996E-3</v>
      </c>
      <c r="L7" s="38">
        <f>'[56]C4a - Architect (West)'!$B$6</f>
        <v>8.2000000000000007E-3</v>
      </c>
      <c r="M7" s="39">
        <f>AVERAGE(C7:L7)</f>
        <v>7.1380000000000011E-3</v>
      </c>
      <c r="BM7" s="1"/>
      <c r="BN7" s="1"/>
    </row>
    <row r="8" spans="2:66">
      <c r="B8" s="31" t="s">
        <v>133</v>
      </c>
      <c r="C8" s="40">
        <f>'[47]C4a - Architect (West)'!$C$6</f>
        <v>1500</v>
      </c>
      <c r="D8" s="40">
        <f>'[48]C4a - Architect (West)'!$C$6</f>
        <v>1500</v>
      </c>
      <c r="E8" s="40">
        <f>'[49]C4a - Architect (West)'!$C$6</f>
        <v>3720</v>
      </c>
      <c r="F8" s="40">
        <f>'[50]C4a - Architect (West)'!$C$6</f>
        <v>3500</v>
      </c>
      <c r="G8" s="40">
        <f>'[51]C4a - Architect (West)'!$C$6</f>
        <v>985</v>
      </c>
      <c r="H8" s="40">
        <f>'[52]C4a - Architect (West)'!$C$6</f>
        <v>5525</v>
      </c>
      <c r="I8" s="40">
        <f>'[53]C4a - Architect (West)'!$C$6</f>
        <v>1550</v>
      </c>
      <c r="J8" s="40">
        <f>'[54]C4a - Architect (West)'!$C$6</f>
        <v>9440</v>
      </c>
      <c r="K8" s="40">
        <f>'[55]C4a - Architect (West)'!$C$6</f>
        <v>580</v>
      </c>
      <c r="L8" s="40">
        <f>'[56]C4a - Architect (West)'!$C$6</f>
        <v>6900</v>
      </c>
      <c r="M8" s="31"/>
      <c r="BM8" s="1"/>
      <c r="BN8" s="1"/>
    </row>
    <row r="9" spans="2:66">
      <c r="B9" s="56" t="s">
        <v>134</v>
      </c>
      <c r="C9" s="44"/>
      <c r="D9" s="44"/>
      <c r="E9" s="44"/>
      <c r="F9" s="44"/>
      <c r="G9" s="44"/>
      <c r="H9" s="44"/>
      <c r="I9" s="44"/>
      <c r="J9" s="44"/>
      <c r="K9" s="44"/>
      <c r="L9" s="44"/>
      <c r="M9" s="44"/>
      <c r="BM9" s="1"/>
      <c r="BN9" s="1"/>
    </row>
    <row r="10" spans="2:66">
      <c r="B10" s="31" t="s">
        <v>132</v>
      </c>
      <c r="C10" s="38">
        <f>'[47]C4a - Architect (West)'!$E$6</f>
        <v>8.0000000000000002E-3</v>
      </c>
      <c r="D10" s="38">
        <f>'[48]C4a - Architect (West)'!$E$6</f>
        <v>8.0000000000000002E-3</v>
      </c>
      <c r="E10" s="38">
        <f>'[49]C4a - Architect (West)'!$E$6</f>
        <v>5.4999999999999997E-3</v>
      </c>
      <c r="F10" s="37">
        <f>'[50]C4a - Architect (West)'!$E$6</f>
        <v>5.3800000000000002E-3</v>
      </c>
      <c r="G10" s="37">
        <f>'[51]C4a - Architect (West)'!$E$6</f>
        <v>5.1599999999999997E-3</v>
      </c>
      <c r="H10" s="38">
        <f>'[52]C4a - Architect (West)'!$E$6</f>
        <v>8.5000000000000006E-3</v>
      </c>
      <c r="I10" s="38">
        <f>'[53]C4a - Architect (West)'!$E$6</f>
        <v>6.3E-3</v>
      </c>
      <c r="J10" s="38">
        <f>'[54]C4a - Architect (West)'!$E$6</f>
        <v>5.4000000000000003E-3</v>
      </c>
      <c r="K10" s="38">
        <f>'[55]C4a - Architect (West)'!$E$6</f>
        <v>5.7000000000000002E-3</v>
      </c>
      <c r="L10" s="38">
        <f>'[56]C4a - Architect (West)'!$E$6</f>
        <v>7.4000000000000003E-3</v>
      </c>
      <c r="M10" s="39">
        <f>AVERAGE(C10:L10)</f>
        <v>6.5340000000000007E-3</v>
      </c>
      <c r="BM10" s="1"/>
      <c r="BN10" s="1"/>
    </row>
    <row r="11" spans="2:66">
      <c r="B11" s="31" t="s">
        <v>133</v>
      </c>
      <c r="C11" s="40">
        <f>'[47]C4a - Architect (West)'!$F$6</f>
        <v>1500</v>
      </c>
      <c r="D11" s="40">
        <f>'[48]C4a - Architect (West)'!$F$6</f>
        <v>1500</v>
      </c>
      <c r="E11" s="40">
        <f>'[49]C4a - Architect (West)'!$F$6</f>
        <v>3300</v>
      </c>
      <c r="F11" s="40">
        <f>'[50]C4a - Architect (West)'!$F$6</f>
        <v>3500</v>
      </c>
      <c r="G11" s="40">
        <f>'[51]C4a - Architect (West)'!$F$6</f>
        <v>985</v>
      </c>
      <c r="H11" s="40">
        <f>'[52]C4a - Architect (West)'!$F$6</f>
        <v>5000</v>
      </c>
      <c r="I11" s="40">
        <f>'[53]C4a - Architect (West)'!$F$6</f>
        <v>1150</v>
      </c>
      <c r="J11" s="40">
        <f>'[54]C4a - Architect (West)'!$F$6</f>
        <v>8640</v>
      </c>
      <c r="K11" s="40">
        <f>'[55]C4a - Architect (West)'!$F$6</f>
        <v>580</v>
      </c>
      <c r="L11" s="40">
        <f>'[56]C4a - Architect (West)'!$F$6</f>
        <v>6250</v>
      </c>
      <c r="M11" s="31"/>
      <c r="BM11" s="1"/>
      <c r="BN11" s="1"/>
    </row>
    <row r="12" spans="2:66">
      <c r="B12" s="56" t="s">
        <v>135</v>
      </c>
      <c r="C12" s="44"/>
      <c r="D12" s="44"/>
      <c r="E12" s="44"/>
      <c r="F12" s="44"/>
      <c r="G12" s="44"/>
      <c r="H12" s="44"/>
      <c r="I12" s="44"/>
      <c r="J12" s="44"/>
      <c r="K12" s="44"/>
      <c r="L12" s="44"/>
      <c r="M12" s="44"/>
      <c r="BM12" s="1"/>
      <c r="BN12" s="1"/>
    </row>
    <row r="13" spans="2:66">
      <c r="B13" s="31" t="s">
        <v>136</v>
      </c>
      <c r="C13" s="38">
        <f>'[47]C4a - Architect (West)'!$H$6</f>
        <v>9.4999999999999998E-3</v>
      </c>
      <c r="D13" s="38">
        <f>'[48]C4a - Architect (West)'!$H$6</f>
        <v>7.4999999999999997E-3</v>
      </c>
      <c r="E13" s="38">
        <f>'[49]C4a - Architect (West)'!$H$6</f>
        <v>1.15E-2</v>
      </c>
      <c r="F13" s="37">
        <f>'[50]C4a - Architect (West)'!$H$6</f>
        <v>1.051E-2</v>
      </c>
      <c r="G13" s="37">
        <f>'[51]C4a - Architect (West)'!$H$6</f>
        <v>8.1799999999999998E-3</v>
      </c>
      <c r="H13" s="38">
        <f>'[52]C4a - Architect (West)'!$H$6</f>
        <v>8.8999999999999999E-3</v>
      </c>
      <c r="I13" s="38">
        <f>'[53]C4a - Architect (West)'!$H$6</f>
        <v>7.1999999999999998E-3</v>
      </c>
      <c r="J13" s="38">
        <f>'[54]C4a - Architect (West)'!$H$6</f>
        <v>1.1299999999999999E-2</v>
      </c>
      <c r="K13" s="38">
        <f>'[55]C4a - Architect (West)'!$H$6</f>
        <v>1.4500000000000001E-2</v>
      </c>
      <c r="L13" s="38">
        <f>'[56]C4a - Architect (West)'!$H$6</f>
        <v>1.4E-2</v>
      </c>
      <c r="M13" s="39">
        <f>AVERAGE(C13:L13)</f>
        <v>1.0309E-2</v>
      </c>
      <c r="BM13" s="1"/>
      <c r="BN13" s="1"/>
    </row>
    <row r="14" spans="2:66">
      <c r="B14" s="31" t="s">
        <v>137</v>
      </c>
      <c r="C14" s="40">
        <f>'[47]C4a - Architect (West)'!$I$6</f>
        <v>1600</v>
      </c>
      <c r="D14" s="40">
        <f>'[48]C4a - Architect (West)'!$I$6</f>
        <v>1500</v>
      </c>
      <c r="E14" s="40">
        <f>'[49]C4a - Architect (West)'!$I$6</f>
        <v>6900</v>
      </c>
      <c r="F14" s="40">
        <f>'[50]C4a - Architect (West)'!$I$6</f>
        <v>6000</v>
      </c>
      <c r="G14" s="40">
        <f>'[51]C4a - Architect (West)'!$I$6</f>
        <v>985</v>
      </c>
      <c r="H14" s="40">
        <f>'[52]C4a - Architect (West)'!$I$6</f>
        <v>5625</v>
      </c>
      <c r="I14" s="40">
        <f>'[53]C4a - Architect (West)'!$I$6</f>
        <v>1950</v>
      </c>
      <c r="J14" s="40">
        <f>'[54]C4a - Architect (West)'!$I$6</f>
        <v>18080</v>
      </c>
      <c r="K14" s="40">
        <f>'[55]C4a - Architect (West)'!$I$6</f>
        <v>1450</v>
      </c>
      <c r="L14" s="40">
        <f>'[56]C4a - Architect (West)'!$I$6</f>
        <v>11780</v>
      </c>
      <c r="M14" s="31"/>
      <c r="BM14" s="1"/>
      <c r="BN14" s="1"/>
    </row>
    <row r="15" spans="2:66">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M15" s="1"/>
      <c r="BN15" s="1"/>
    </row>
    <row r="16" spans="2:6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M16" s="1"/>
      <c r="BN16" s="1"/>
    </row>
    <row r="17" spans="2:66">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M17" s="1"/>
      <c r="BN17" s="1"/>
    </row>
    <row r="18" spans="2:66" ht="71.099999999999994" customHeight="1">
      <c r="B18" s="31"/>
      <c r="C18" s="23" t="s">
        <v>120</v>
      </c>
      <c r="D18" s="23" t="s">
        <v>121</v>
      </c>
      <c r="E18" s="23" t="s">
        <v>122</v>
      </c>
      <c r="F18" s="41" t="s">
        <v>123</v>
      </c>
      <c r="G18" s="23" t="s">
        <v>124</v>
      </c>
      <c r="H18" s="23" t="s">
        <v>125</v>
      </c>
      <c r="I18" s="23" t="s">
        <v>126</v>
      </c>
      <c r="J18" s="41" t="s">
        <v>127</v>
      </c>
      <c r="K18" s="23" t="s">
        <v>128</v>
      </c>
      <c r="L18" s="23" t="s">
        <v>129</v>
      </c>
      <c r="M18" s="23" t="s">
        <v>15</v>
      </c>
      <c r="BM18" s="1"/>
      <c r="BN18" s="1"/>
    </row>
    <row r="19" spans="2:66" ht="18.95" customHeight="1">
      <c r="B19" s="30" t="s">
        <v>130</v>
      </c>
      <c r="C19" s="44"/>
      <c r="D19" s="44"/>
      <c r="E19" s="44"/>
      <c r="F19" s="44"/>
      <c r="G19" s="44"/>
      <c r="H19" s="44"/>
      <c r="I19" s="44"/>
      <c r="J19" s="44"/>
      <c r="K19" s="44"/>
      <c r="L19" s="44"/>
      <c r="M19" s="59"/>
      <c r="BM19" s="1"/>
      <c r="BN19" s="1"/>
    </row>
    <row r="20" spans="2:66">
      <c r="B20" s="56" t="s">
        <v>138</v>
      </c>
      <c r="C20" s="44"/>
      <c r="D20" s="44"/>
      <c r="E20" s="44"/>
      <c r="F20" s="44"/>
      <c r="G20" s="44"/>
      <c r="H20" s="44"/>
      <c r="I20" s="44"/>
      <c r="J20" s="44"/>
      <c r="K20" s="44"/>
      <c r="L20" s="44"/>
      <c r="M20" s="59"/>
      <c r="BM20" s="1"/>
      <c r="BN20" s="1"/>
    </row>
    <row r="21" spans="2:66">
      <c r="B21" s="31" t="s">
        <v>132</v>
      </c>
      <c r="C21" s="38">
        <f>'[47]C4a - Architect (West)'!$B$7</f>
        <v>8.0000000000000002E-3</v>
      </c>
      <c r="D21" s="38">
        <f>'[48]C4a - Architect (West)'!$B$7</f>
        <v>8.0000000000000002E-3</v>
      </c>
      <c r="E21" s="38">
        <f>'[49]C4a - Architect (West)'!$B$7</f>
        <v>5.1999999999999998E-3</v>
      </c>
      <c r="F21" s="37">
        <f>'[50]C4a - Architect (West)'!$B$7</f>
        <v>5.1200000000000004E-3</v>
      </c>
      <c r="G21" s="37">
        <f>'[51]C4a - Architect (West)'!$B$7</f>
        <v>5.1500000000000001E-3</v>
      </c>
      <c r="H21" s="38">
        <f>'[52]C4a - Architect (West)'!$B$7</f>
        <v>7.4999999999999997E-3</v>
      </c>
      <c r="I21" s="38">
        <f>'[53]C4a - Architect (West)'!$B$7</f>
        <v>6.0000000000000001E-3</v>
      </c>
      <c r="J21" s="38">
        <f>'[54]C4a - Architect (West)'!$B$7</f>
        <v>4.4999999999999997E-3</v>
      </c>
      <c r="K21" s="38">
        <f>'[55]C4a - Architect (West)'!$B$7</f>
        <v>4.8999999999999998E-3</v>
      </c>
      <c r="L21" s="38">
        <f>'[56]C4a - Architect (West)'!$B$7</f>
        <v>7.3000000000000001E-3</v>
      </c>
      <c r="M21" s="39">
        <f>AVERAGE(C21:L21)</f>
        <v>6.1669999999999997E-3</v>
      </c>
      <c r="BM21" s="1"/>
      <c r="BN21" s="1"/>
    </row>
    <row r="22" spans="2:66">
      <c r="B22" s="31" t="s">
        <v>139</v>
      </c>
      <c r="C22" s="40">
        <f>'[47]C4a - Architect (West)'!$D$7</f>
        <v>149000</v>
      </c>
      <c r="D22" s="40">
        <f>'[48]C4a - Architect (West)'!$D$7</f>
        <v>273000</v>
      </c>
      <c r="E22" s="40">
        <f>'[49]C4a - Architect (West)'!$D$7</f>
        <v>78000</v>
      </c>
      <c r="F22" s="40">
        <f>'[50]C4a - Architect (West)'!$D$7</f>
        <v>105000</v>
      </c>
      <c r="G22" s="40">
        <f>'[51]C4a - Architect (West)'!$D$7</f>
        <v>82500</v>
      </c>
      <c r="H22" s="40">
        <f>'[52]C4a - Architect (West)'!$D$7</f>
        <v>150000</v>
      </c>
      <c r="I22" s="40">
        <f>'[53]C4a - Architect (West)'!$D$7</f>
        <v>99000</v>
      </c>
      <c r="J22" s="40">
        <f>'[54]C4a - Architect (West)'!$D$7</f>
        <v>112500</v>
      </c>
      <c r="K22" s="40">
        <f>'[55]C4a - Architect (West)'!$D$7</f>
        <v>70000</v>
      </c>
      <c r="L22" s="40">
        <f>'[56]C4a - Architect (West)'!$D$7</f>
        <v>98550</v>
      </c>
      <c r="M22" s="31"/>
      <c r="BM22" s="1"/>
      <c r="BN22" s="1"/>
    </row>
    <row r="23" spans="2:66">
      <c r="B23" s="56" t="s">
        <v>140</v>
      </c>
      <c r="C23" s="44"/>
      <c r="D23" s="44"/>
      <c r="E23" s="44"/>
      <c r="F23" s="44"/>
      <c r="G23" s="44"/>
      <c r="H23" s="44"/>
      <c r="I23" s="44"/>
      <c r="J23" s="44"/>
      <c r="K23" s="44"/>
      <c r="L23" s="44"/>
      <c r="M23" s="59"/>
      <c r="BM23" s="1"/>
      <c r="BN23" s="1"/>
    </row>
    <row r="24" spans="2:66">
      <c r="B24" s="31" t="s">
        <v>132</v>
      </c>
      <c r="C24" s="38">
        <f>'[47]C4a - Architect (West)'!$E$7</f>
        <v>7.7000000000000002E-3</v>
      </c>
      <c r="D24" s="38">
        <f>'[48]C4a - Architect (West)'!$E$7</f>
        <v>7.0000000000000001E-3</v>
      </c>
      <c r="E24" s="38">
        <f>'[49]C4a - Architect (West)'!$E$7</f>
        <v>4.8999999999999998E-3</v>
      </c>
      <c r="F24" s="37">
        <f>'[50]C4a - Architect (West)'!$E$7</f>
        <v>4.8599999999999997E-3</v>
      </c>
      <c r="G24" s="37">
        <f>'[51]C4a - Architect (West)'!$E$7</f>
        <v>4.5900000000000003E-3</v>
      </c>
      <c r="H24" s="38">
        <f>'[52]C4a - Architect (West)'!$E$7</f>
        <v>7.0000000000000001E-3</v>
      </c>
      <c r="I24" s="38">
        <f>'[53]C4a - Architect (West)'!$E$7</f>
        <v>5.1999999999999998E-3</v>
      </c>
      <c r="J24" s="38">
        <f>'[54]C4a - Architect (West)'!$E$7</f>
        <v>4.0000000000000001E-3</v>
      </c>
      <c r="K24" s="38">
        <f>'[55]C4a - Architect (West)'!$E$7</f>
        <v>4.7999999999999996E-3</v>
      </c>
      <c r="L24" s="38">
        <f>'[56]C4a - Architect (West)'!$E$7</f>
        <v>6.6E-3</v>
      </c>
      <c r="M24" s="39">
        <f>AVERAGE(C24:L24)</f>
        <v>5.6649999999999999E-3</v>
      </c>
      <c r="BM24" s="1"/>
      <c r="BN24" s="1"/>
    </row>
    <row r="25" spans="2:66">
      <c r="B25" s="31" t="s">
        <v>141</v>
      </c>
      <c r="C25" s="40">
        <f>'[47]C4a - Architect (West)'!$G$7</f>
        <v>139000</v>
      </c>
      <c r="D25" s="40">
        <f>'[48]C4a - Architect (West)'!$G$7</f>
        <v>252000</v>
      </c>
      <c r="E25" s="40">
        <f>'[49]C4a - Architect (West)'!$G$7</f>
        <v>73500</v>
      </c>
      <c r="F25" s="40">
        <v>100000</v>
      </c>
      <c r="G25" s="40">
        <f>'[51]C4a - Architect (West)'!$G$7</f>
        <v>82500</v>
      </c>
      <c r="H25" s="40">
        <f>'[52]C4a - Architect (West)'!$G$7</f>
        <v>140000</v>
      </c>
      <c r="I25" s="40">
        <f>'[53]C4a - Architect (West)'!$G$7</f>
        <v>77625</v>
      </c>
      <c r="J25" s="40">
        <f>'[54]C4a - Architect (West)'!$G$7</f>
        <v>100000</v>
      </c>
      <c r="K25" s="40">
        <f>'[55]C4a - Architect (West)'!$G$7</f>
        <v>65500</v>
      </c>
      <c r="L25" s="40">
        <f>'[56]C4a - Architect (West)'!$G$7</f>
        <v>89100</v>
      </c>
      <c r="M25" s="31"/>
      <c r="BM25" s="1"/>
      <c r="BN25" s="1"/>
    </row>
    <row r="26" spans="2:66">
      <c r="B26" s="56" t="s">
        <v>135</v>
      </c>
      <c r="C26" s="44"/>
      <c r="D26" s="44"/>
      <c r="E26" s="44"/>
      <c r="F26" s="44"/>
      <c r="G26" s="44"/>
      <c r="H26" s="44"/>
      <c r="I26" s="44"/>
      <c r="J26" s="44"/>
      <c r="K26" s="44"/>
      <c r="L26" s="44"/>
      <c r="M26" s="59"/>
      <c r="BM26" s="1"/>
      <c r="BN26" s="1"/>
    </row>
    <row r="27" spans="2:66">
      <c r="B27" s="31" t="s">
        <v>136</v>
      </c>
      <c r="C27" s="38">
        <f>'[47]C4a - Architect (West)'!$H$7</f>
        <v>8.8000000000000005E-3</v>
      </c>
      <c r="D27" s="38">
        <f>'[48]C4a - Architect (West)'!$H$7</f>
        <v>7.0000000000000001E-3</v>
      </c>
      <c r="E27" s="38">
        <f>'[49]C4a - Architect (West)'!$H$7</f>
        <v>9.7000000000000003E-3</v>
      </c>
      <c r="F27" s="37">
        <f>'[50]C4a - Architect (West)'!$H$7</f>
        <v>9.5099999999999994E-3</v>
      </c>
      <c r="G27" s="37">
        <f>'[51]C4a - Architect (West)'!$H$7</f>
        <v>7.11E-3</v>
      </c>
      <c r="H27" s="38">
        <f>'[52]C4a - Architect (West)'!$H$7</f>
        <v>7.4000000000000003E-3</v>
      </c>
      <c r="I27" s="38">
        <f>'[53]C4a - Architect (West)'!$H$7</f>
        <v>6.0000000000000001E-3</v>
      </c>
      <c r="J27" s="38">
        <f>'[54]C4a - Architect (West)'!$H$7</f>
        <v>8.5000000000000006E-3</v>
      </c>
      <c r="K27" s="38">
        <f>'[55]C4a - Architect (West)'!$H$7</f>
        <v>1.32E-2</v>
      </c>
      <c r="L27" s="38">
        <f>'[56]C4a - Architect (West)'!$H$7</f>
        <v>1.2500000000000001E-2</v>
      </c>
      <c r="M27" s="39">
        <f>AVERAGE(C27:L27)</f>
        <v>8.9719999999999991E-3</v>
      </c>
      <c r="BM27" s="1"/>
      <c r="BN27" s="1"/>
    </row>
    <row r="28" spans="2:66">
      <c r="B28" s="31" t="s">
        <v>142</v>
      </c>
      <c r="C28" s="40">
        <f>'[47]C4a - Architect (West)'!$J$7</f>
        <v>175000</v>
      </c>
      <c r="D28" s="40">
        <f>'[48]C4a - Architect (West)'!$J$7</f>
        <v>273000</v>
      </c>
      <c r="E28" s="40">
        <f>'[49]C4a - Architect (West)'!$J$7</f>
        <v>145500</v>
      </c>
      <c r="F28" s="40">
        <f>'[50]C4a - Architect (West)'!$J$7</f>
        <v>210000</v>
      </c>
      <c r="G28" s="40">
        <f>'[51]C4a - Architect (West)'!$J$7</f>
        <v>94500</v>
      </c>
      <c r="H28" s="40">
        <f>'[52]C4a - Architect (West)'!$J$7</f>
        <v>148000</v>
      </c>
      <c r="I28" s="40">
        <f>'[53]C4a - Architect (West)'!$J$7</f>
        <v>99500</v>
      </c>
      <c r="J28" s="40">
        <f>'[54]C4a - Architect (West)'!$J$7</f>
        <v>212500</v>
      </c>
      <c r="K28" s="40">
        <f>'[55]C4a - Architect (West)'!$J$7</f>
        <v>198000</v>
      </c>
      <c r="L28" s="40">
        <f>'[56]C4a - Architect (West)'!$J$7</f>
        <v>168750</v>
      </c>
      <c r="M28" s="31"/>
      <c r="BM28" s="1"/>
      <c r="BN28" s="1"/>
    </row>
    <row r="29" spans="2:66">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14"/>
      <c r="AP29" s="2"/>
      <c r="AQ29" s="2"/>
      <c r="AR29" s="2"/>
      <c r="AS29" s="2"/>
      <c r="AT29" s="2"/>
      <c r="AU29" s="2"/>
      <c r="AV29" s="2"/>
      <c r="AW29" s="2"/>
      <c r="AX29" s="2"/>
      <c r="AY29" s="2"/>
      <c r="AZ29" s="2"/>
      <c r="BA29" s="2"/>
      <c r="BB29" s="2"/>
      <c r="BC29" s="2"/>
      <c r="BD29" s="2"/>
      <c r="BE29" s="2"/>
      <c r="BF29" s="2"/>
      <c r="BG29" s="2"/>
      <c r="BH29" s="2"/>
      <c r="BI29" s="2"/>
      <c r="BJ29" s="2"/>
      <c r="BK29" s="2"/>
      <c r="BM29" s="1"/>
      <c r="BN29" s="1"/>
    </row>
    <row r="30" spans="2:66">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M30" s="1"/>
      <c r="BN30" s="1"/>
    </row>
    <row r="31" spans="2:66">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M31" s="1"/>
      <c r="BN31" s="1"/>
    </row>
    <row r="32" spans="2:66">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M32" s="1"/>
      <c r="BN32" s="1"/>
    </row>
    <row r="33" spans="2:67">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M33" s="1"/>
      <c r="BN33" s="1"/>
    </row>
    <row r="34" spans="2:67" ht="67.5" customHeight="1">
      <c r="B34" s="31"/>
      <c r="C34" s="23" t="s">
        <v>120</v>
      </c>
      <c r="D34" s="23" t="s">
        <v>121</v>
      </c>
      <c r="E34" s="23" t="s">
        <v>122</v>
      </c>
      <c r="F34" s="23" t="s">
        <v>123</v>
      </c>
      <c r="G34" s="23" t="s">
        <v>124</v>
      </c>
      <c r="H34" s="23" t="s">
        <v>125</v>
      </c>
      <c r="I34" s="23" t="s">
        <v>126</v>
      </c>
      <c r="J34" s="23" t="s">
        <v>127</v>
      </c>
      <c r="K34" s="23" t="s">
        <v>128</v>
      </c>
      <c r="L34" s="23" t="s">
        <v>129</v>
      </c>
      <c r="M34" s="23" t="s">
        <v>15</v>
      </c>
      <c r="BH34" s="2"/>
      <c r="BI34" s="2"/>
      <c r="BJ34" s="2"/>
      <c r="BK34" s="2"/>
      <c r="BL34" s="2"/>
      <c r="BN34" s="1"/>
      <c r="BO34" s="1"/>
    </row>
    <row r="35" spans="2:67" ht="18.75">
      <c r="B35" s="30" t="s">
        <v>143</v>
      </c>
      <c r="C35" s="44"/>
      <c r="D35" s="44"/>
      <c r="E35" s="44"/>
      <c r="F35" s="44"/>
      <c r="G35" s="44"/>
      <c r="H35" s="44"/>
      <c r="I35" s="44"/>
      <c r="J35" s="44"/>
      <c r="K35" s="44"/>
      <c r="L35" s="44"/>
      <c r="M35" s="59"/>
      <c r="BH35" s="2"/>
      <c r="BI35" s="2"/>
      <c r="BJ35" s="2"/>
      <c r="BK35" s="2"/>
      <c r="BL35" s="2"/>
      <c r="BN35" s="1"/>
      <c r="BO35" s="1"/>
    </row>
    <row r="36" spans="2:67">
      <c r="B36" s="56" t="s">
        <v>131</v>
      </c>
      <c r="C36" s="44"/>
      <c r="D36" s="44"/>
      <c r="E36" s="44"/>
      <c r="F36" s="44"/>
      <c r="G36" s="44"/>
      <c r="H36" s="44"/>
      <c r="I36" s="44"/>
      <c r="J36" s="44"/>
      <c r="K36" s="44"/>
      <c r="L36" s="44"/>
      <c r="M36" s="59"/>
      <c r="BH36" s="2"/>
      <c r="BI36" s="2"/>
      <c r="BJ36" s="2"/>
      <c r="BK36" s="2"/>
      <c r="BL36" s="2"/>
      <c r="BN36" s="1"/>
      <c r="BO36" s="1"/>
    </row>
    <row r="37" spans="2:67">
      <c r="B37" s="31" t="s">
        <v>132</v>
      </c>
      <c r="C37" s="38">
        <f>'[47]C4a - Architect (West)'!$B$6</f>
        <v>8.5000000000000006E-3</v>
      </c>
      <c r="D37" s="38">
        <f>'[48]C4a - Architect (East)'!$B$6</f>
        <v>8.9999999999999993E-3</v>
      </c>
      <c r="E37" s="38">
        <f>'[49]C4a - Architect (East)'!$B$6</f>
        <v>7.7000000000000002E-3</v>
      </c>
      <c r="F37" s="38">
        <f>'[50]C4a - Architect (East)'!$B$6</f>
        <v>5.8599999999999998E-3</v>
      </c>
      <c r="G37" s="37">
        <f>'[51]C4a - Architect (East)'!$B$6</f>
        <v>5.9199999999999999E-3</v>
      </c>
      <c r="H37" s="38">
        <f>'[52]C4a - Architect (East)'!$B$6</f>
        <v>9.1000000000000004E-3</v>
      </c>
      <c r="I37" s="38">
        <f>'[53]C4a - Architect (East)'!$B$6</f>
        <v>7.1999999999999998E-3</v>
      </c>
      <c r="J37" s="38">
        <f>'[54]C4a - Architect (East)'!$B$6</f>
        <v>5.8999999999999999E-3</v>
      </c>
      <c r="K37" s="38">
        <f>'[55]C4a - Architect (East)'!$B$6</f>
        <v>6.4999999999999997E-3</v>
      </c>
      <c r="L37" s="38">
        <f>'[56]C4a - Architect (East)'!$B$6</f>
        <v>8.0000000000000002E-3</v>
      </c>
      <c r="M37" s="39">
        <f>AVERAGE(D37:L37)</f>
        <v>7.2422222222222228E-3</v>
      </c>
      <c r="BH37" s="2"/>
      <c r="BI37" s="2"/>
      <c r="BJ37" s="2"/>
      <c r="BK37" s="2"/>
      <c r="BL37" s="2"/>
      <c r="BN37" s="1"/>
      <c r="BO37" s="1"/>
    </row>
    <row r="38" spans="2:67">
      <c r="B38" s="31" t="s">
        <v>133</v>
      </c>
      <c r="C38" s="40">
        <f>'[47]C4a - Architect (West)'!$C$6</f>
        <v>1500</v>
      </c>
      <c r="D38" s="40">
        <f>'[48]C4a - Architect (East)'!$C$6</f>
        <v>1500</v>
      </c>
      <c r="E38" s="40">
        <f>'[49]C4a - Architect (East)'!$C$6</f>
        <v>4620</v>
      </c>
      <c r="F38" s="40">
        <f>'[50]C4a - Architect (East)'!$C$6</f>
        <v>3500</v>
      </c>
      <c r="G38" s="40">
        <f>'[51]C4a - Architect (East)'!$C$6</f>
        <v>985</v>
      </c>
      <c r="H38" s="40">
        <f>'[52]C4a - Architect (East)'!$C$6</f>
        <v>5625</v>
      </c>
      <c r="I38" s="40">
        <f>'[53]C4a - Architect (East)'!$C$6</f>
        <v>1550</v>
      </c>
      <c r="J38" s="40">
        <f>'[54]C4a - Architect (East)'!$C$6</f>
        <v>9440</v>
      </c>
      <c r="K38" s="40">
        <f>'[55]C4a - Architect (East)'!$C$6</f>
        <v>650</v>
      </c>
      <c r="L38" s="40">
        <f>'[56]C4a - Architect (East)'!$C$6</f>
        <v>6900</v>
      </c>
      <c r="M38" s="31"/>
      <c r="BH38" s="2"/>
      <c r="BI38" s="2"/>
      <c r="BJ38" s="2"/>
      <c r="BK38" s="2"/>
      <c r="BL38" s="2"/>
      <c r="BN38" s="1"/>
      <c r="BO38" s="1"/>
    </row>
    <row r="39" spans="2:67">
      <c r="B39" s="56" t="s">
        <v>144</v>
      </c>
      <c r="C39" s="44"/>
      <c r="D39" s="44"/>
      <c r="E39" s="44"/>
      <c r="F39" s="44"/>
      <c r="G39" s="44"/>
      <c r="H39" s="44"/>
      <c r="I39" s="44"/>
      <c r="J39" s="44"/>
      <c r="K39" s="44"/>
      <c r="L39" s="44"/>
      <c r="M39" s="59"/>
      <c r="BH39" s="2"/>
      <c r="BI39" s="2"/>
      <c r="BJ39" s="2"/>
      <c r="BK39" s="2"/>
      <c r="BL39" s="2"/>
      <c r="BN39" s="1"/>
      <c r="BO39" s="1"/>
    </row>
    <row r="40" spans="2:67">
      <c r="B40" s="31" t="s">
        <v>132</v>
      </c>
      <c r="C40" s="38">
        <f>'[47]C4a - Architect (West)'!$E$6</f>
        <v>8.0000000000000002E-3</v>
      </c>
      <c r="D40" s="38">
        <f>'[48]C4a - Architect (East)'!$E$6</f>
        <v>8.0000000000000002E-3</v>
      </c>
      <c r="E40" s="38">
        <f>'[49]C4a - Architect (East)'!$E$6</f>
        <v>7.0000000000000001E-3</v>
      </c>
      <c r="F40" s="38">
        <f>'[50]C4a - Architect (East)'!$E$6</f>
        <v>5.4999999999999997E-3</v>
      </c>
      <c r="G40" s="37">
        <f>'[51]C4a - Architect (East)'!$E$6</f>
        <v>5.1599999999999997E-3</v>
      </c>
      <c r="H40" s="38">
        <f>'[52]C4a - Architect (East)'!$E$6</f>
        <v>8.6E-3</v>
      </c>
      <c r="I40" s="38">
        <f>'[53]C4a - Architect (East)'!$E$6</f>
        <v>6.3E-3</v>
      </c>
      <c r="J40" s="38">
        <f>'[54]C4a - Architect (East)'!$E$6</f>
        <v>5.4000000000000003E-3</v>
      </c>
      <c r="K40" s="38">
        <f>'[55]C4a - Architect (East)'!$E$6</f>
        <v>6.4000000000000003E-3</v>
      </c>
      <c r="L40" s="38">
        <f>'[56]C4a - Architect (East)'!$E$6</f>
        <v>7.3000000000000001E-3</v>
      </c>
      <c r="M40" s="39">
        <f>AVERAGE(D40:L40)</f>
        <v>6.628888888888889E-3</v>
      </c>
      <c r="BH40" s="2"/>
      <c r="BI40" s="2"/>
      <c r="BJ40" s="2"/>
      <c r="BK40" s="2"/>
      <c r="BL40" s="2"/>
      <c r="BN40" s="1"/>
      <c r="BO40" s="1"/>
    </row>
    <row r="41" spans="2:67">
      <c r="B41" s="31" t="s">
        <v>133</v>
      </c>
      <c r="C41" s="40">
        <f>'[47]C4a - Architect (West)'!$F$6</f>
        <v>1500</v>
      </c>
      <c r="D41" s="40">
        <f>'[48]C4a - Architect (East)'!$F$6</f>
        <v>1500</v>
      </c>
      <c r="E41" s="40">
        <f>'[49]C4a - Architect (East)'!$F$6</f>
        <v>4200</v>
      </c>
      <c r="F41" s="40">
        <f>'[50]C4a - Architect (East)'!$F$6</f>
        <v>3500</v>
      </c>
      <c r="G41" s="40">
        <f>'[51]C4a - Architect (East)'!$F$6</f>
        <v>985</v>
      </c>
      <c r="H41" s="40">
        <f>'[52]C4a - Architect (East)'!$F$6</f>
        <v>5000</v>
      </c>
      <c r="I41" s="40">
        <f>'[53]C4a - Architect (East)'!$F$6</f>
        <v>1150</v>
      </c>
      <c r="J41" s="40">
        <f>'[54]C4a - Architect (East)'!$F$6</f>
        <v>8640</v>
      </c>
      <c r="K41" s="40">
        <f>'[55]C4a - Architect (East)'!$F$6</f>
        <v>650</v>
      </c>
      <c r="L41" s="40">
        <f>'[56]C4a - Architect (East)'!$F$6</f>
        <v>6300</v>
      </c>
      <c r="M41" s="31"/>
      <c r="BH41" s="2"/>
      <c r="BI41" s="2"/>
      <c r="BJ41" s="2"/>
      <c r="BK41" s="2"/>
      <c r="BL41" s="2"/>
      <c r="BN41" s="1"/>
      <c r="BO41" s="1"/>
    </row>
    <row r="42" spans="2:67">
      <c r="B42" s="56" t="s">
        <v>135</v>
      </c>
      <c r="C42" s="44"/>
      <c r="D42" s="44"/>
      <c r="E42" s="44"/>
      <c r="F42" s="44"/>
      <c r="G42" s="44"/>
      <c r="H42" s="44"/>
      <c r="I42" s="44"/>
      <c r="J42" s="44"/>
      <c r="K42" s="44"/>
      <c r="L42" s="44"/>
      <c r="M42" s="59"/>
      <c r="BH42" s="2"/>
      <c r="BI42" s="2"/>
      <c r="BJ42" s="2"/>
      <c r="BK42" s="2"/>
      <c r="BL42" s="2"/>
      <c r="BN42" s="1"/>
      <c r="BO42" s="1"/>
    </row>
    <row r="43" spans="2:67">
      <c r="B43" s="58" t="s">
        <v>136</v>
      </c>
      <c r="C43" s="38">
        <f>'[47]C4a - Architect (West)'!$H$6</f>
        <v>9.4999999999999998E-3</v>
      </c>
      <c r="D43" s="38">
        <f>'[48]C4a - Architect (East)'!$H$6</f>
        <v>7.4999999999999997E-3</v>
      </c>
      <c r="E43" s="38">
        <f>'[49]C4a - Architect (East)'!$H$6</f>
        <v>1.4200000000000001E-2</v>
      </c>
      <c r="F43" s="38">
        <f>'[50]C4a - Architect (East)'!$H$6</f>
        <v>1.061E-2</v>
      </c>
      <c r="G43" s="37">
        <f>'[51]C4a - Architect (East)'!$H$6</f>
        <v>8.1799999999999998E-3</v>
      </c>
      <c r="H43" s="38">
        <f>'[52]C4a - Architect (East)'!$H$6</f>
        <v>9.1000000000000004E-3</v>
      </c>
      <c r="I43" s="38">
        <f>'[53]C4a - Architect (East)'!$H$6</f>
        <v>7.1999999999999998E-3</v>
      </c>
      <c r="J43" s="38">
        <f>'[54]C4a - Architect (East)'!$H$6</f>
        <v>1.1299999999999999E-2</v>
      </c>
      <c r="K43" s="38">
        <f>'[55]C4a - Architect (East)'!$H$6</f>
        <v>1.55E-2</v>
      </c>
      <c r="L43" s="38">
        <f>'[56]C4a - Architect (East)'!$H$6</f>
        <v>1.4200000000000001E-2</v>
      </c>
      <c r="M43" s="39">
        <f>AVERAGE(D43:L43)</f>
        <v>1.0865555555555555E-2</v>
      </c>
      <c r="BH43" s="2"/>
      <c r="BI43" s="2"/>
      <c r="BJ43" s="2"/>
      <c r="BK43" s="2"/>
      <c r="BL43" s="2"/>
      <c r="BN43" s="1"/>
      <c r="BO43" s="1"/>
    </row>
    <row r="44" spans="2:67">
      <c r="B44" s="31" t="s">
        <v>137</v>
      </c>
      <c r="C44" s="40">
        <f>'[47]C4a - Architect (West)'!$I$6</f>
        <v>1600</v>
      </c>
      <c r="D44" s="40">
        <f>'[48]C4a - Architect (East)'!$I$6</f>
        <v>1500</v>
      </c>
      <c r="E44" s="40">
        <f>'[49]C4a - Architect (East)'!$I$6</f>
        <v>8520</v>
      </c>
      <c r="F44" s="40">
        <f>'[50]C4a - Architect (East)'!$I$6</f>
        <v>6000</v>
      </c>
      <c r="G44" s="40">
        <f>'[51]C4a - Architect (East)'!$I$6</f>
        <v>985</v>
      </c>
      <c r="H44" s="40">
        <f>'[52]C4a - Architect (East)'!$I$6</f>
        <v>5625</v>
      </c>
      <c r="I44" s="40">
        <f>'[57]C4a - Architect (East)'!$I$6</f>
        <v>1950</v>
      </c>
      <c r="J44" s="40">
        <f>'[54]C4a - Architect (East)'!$I$6</f>
        <v>18080</v>
      </c>
      <c r="K44" s="40">
        <f>'[55]C4a - Architect (East)'!$I$6</f>
        <v>1550</v>
      </c>
      <c r="L44" s="40">
        <f>'[56]C4a - Architect (East)'!$I$6</f>
        <v>12250</v>
      </c>
      <c r="M44" s="59"/>
      <c r="BH44" s="2"/>
      <c r="BI44" s="2"/>
      <c r="BJ44" s="2"/>
      <c r="BK44" s="2"/>
      <c r="BL44" s="2"/>
      <c r="BN44" s="1"/>
      <c r="BO44" s="1"/>
    </row>
    <row r="45" spans="2:67">
      <c r="D45" s="2"/>
      <c r="E45" s="2"/>
      <c r="F45" s="2"/>
      <c r="G45" s="2"/>
      <c r="H45" s="2"/>
      <c r="I45" s="2"/>
      <c r="J45" s="2"/>
      <c r="K45" s="2"/>
      <c r="L45" s="2"/>
      <c r="M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N45" s="1"/>
      <c r="BO45" s="1"/>
    </row>
    <row r="46" spans="2:67">
      <c r="D46" s="2"/>
      <c r="E46" s="2"/>
      <c r="F46" s="2"/>
      <c r="G46" s="2"/>
      <c r="H46" s="2"/>
      <c r="I46" s="2"/>
      <c r="J46" s="2"/>
      <c r="K46" s="2"/>
      <c r="L46" s="2"/>
      <c r="M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N46" s="1"/>
      <c r="BO46" s="1"/>
    </row>
    <row r="47" spans="2:67">
      <c r="D47" s="2"/>
      <c r="E47" s="2"/>
      <c r="F47" s="2"/>
      <c r="G47" s="2"/>
      <c r="H47" s="2"/>
      <c r="I47" s="2"/>
      <c r="J47" s="2"/>
      <c r="K47" s="2"/>
      <c r="L47" s="2"/>
      <c r="M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N47" s="1"/>
      <c r="BO47" s="1"/>
    </row>
    <row r="48" spans="2:67" ht="54.95" customHeight="1">
      <c r="B48" s="31"/>
      <c r="C48" s="23" t="s">
        <v>120</v>
      </c>
      <c r="D48" s="23" t="s">
        <v>121</v>
      </c>
      <c r="E48" s="23" t="s">
        <v>122</v>
      </c>
      <c r="F48" s="23" t="s">
        <v>123</v>
      </c>
      <c r="G48" s="23" t="s">
        <v>124</v>
      </c>
      <c r="H48" s="23" t="s">
        <v>125</v>
      </c>
      <c r="I48" s="23" t="s">
        <v>126</v>
      </c>
      <c r="J48" s="23" t="s">
        <v>127</v>
      </c>
      <c r="K48" s="23" t="s">
        <v>128</v>
      </c>
      <c r="L48" s="23" t="s">
        <v>129</v>
      </c>
      <c r="M48" s="23" t="s">
        <v>15</v>
      </c>
    </row>
    <row r="49" spans="2:67" ht="18.75">
      <c r="B49" s="30" t="s">
        <v>143</v>
      </c>
      <c r="C49" s="44"/>
      <c r="D49" s="44"/>
      <c r="E49" s="44"/>
      <c r="F49" s="44"/>
      <c r="G49" s="44"/>
      <c r="H49" s="44"/>
      <c r="I49" s="44"/>
      <c r="J49" s="44"/>
      <c r="K49" s="44"/>
      <c r="L49" s="44"/>
      <c r="M49" s="59"/>
    </row>
    <row r="50" spans="2:67">
      <c r="B50" s="56" t="s">
        <v>138</v>
      </c>
      <c r="C50" s="44"/>
      <c r="D50" s="44"/>
      <c r="E50" s="44"/>
      <c r="F50" s="44"/>
      <c r="G50" s="44"/>
      <c r="H50" s="44"/>
      <c r="I50" s="44"/>
      <c r="J50" s="44"/>
      <c r="K50" s="44"/>
      <c r="L50" s="44"/>
      <c r="M50" s="59"/>
    </row>
    <row r="51" spans="2:67">
      <c r="B51" s="31" t="s">
        <v>132</v>
      </c>
      <c r="C51" s="38">
        <f>'[47]C4a - Architect (West)'!$B$7</f>
        <v>8.0000000000000002E-3</v>
      </c>
      <c r="D51" s="38">
        <f>'[48]C4a - Architect (East)'!$B$7</f>
        <v>8.0000000000000002E-3</v>
      </c>
      <c r="E51" s="38">
        <f>'[49]C4a - Architect (East)'!$B$7</f>
        <v>5.7999999999999996E-3</v>
      </c>
      <c r="F51" s="37">
        <f>'[50]C4a - Architect (East)'!$B$7</f>
        <v>5.1999999999999998E-3</v>
      </c>
      <c r="G51" s="37">
        <f>'[51]C4a - Architect (East)'!$B$7</f>
        <v>5.1500000000000001E-3</v>
      </c>
      <c r="H51" s="38">
        <f>'[52]C4a - Architect (East)'!$B$7</f>
        <v>7.6E-3</v>
      </c>
      <c r="I51" s="38">
        <f>'[53]C4a - Architect (East)'!$B$7</f>
        <v>6.0000000000000001E-3</v>
      </c>
      <c r="J51" s="38">
        <f>'[54]C4a - Architect (East)'!$B$7</f>
        <v>4.4000000000000003E-3</v>
      </c>
      <c r="K51" s="38">
        <f>'[55]C4a - Architect (East)'!$B$7</f>
        <v>5.1999999999999998E-3</v>
      </c>
      <c r="L51" s="38">
        <f>'[56]C4a - Architect (East)'!$B$7</f>
        <v>7.1000000000000004E-3</v>
      </c>
      <c r="M51" s="39">
        <f>AVERAGE(D51:L51)</f>
        <v>6.0500000000000007E-3</v>
      </c>
    </row>
    <row r="52" spans="2:67">
      <c r="B52" s="31" t="s">
        <v>139</v>
      </c>
      <c r="C52" s="40">
        <f>'[47]C4a - Architect (West)'!$D$7</f>
        <v>149000</v>
      </c>
      <c r="D52" s="40">
        <f>'[48]C4a - Architect (East)'!$D$7</f>
        <v>273000</v>
      </c>
      <c r="E52" s="40">
        <f>'[49]C4a - Architect (East)'!$D$7</f>
        <v>87000</v>
      </c>
      <c r="F52" s="40">
        <f>'[50]C4a - Architect (East)'!$D$7</f>
        <v>105000</v>
      </c>
      <c r="G52" s="40">
        <f>'[51]C4a - Architect (East)'!$D$7</f>
        <v>82500</v>
      </c>
      <c r="H52" s="40">
        <f>'[52]C4a - Architect (East)'!$D$7</f>
        <v>152000</v>
      </c>
      <c r="I52" s="40">
        <f>'[53]C4a - Architect (East)'!$D$7</f>
        <v>99000</v>
      </c>
      <c r="J52" s="40">
        <f>'[54]C4a - Architect (East)'!$D$7</f>
        <v>110000</v>
      </c>
      <c r="K52" s="40">
        <f>'[55]C4a - Architect (East)'!$D$7</f>
        <v>75000</v>
      </c>
      <c r="L52" s="40">
        <f>'[56]C4a - Architect (East)'!$D$7</f>
        <v>95850</v>
      </c>
      <c r="M52" s="31"/>
    </row>
    <row r="53" spans="2:67">
      <c r="B53" s="56" t="s">
        <v>144</v>
      </c>
      <c r="C53" s="44"/>
      <c r="D53" s="44"/>
      <c r="E53" s="44"/>
      <c r="F53" s="44"/>
      <c r="G53" s="44"/>
      <c r="H53" s="44"/>
      <c r="I53" s="44"/>
      <c r="J53" s="57"/>
      <c r="K53" s="44"/>
      <c r="L53" s="44"/>
      <c r="M53" s="59"/>
    </row>
    <row r="54" spans="2:67">
      <c r="B54" s="31" t="s">
        <v>132</v>
      </c>
      <c r="C54" s="38">
        <f>'[47]C4a - Architect (West)'!$E$7</f>
        <v>7.7000000000000002E-3</v>
      </c>
      <c r="D54" s="38">
        <f>'[48]C4a - Architect (East)'!$E$7</f>
        <v>7.0000000000000001E-3</v>
      </c>
      <c r="E54" s="38">
        <f>'[49]C4a - Architect (East)'!$E$7</f>
        <v>5.4999999999999997E-3</v>
      </c>
      <c r="F54" s="37">
        <f>'[50]C4a - Architect (East)'!$E$7</f>
        <v>4.9500000000000004E-3</v>
      </c>
      <c r="G54" s="37">
        <f>'[51]C4a - Architect (East)'!$E$7</f>
        <v>4.5900000000000003E-3</v>
      </c>
      <c r="H54" s="38">
        <f>'[52]C4a - Architect (East)'!$E$7</f>
        <v>7.1000000000000004E-3</v>
      </c>
      <c r="I54" s="38">
        <f>'[53]C4a - Architect (East)'!$E$7</f>
        <v>5.1999999999999998E-3</v>
      </c>
      <c r="J54" s="38">
        <f>'[54]C4a - Architect (East)'!$E$7</f>
        <v>3.8999999999999998E-3</v>
      </c>
      <c r="K54" s="38">
        <f>'[55]C4a - Architect (East)'!$E$7</f>
        <v>5.1000000000000004E-3</v>
      </c>
      <c r="L54" s="38">
        <f>'[56]C4a - Architect (East)'!$E$7</f>
        <v>6.4999999999999997E-3</v>
      </c>
      <c r="M54" s="39">
        <f>AVERAGE(D54:L54)</f>
        <v>5.5377777777777769E-3</v>
      </c>
    </row>
    <row r="55" spans="2:67">
      <c r="B55" s="31" t="s">
        <v>139</v>
      </c>
      <c r="C55" s="40">
        <f>'[47]C4a - Architect (West)'!$G$7</f>
        <v>139000</v>
      </c>
      <c r="D55" s="40">
        <f>'[48]C4a - Architect (East)'!$G$7</f>
        <v>252000</v>
      </c>
      <c r="E55" s="40">
        <f>'[49]C4a - Architect (East)'!$G$7</f>
        <v>82500</v>
      </c>
      <c r="F55" s="40">
        <f>'[50]C4a - Architect (East)'!$G$7</f>
        <v>100000</v>
      </c>
      <c r="G55" s="40">
        <f>'[51]C4a - Architect (East)'!$G$7</f>
        <v>82500</v>
      </c>
      <c r="H55" s="40">
        <f>'[52]C4a - Architect (East)'!$G$7</f>
        <v>142000</v>
      </c>
      <c r="I55" s="40">
        <f>'[53]C4a - Architect (East)'!$G$7</f>
        <v>77625</v>
      </c>
      <c r="J55" s="40">
        <f>'[54]C4a - Architect (East)'!$G$7</f>
        <v>97500</v>
      </c>
      <c r="K55" s="40">
        <f>'[55]C4a - Architect (East)'!$G$7</f>
        <v>70000</v>
      </c>
      <c r="L55" s="40">
        <f>'[56]C4a - Architect (East)'!$G$7</f>
        <v>87750</v>
      </c>
      <c r="M55" s="31"/>
    </row>
    <row r="56" spans="2:67">
      <c r="B56" s="56" t="s">
        <v>135</v>
      </c>
      <c r="C56" s="44"/>
      <c r="D56" s="44"/>
      <c r="E56" s="44"/>
      <c r="F56" s="44"/>
      <c r="G56" s="44"/>
      <c r="H56" s="44"/>
      <c r="I56" s="44"/>
      <c r="J56" s="57"/>
      <c r="K56" s="44"/>
      <c r="L56" s="44"/>
      <c r="M56" s="59"/>
    </row>
    <row r="57" spans="2:67">
      <c r="B57" s="31" t="s">
        <v>136</v>
      </c>
      <c r="C57" s="38">
        <f>'[47]C4a - Architect (West)'!$H$7</f>
        <v>8.8000000000000005E-3</v>
      </c>
      <c r="D57" s="38">
        <f>'[48]C4a - Architect (East)'!$H$7</f>
        <v>7.0000000000000001E-3</v>
      </c>
      <c r="E57" s="38">
        <f>'[49]C4a - Architect (East)'!$H$7</f>
        <v>1.0800000000000001E-2</v>
      </c>
      <c r="F57" s="37">
        <f>'[50]C4a - Architect (East)'!$H$7</f>
        <v>9.6100000000000005E-3</v>
      </c>
      <c r="G57" s="37">
        <f>'[51]C4a - Architect (East)'!$H$7</f>
        <v>7.11E-3</v>
      </c>
      <c r="H57" s="38">
        <f>'[52]C4a - Architect (East)'!$H$7</f>
        <v>7.4999999999999997E-3</v>
      </c>
      <c r="I57" s="38">
        <f>'[53]C4a - Architect (East)'!$H$7</f>
        <v>6.0000000000000001E-3</v>
      </c>
      <c r="J57" s="38">
        <f>'[54]C4a - Architect (East)'!$H$7</f>
        <v>8.3999999999999995E-3</v>
      </c>
      <c r="K57" s="38">
        <f>'[55]C4a - Architect (East)'!$H$7</f>
        <v>1.4200000000000001E-2</v>
      </c>
      <c r="L57" s="38">
        <f>'[56]C4a - Architect (East)'!$H$7</f>
        <v>1.2699999999999999E-2</v>
      </c>
      <c r="M57" s="39">
        <f>AVERAGE(D57:L57)</f>
        <v>9.257777777777778E-3</v>
      </c>
    </row>
    <row r="58" spans="2:67">
      <c r="B58" s="31" t="s">
        <v>142</v>
      </c>
      <c r="C58" s="40">
        <f>'[47]C4a - Architect (West)'!$J$7</f>
        <v>175000</v>
      </c>
      <c r="D58" s="40">
        <f>'[48]C4a - Architect (East)'!$J$7</f>
        <v>273000</v>
      </c>
      <c r="E58" s="40">
        <f>'[49]C4a - Architect (East)'!$J$7</f>
        <v>162000</v>
      </c>
      <c r="F58" s="40">
        <f>'[50]C4a - Architect (East)'!$J$7</f>
        <v>210000</v>
      </c>
      <c r="G58" s="40">
        <f>'[51]C4a - Architect (East)'!$J$7</f>
        <v>94500</v>
      </c>
      <c r="H58" s="40">
        <f>'[52]C4a - Architect (East)'!$J$7</f>
        <v>150000</v>
      </c>
      <c r="I58" s="40">
        <f>'[53]C4a - Architect (East)'!$J$7</f>
        <v>99500</v>
      </c>
      <c r="J58" s="40">
        <f>'[54]C4a - Architect (East)'!$J$7</f>
        <v>210000</v>
      </c>
      <c r="K58" s="40">
        <f>'[55]C4a - Architect (East)'!$J$7</f>
        <v>213000</v>
      </c>
      <c r="L58" s="40">
        <f>'[56]C4a - Architect (East)'!$J$7</f>
        <v>171450</v>
      </c>
      <c r="M58" s="31"/>
    </row>
    <row r="59" spans="2:67"/>
    <row r="60" spans="2:67"/>
    <row r="61" spans="2:67" ht="15" customHeight="1">
      <c r="B61" s="91" t="s">
        <v>145</v>
      </c>
    </row>
    <row r="62" spans="2:67" ht="15" customHeight="1">
      <c r="B62" s="103" t="s">
        <v>24</v>
      </c>
      <c r="C62" s="103"/>
      <c r="D62" s="103"/>
      <c r="E62" s="103"/>
      <c r="F62" s="103"/>
      <c r="G62" s="103"/>
      <c r="H62" s="103"/>
    </row>
    <row r="63" spans="2:67" ht="15" customHeight="1">
      <c r="B63" s="103" t="s">
        <v>25</v>
      </c>
      <c r="C63" s="103"/>
      <c r="D63" s="103"/>
      <c r="E63" s="103"/>
      <c r="F63" s="103"/>
      <c r="G63" s="103"/>
      <c r="H63" s="103"/>
    </row>
    <row r="64" spans="2:67" ht="15" customHeight="1">
      <c r="B64" s="103" t="s">
        <v>146</v>
      </c>
      <c r="C64" s="103"/>
      <c r="D64" s="103"/>
      <c r="E64" s="103"/>
      <c r="F64" s="103"/>
      <c r="G64" s="103"/>
      <c r="H64" s="103"/>
    </row>
    <row r="65" spans="2:8" ht="15" customHeight="1">
      <c r="B65" s="103" t="s">
        <v>27</v>
      </c>
      <c r="C65" s="103"/>
      <c r="D65" s="103"/>
      <c r="E65" s="103"/>
      <c r="F65" s="103"/>
      <c r="G65" s="103"/>
      <c r="H65" s="103"/>
    </row>
    <row r="66" spans="2:8" ht="15" customHeight="1">
      <c r="B66" s="103" t="s">
        <v>147</v>
      </c>
      <c r="C66" s="103"/>
      <c r="D66" s="103"/>
      <c r="E66" s="103"/>
      <c r="F66" s="103"/>
      <c r="G66" s="103"/>
      <c r="H66" s="103"/>
    </row>
    <row r="67" spans="2:8" ht="15" customHeight="1">
      <c r="B67" s="107" t="s">
        <v>81</v>
      </c>
      <c r="C67" s="107"/>
      <c r="D67" s="107"/>
      <c r="E67" s="107"/>
      <c r="F67" s="107"/>
      <c r="G67" s="107"/>
      <c r="H67" s="107"/>
    </row>
    <row r="68" spans="2:8" ht="15" customHeight="1">
      <c r="B68" s="105" t="s">
        <v>148</v>
      </c>
      <c r="C68" s="105"/>
      <c r="D68" s="105"/>
      <c r="E68" s="105"/>
      <c r="F68" s="105"/>
      <c r="G68" s="105"/>
      <c r="H68" s="105"/>
    </row>
    <row r="69" spans="2:8" ht="15" customHeight="1">
      <c r="B69" s="106" t="s">
        <v>149</v>
      </c>
      <c r="C69" s="106"/>
      <c r="D69" s="106"/>
      <c r="E69" s="106"/>
      <c r="F69" s="106"/>
      <c r="G69" s="106"/>
      <c r="H69" s="106"/>
    </row>
    <row r="70" spans="2:8" ht="15" customHeight="1">
      <c r="B70" s="103" t="s">
        <v>150</v>
      </c>
      <c r="C70" s="103"/>
      <c r="D70" s="103"/>
      <c r="E70" s="103"/>
      <c r="F70" s="103"/>
      <c r="G70" s="103"/>
      <c r="H70" s="103"/>
    </row>
    <row r="71" spans="2:8" ht="15" customHeight="1">
      <c r="B71" s="103" t="s">
        <v>151</v>
      </c>
      <c r="C71" s="103"/>
      <c r="D71" s="103"/>
      <c r="E71" s="103"/>
      <c r="F71" s="103"/>
      <c r="G71" s="103"/>
      <c r="H71" s="103"/>
    </row>
    <row r="72" spans="2:8" ht="15" customHeight="1">
      <c r="B72" s="107" t="s">
        <v>86</v>
      </c>
      <c r="C72" s="107"/>
      <c r="D72" s="107"/>
      <c r="E72" s="107"/>
      <c r="F72" s="107"/>
      <c r="G72" s="107"/>
      <c r="H72" s="107"/>
    </row>
    <row r="73" spans="2:8">
      <c r="B73" s="103" t="s">
        <v>87</v>
      </c>
      <c r="C73" s="103"/>
      <c r="D73" s="103"/>
      <c r="E73" s="103"/>
      <c r="F73" s="103"/>
      <c r="G73" s="103"/>
      <c r="H73" s="103"/>
    </row>
    <row r="74" spans="2:8" ht="45.75" customHeight="1">
      <c r="B74" s="102" t="s">
        <v>152</v>
      </c>
      <c r="C74" s="102"/>
      <c r="D74" s="102"/>
      <c r="E74" s="102"/>
      <c r="F74" s="102"/>
      <c r="G74" s="102"/>
      <c r="H74" s="102"/>
    </row>
    <row r="75" spans="2:8">
      <c r="B75" s="103" t="s">
        <v>153</v>
      </c>
      <c r="C75" s="103"/>
      <c r="D75" s="103"/>
      <c r="E75" s="103"/>
      <c r="F75" s="103"/>
      <c r="G75" s="103"/>
      <c r="H75" s="103"/>
    </row>
    <row r="76" spans="2:8" ht="32.25" customHeight="1">
      <c r="B76" s="102" t="s">
        <v>154</v>
      </c>
      <c r="C76" s="102"/>
      <c r="D76" s="102"/>
      <c r="E76" s="102"/>
      <c r="F76" s="102"/>
      <c r="G76" s="102"/>
      <c r="H76" s="102"/>
    </row>
    <row r="77" spans="2:8" ht="15" customHeight="1">
      <c r="B77" s="103" t="s">
        <v>155</v>
      </c>
      <c r="C77" s="103"/>
      <c r="D77" s="103"/>
      <c r="E77" s="103"/>
      <c r="F77" s="103"/>
      <c r="G77" s="103"/>
      <c r="H77" s="103"/>
    </row>
    <row r="78" spans="2:8" ht="15" customHeight="1">
      <c r="B78" s="104" t="s">
        <v>156</v>
      </c>
      <c r="C78" s="104"/>
      <c r="D78" s="104"/>
      <c r="E78" s="104"/>
      <c r="F78" s="104"/>
      <c r="G78" s="104"/>
      <c r="H78" s="104"/>
    </row>
    <row r="79" spans="2:8" ht="15" customHeight="1">
      <c r="B79" s="161" t="s">
        <v>157</v>
      </c>
      <c r="C79" s="161"/>
      <c r="D79" s="161"/>
      <c r="E79" s="161"/>
      <c r="F79" s="161"/>
      <c r="G79" s="161"/>
      <c r="H79" s="161"/>
    </row>
  </sheetData>
  <mergeCells count="18">
    <mergeCell ref="B67:H67"/>
    <mergeCell ref="B62:H62"/>
    <mergeCell ref="B63:H63"/>
    <mergeCell ref="B64:H64"/>
    <mergeCell ref="B65:H65"/>
    <mergeCell ref="B66:H66"/>
    <mergeCell ref="B79:H79"/>
    <mergeCell ref="B68:H68"/>
    <mergeCell ref="B69:H69"/>
    <mergeCell ref="B70:H70"/>
    <mergeCell ref="B71:H71"/>
    <mergeCell ref="B72:H72"/>
    <mergeCell ref="B73:H73"/>
    <mergeCell ref="B74:H74"/>
    <mergeCell ref="B75:H75"/>
    <mergeCell ref="B76:H76"/>
    <mergeCell ref="B77:H77"/>
    <mergeCell ref="B78:H78"/>
  </mergeCells>
  <phoneticPr fontId="5" type="noConversion"/>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E8443-8172-4471-9929-C6B49C369640}">
  <sheetPr>
    <tabColor rgb="FFFFC000"/>
  </sheetPr>
  <dimension ref="A3:AE79"/>
  <sheetViews>
    <sheetView zoomScale="60" zoomScaleNormal="60" workbookViewId="0">
      <pane xSplit="2" topLeftCell="C56" activePane="topRight" state="frozen"/>
      <selection pane="topRight" activeCell="B61" sqref="B61:H79"/>
      <selection activeCell="A4" sqref="A4"/>
    </sheetView>
  </sheetViews>
  <sheetFormatPr defaultRowHeight="15" customHeight="1"/>
  <cols>
    <col min="2" max="2" width="72.85546875" bestFit="1" customWidth="1"/>
    <col min="3" max="28" width="20.5703125" style="1" customWidth="1"/>
    <col min="29" max="33" width="20.5703125" customWidth="1"/>
  </cols>
  <sheetData>
    <row r="3" spans="1:29">
      <c r="AC3" s="1"/>
    </row>
    <row r="4" spans="1:29" ht="74.45" customHeight="1">
      <c r="B4" s="31"/>
      <c r="C4" s="23" t="s">
        <v>120</v>
      </c>
      <c r="D4" s="23" t="s">
        <v>121</v>
      </c>
      <c r="E4" s="23" t="s">
        <v>122</v>
      </c>
      <c r="F4" s="23" t="s">
        <v>158</v>
      </c>
      <c r="G4" s="23" t="s">
        <v>159</v>
      </c>
      <c r="H4" s="23" t="s">
        <v>160</v>
      </c>
      <c r="I4" s="23" t="s">
        <v>127</v>
      </c>
      <c r="J4" s="23" t="s">
        <v>128</v>
      </c>
      <c r="K4" s="23" t="s">
        <v>161</v>
      </c>
      <c r="L4" s="23" t="s">
        <v>162</v>
      </c>
      <c r="M4" s="41" t="s">
        <v>15</v>
      </c>
      <c r="N4" s="15"/>
      <c r="AC4" s="1"/>
    </row>
    <row r="5" spans="1:29" ht="37.5">
      <c r="B5" s="30" t="s">
        <v>163</v>
      </c>
      <c r="C5" s="60"/>
      <c r="D5" s="60"/>
      <c r="E5" s="60"/>
      <c r="F5" s="60"/>
      <c r="G5" s="60"/>
      <c r="H5" s="60"/>
      <c r="I5" s="60"/>
      <c r="J5" s="60"/>
      <c r="K5" s="60"/>
      <c r="L5" s="60"/>
      <c r="M5" s="60"/>
      <c r="AC5" s="1"/>
    </row>
    <row r="6" spans="1:29">
      <c r="B6" s="56" t="s">
        <v>131</v>
      </c>
      <c r="C6" s="60"/>
      <c r="D6" s="60"/>
      <c r="E6" s="60"/>
      <c r="F6" s="60"/>
      <c r="G6" s="60"/>
      <c r="H6" s="60"/>
      <c r="I6" s="60"/>
      <c r="J6" s="60"/>
      <c r="K6" s="60"/>
      <c r="L6" s="60"/>
      <c r="M6" s="60"/>
      <c r="AC6" s="1"/>
    </row>
    <row r="7" spans="1:29">
      <c r="A7" s="2">
        <v>1</v>
      </c>
      <c r="B7" s="31" t="s">
        <v>132</v>
      </c>
      <c r="C7" s="26">
        <f>'[58]C4b - Architect (West)'!$B$6</f>
        <v>9.5999999999999992E-3</v>
      </c>
      <c r="D7" s="26">
        <f>'[59]C4b - Architect (West)'!$B$6</f>
        <v>1.2E-2</v>
      </c>
      <c r="E7" s="26">
        <f>'[60]C4b - Architect (West)'!$B$6</f>
        <v>6.6E-3</v>
      </c>
      <c r="F7" s="26">
        <f>'[61]C4b - Architect (West)'!$B$6</f>
        <v>1.0999999999999999E-2</v>
      </c>
      <c r="G7" s="25">
        <f>'[62]C4b - Architect (West)'!$B$6</f>
        <v>1.21E-2</v>
      </c>
      <c r="H7" s="26">
        <f>'[63]C4b - Architect (West)'!$B$6</f>
        <v>1.2E-2</v>
      </c>
      <c r="I7" s="26">
        <f>'[64]C4b - Architect (West)'!$B$6</f>
        <v>6.4000000000000003E-3</v>
      </c>
      <c r="J7" s="26">
        <f>'[65]C4b - Architect (West)'!$B$6</f>
        <v>5.7999999999999996E-3</v>
      </c>
      <c r="K7" s="26">
        <f>'[66]C4b - Architect (West)'!$B$6</f>
        <v>8.6800000000000002E-3</v>
      </c>
      <c r="L7" s="26">
        <f>'[67]C4b - Architect (West)'!$B$6</f>
        <v>1.38E-2</v>
      </c>
      <c r="M7" s="25">
        <f>AVERAGE(C7:L7)</f>
        <v>9.7980000000000012E-3</v>
      </c>
      <c r="AC7" s="1"/>
    </row>
    <row r="8" spans="1:29">
      <c r="A8" s="2"/>
      <c r="B8" s="31" t="s">
        <v>133</v>
      </c>
      <c r="C8" s="27">
        <f>'[58]C4b - Architect (West)'!$C$6</f>
        <v>2900</v>
      </c>
      <c r="D8" s="27">
        <f>'[59]C4b - Architect (West)'!$C$6</f>
        <v>4500</v>
      </c>
      <c r="E8" s="27">
        <f>'[60]C4b - Architect (West)'!$C$6</f>
        <v>5220</v>
      </c>
      <c r="F8" s="27">
        <f>'[61]C4b - Architect (West)'!$C$6</f>
        <v>10000</v>
      </c>
      <c r="G8" s="27">
        <f>'[62]C4b - Architect (West)'!$C$6</f>
        <v>12735.45</v>
      </c>
      <c r="H8" s="27">
        <f>'[63]C4b - Architect (West)'!$C$6</f>
        <v>10500</v>
      </c>
      <c r="I8" s="27">
        <f>'[64]C4b - Architect (West)'!$C$6</f>
        <v>10240</v>
      </c>
      <c r="J8" s="27">
        <f>'[65]C4b - Architect (West)'!$C$6</f>
        <v>580</v>
      </c>
      <c r="K8" s="27">
        <f>'[66]C4b - Architect (West)'!$C$6</f>
        <v>14100</v>
      </c>
      <c r="L8" s="27">
        <f>'[67]C4b - Architect (West)'!$C$6</f>
        <v>25650</v>
      </c>
      <c r="M8" s="41"/>
      <c r="AC8" s="1"/>
    </row>
    <row r="9" spans="1:29">
      <c r="A9" s="2"/>
      <c r="B9" s="56" t="s">
        <v>144</v>
      </c>
      <c r="C9" s="60"/>
      <c r="D9" s="60"/>
      <c r="E9" s="62"/>
      <c r="F9" s="60"/>
      <c r="G9" s="60"/>
      <c r="H9" s="60"/>
      <c r="I9" s="60"/>
      <c r="J9" s="60"/>
      <c r="K9" s="60"/>
      <c r="L9" s="60"/>
      <c r="M9" s="60"/>
      <c r="AC9" s="1"/>
    </row>
    <row r="10" spans="1:29">
      <c r="A10" s="2">
        <v>4</v>
      </c>
      <c r="B10" s="31" t="s">
        <v>132</v>
      </c>
      <c r="C10" s="26">
        <f>'[58]C4b - Architect (West)'!$E$6</f>
        <v>9.1000000000000004E-3</v>
      </c>
      <c r="D10" s="26">
        <f>'[59]C4b - Architect (West)'!$E$6</f>
        <v>1.15E-2</v>
      </c>
      <c r="E10" s="26">
        <f>'[60]C4b - Architect (West)'!$E$6</f>
        <v>5.8999999999999999E-3</v>
      </c>
      <c r="F10" s="26">
        <v>0.01</v>
      </c>
      <c r="G10" s="25">
        <f>'[62]C4b - Architect (West)'!$E$6</f>
        <v>1.1299999999999999E-2</v>
      </c>
      <c r="H10" s="26">
        <f>'[63]C4b - Architect (West)'!$E$6</f>
        <v>1.2E-2</v>
      </c>
      <c r="I10" s="26">
        <f>'[64]C4b - Architect (West)'!$E$6</f>
        <v>5.8999999999999999E-3</v>
      </c>
      <c r="J10" s="26">
        <f>'[65]C4b - Architect (West)'!$E$6</f>
        <v>5.7000000000000002E-3</v>
      </c>
      <c r="K10" s="26">
        <f>'[66]C4b - Architect (West)'!$E$6</f>
        <v>7.5799999999999999E-3</v>
      </c>
      <c r="L10" s="26">
        <f>'[67]C4b - Architect (West)'!$E$6</f>
        <v>1.2800000000000001E-2</v>
      </c>
      <c r="M10" s="25">
        <f>AVERAGE(C10:L10)</f>
        <v>9.1780000000000004E-3</v>
      </c>
      <c r="AC10" s="1"/>
    </row>
    <row r="11" spans="1:29">
      <c r="A11" s="2"/>
      <c r="B11" s="31" t="s">
        <v>133</v>
      </c>
      <c r="C11" s="27">
        <f>'[58]C4b - Architect (West)'!$F$6</f>
        <v>2900</v>
      </c>
      <c r="D11" s="27">
        <f>'[59]C4b - Architect (West)'!$F$6</f>
        <v>1500</v>
      </c>
      <c r="E11" s="27">
        <f>'[60]C4b - Architect (West)'!$F$6</f>
        <v>4800</v>
      </c>
      <c r="F11" s="27">
        <v>10000</v>
      </c>
      <c r="G11" s="27">
        <f>'[62]C4b - Architect (West)'!$F$6</f>
        <v>11935.45</v>
      </c>
      <c r="H11" s="27">
        <f>'[63]C4b - Architect (West)'!$F$6</f>
        <v>10500</v>
      </c>
      <c r="I11" s="27">
        <f>'[64]C4b - Architect (West)'!$F$6</f>
        <v>9440</v>
      </c>
      <c r="J11" s="27">
        <f>'[65]C4b - Architect (West)'!$F$6</f>
        <v>610</v>
      </c>
      <c r="K11" s="27">
        <f>'[66]C4b - Architect (West)'!$F$6</f>
        <v>14100</v>
      </c>
      <c r="L11" s="27">
        <f>'[67]C4b - Architect (West)'!$F$6</f>
        <v>24130</v>
      </c>
      <c r="M11" s="41"/>
      <c r="AC11" s="1"/>
    </row>
    <row r="12" spans="1:29">
      <c r="A12" s="2"/>
      <c r="B12" s="56" t="s">
        <v>135</v>
      </c>
      <c r="C12" s="60"/>
      <c r="D12" s="60"/>
      <c r="E12" s="60"/>
      <c r="F12" s="60"/>
      <c r="G12" s="60"/>
      <c r="H12" s="60"/>
      <c r="I12" s="60"/>
      <c r="J12" s="60"/>
      <c r="K12" s="60"/>
      <c r="L12" s="60"/>
      <c r="M12" s="60"/>
      <c r="AC12" s="1"/>
    </row>
    <row r="13" spans="1:29">
      <c r="A13" s="2">
        <v>7</v>
      </c>
      <c r="B13" s="31" t="s">
        <v>136</v>
      </c>
      <c r="C13" s="26">
        <f>'[58]C4b - Architect (West)'!$H$6</f>
        <v>9.7999999999999997E-3</v>
      </c>
      <c r="D13" s="26">
        <f>'[59]C4b - Architect (West)'!$H$6</f>
        <v>1.0999999999999999E-2</v>
      </c>
      <c r="E13" s="26">
        <f>'[60]C4b - Architect (West)'!$H$6</f>
        <v>1.23E-2</v>
      </c>
      <c r="F13" s="26">
        <v>0.01</v>
      </c>
      <c r="G13" s="25">
        <f>'[62]C4b - Architect (West)'!$H$6</f>
        <v>1.09E-2</v>
      </c>
      <c r="H13" s="26">
        <f>'[63]C4b - Architect (West)'!$H$6</f>
        <v>5.1000000000000004E-3</v>
      </c>
      <c r="I13" s="26">
        <f>'[64]C4b - Architect (West)'!$H$6</f>
        <v>1.18E-2</v>
      </c>
      <c r="J13" s="26">
        <f>'[65]C4b - Architect (West)'!$H$6</f>
        <v>1.55E-2</v>
      </c>
      <c r="K13" s="26">
        <f>'[66]C4b - Architect (West)'!$H$6</f>
        <v>9.2200000000000008E-3</v>
      </c>
      <c r="L13" s="26">
        <f>'[67]C4b - Architect (West)'!$H$6</f>
        <v>7.4999999999999997E-3</v>
      </c>
      <c r="M13" s="25">
        <f>AVERAGE(C13:L13)</f>
        <v>1.0312000000000002E-2</v>
      </c>
      <c r="AC13" s="1"/>
    </row>
    <row r="14" spans="1:29">
      <c r="A14" s="2"/>
      <c r="B14" s="31" t="s">
        <v>137</v>
      </c>
      <c r="C14" s="27">
        <f>'[58]C4b - Architect (West)'!$I$6</f>
        <v>2900</v>
      </c>
      <c r="D14" s="27">
        <f>'[59]C4b - Architect (West)'!$I$6</f>
        <v>4500</v>
      </c>
      <c r="E14" s="27">
        <f>'[60]C4b - Architect (West)'!$I$6</f>
        <v>9400</v>
      </c>
      <c r="F14" s="27">
        <v>10000</v>
      </c>
      <c r="G14" s="27">
        <f>'[62]C4b - Architect (West)'!$I$6</f>
        <v>11290.3</v>
      </c>
      <c r="H14" s="27">
        <f>'[63]C4b - Architect (West)'!$I$6</f>
        <v>9500</v>
      </c>
      <c r="I14" s="27">
        <f>'[64]C4b - Architect (West)'!$I$6</f>
        <v>18880</v>
      </c>
      <c r="J14" s="27">
        <f>'[65]C4b - Architect (West)'!$I$6</f>
        <v>1790</v>
      </c>
      <c r="K14" s="27">
        <f>'[66]C4b - Architect (West)'!$I$6</f>
        <v>14400</v>
      </c>
      <c r="L14" s="27">
        <f>'[67]C4b - Architect (West)'!$I$6</f>
        <v>19500</v>
      </c>
      <c r="M14" s="41"/>
      <c r="AC14" s="1"/>
    </row>
    <row r="15" spans="1:29">
      <c r="A15" s="2"/>
      <c r="Z15"/>
    </row>
    <row r="16" spans="1:29">
      <c r="A16" s="2"/>
      <c r="Z16"/>
    </row>
    <row r="17" spans="1:29">
      <c r="A17" s="2"/>
      <c r="Z17"/>
    </row>
    <row r="18" spans="1:29" ht="74.099999999999994" customHeight="1">
      <c r="A18" s="2"/>
      <c r="B18" s="31"/>
      <c r="C18" s="23" t="s">
        <v>120</v>
      </c>
      <c r="D18" s="23" t="s">
        <v>121</v>
      </c>
      <c r="E18" s="23" t="s">
        <v>122</v>
      </c>
      <c r="F18" s="23" t="s">
        <v>158</v>
      </c>
      <c r="G18" s="23" t="s">
        <v>159</v>
      </c>
      <c r="H18" s="23" t="s">
        <v>160</v>
      </c>
      <c r="I18" s="23" t="s">
        <v>127</v>
      </c>
      <c r="J18" s="23" t="s">
        <v>128</v>
      </c>
      <c r="K18" s="23" t="s">
        <v>161</v>
      </c>
      <c r="L18" s="23" t="s">
        <v>162</v>
      </c>
      <c r="M18" s="41" t="s">
        <v>15</v>
      </c>
      <c r="AC18" s="1"/>
    </row>
    <row r="19" spans="1:29" ht="37.5">
      <c r="A19" s="2"/>
      <c r="B19" s="30" t="s">
        <v>163</v>
      </c>
      <c r="C19" s="60"/>
      <c r="D19" s="60"/>
      <c r="E19" s="60"/>
      <c r="F19" s="60"/>
      <c r="G19" s="60"/>
      <c r="H19" s="60"/>
      <c r="I19" s="60"/>
      <c r="J19" s="60"/>
      <c r="K19" s="60"/>
      <c r="L19" s="60"/>
      <c r="M19" s="60"/>
      <c r="AC19" s="1"/>
    </row>
    <row r="20" spans="1:29">
      <c r="A20" s="2"/>
      <c r="B20" s="56" t="s">
        <v>138</v>
      </c>
      <c r="C20" s="60"/>
      <c r="D20" s="60"/>
      <c r="E20" s="60"/>
      <c r="F20" s="60"/>
      <c r="G20" s="60"/>
      <c r="H20" s="60"/>
      <c r="I20" s="60"/>
      <c r="J20" s="60"/>
      <c r="K20" s="60"/>
      <c r="L20" s="60"/>
      <c r="M20" s="60"/>
      <c r="AC20" s="1"/>
    </row>
    <row r="21" spans="1:29" s="6" customFormat="1">
      <c r="A21" s="2">
        <v>2</v>
      </c>
      <c r="B21" s="61" t="s">
        <v>132</v>
      </c>
      <c r="C21" s="26">
        <f>'[58]C4b - Architect (West)'!$B$7</f>
        <v>8.9999999999999993E-3</v>
      </c>
      <c r="D21" s="26">
        <f>'[59]C4b - Architect (West)'!$B$7</f>
        <v>0.01</v>
      </c>
      <c r="E21" s="26">
        <f>'[60]C4b - Architect (West)'!$B$7</f>
        <v>5.4000000000000003E-3</v>
      </c>
      <c r="F21" s="26">
        <v>0.01</v>
      </c>
      <c r="G21" s="25">
        <f>'[62]C4b - Architect (West)'!$B$7</f>
        <v>8.8000000000000005E-3</v>
      </c>
      <c r="H21" s="26">
        <f>'[63]C4b - Architect (West)'!$B$7</f>
        <v>1.0999999999999999E-2</v>
      </c>
      <c r="I21" s="26">
        <f>'[64]C4b - Architect (West)'!$B$7</f>
        <v>4.8999999999999998E-3</v>
      </c>
      <c r="J21" s="26">
        <f>'[65]C4b - Architect (West)'!$B$7</f>
        <v>4.8999999999999998E-3</v>
      </c>
      <c r="K21" s="26">
        <f>'[66]C4b - Architect (West)'!$B$7</f>
        <v>7.4999999999999997E-3</v>
      </c>
      <c r="L21" s="26">
        <f>'[67]C4b - Architect (West)'!$B$7</f>
        <v>1.23E-2</v>
      </c>
      <c r="M21" s="25">
        <f>AVERAGE(C21:L21)</f>
        <v>8.380000000000002E-3</v>
      </c>
    </row>
    <row r="22" spans="1:29" s="6" customFormat="1">
      <c r="A22" s="2">
        <v>3</v>
      </c>
      <c r="B22" s="61" t="s">
        <v>139</v>
      </c>
      <c r="C22" s="27">
        <f>'[58]C4b - Architect (West)'!$D$7</f>
        <v>169000</v>
      </c>
      <c r="D22" s="27">
        <f>'[59]C4b - Architect (West)'!$D$7</f>
        <v>357000</v>
      </c>
      <c r="E22" s="27">
        <f>'[60]C4b - Architect (West)'!$D$7</f>
        <v>81000</v>
      </c>
      <c r="F22" s="27">
        <v>150000</v>
      </c>
      <c r="G22" s="27">
        <f>'[62]C4b - Architect (West)'!$D$7</f>
        <v>60265.71</v>
      </c>
      <c r="H22" s="27">
        <f>'[63]C4b - Architect (West)'!$D$7</f>
        <v>219000</v>
      </c>
      <c r="I22" s="27">
        <f>'[64]C4b - Architect (West)'!$D$7</f>
        <v>122500</v>
      </c>
      <c r="J22" s="27">
        <f>'[65]C4b - Architect (West)'!$D$7</f>
        <v>70000</v>
      </c>
      <c r="K22" s="27">
        <f>'[66]C4b - Architect (West)'!$D$7</f>
        <v>87500</v>
      </c>
      <c r="L22" s="27">
        <f>'[67]C4b - Architect (West)'!$D$7</f>
        <v>125575</v>
      </c>
      <c r="M22" s="61"/>
    </row>
    <row r="23" spans="1:29">
      <c r="A23" s="2"/>
      <c r="B23" s="56" t="s">
        <v>144</v>
      </c>
      <c r="C23" s="62"/>
      <c r="D23" s="60"/>
      <c r="E23" s="60"/>
      <c r="F23" s="60"/>
      <c r="G23" s="60"/>
      <c r="H23" s="60"/>
      <c r="I23" s="60"/>
      <c r="J23" s="60"/>
      <c r="K23" s="60"/>
      <c r="L23" s="60"/>
      <c r="M23" s="60"/>
      <c r="AC23" s="1"/>
    </row>
    <row r="24" spans="1:29" s="6" customFormat="1">
      <c r="A24" s="2">
        <v>5</v>
      </c>
      <c r="B24" s="61" t="s">
        <v>132</v>
      </c>
      <c r="C24" s="26">
        <f>'[58]C4b - Architect (West)'!$E$7</f>
        <v>8.6999999999999994E-3</v>
      </c>
      <c r="D24" s="26">
        <f>'[59]C4b - Architect (West)'!$E$7</f>
        <v>9.4999999999999998E-3</v>
      </c>
      <c r="E24" s="26">
        <f>'[60]C4b - Architect (West)'!$E$7</f>
        <v>5.1000000000000004E-3</v>
      </c>
      <c r="F24" s="26">
        <v>8.9999999999999993E-3</v>
      </c>
      <c r="G24" s="25">
        <f>'[62]C4b - Architect (West)'!$E$7</f>
        <v>8.2000000000000007E-3</v>
      </c>
      <c r="H24" s="26">
        <f>'[63]C4b - Architect (West)'!$E$7</f>
        <v>1.0999999999999999E-2</v>
      </c>
      <c r="I24" s="26">
        <f>'[64]C4b - Architect (West)'!$E$7</f>
        <v>4.4000000000000003E-3</v>
      </c>
      <c r="J24" s="26">
        <f>'[65]C4b - Architect (West)'!$E$7</f>
        <v>4.7999999999999996E-3</v>
      </c>
      <c r="K24" s="26">
        <f>'[66]C4b - Architect (West)'!$E$7</f>
        <v>6.6E-3</v>
      </c>
      <c r="L24" s="26">
        <f>'[67]C4b - Architect (West)'!$E$7</f>
        <v>1.0500000000000001E-2</v>
      </c>
      <c r="M24" s="25">
        <f>AVERAGE(C24:L24)</f>
        <v>7.7799999999999996E-3</v>
      </c>
    </row>
    <row r="25" spans="1:29" s="6" customFormat="1">
      <c r="A25" s="2">
        <v>6</v>
      </c>
      <c r="B25" s="61" t="s">
        <v>139</v>
      </c>
      <c r="C25" s="27">
        <f>'[58]C4b - Architect (West)'!$G$7</f>
        <v>159000</v>
      </c>
      <c r="D25" s="27">
        <f>'[59]C4b - Architect (West)'!$G$7</f>
        <v>336000</v>
      </c>
      <c r="E25" s="27">
        <f>'[60]C4b - Architect (West)'!$G$7</f>
        <v>76500</v>
      </c>
      <c r="F25" s="27">
        <v>150000</v>
      </c>
      <c r="G25" s="27">
        <f>'[62]C4b - Architect (West)'!$G$7</f>
        <v>56485.71</v>
      </c>
      <c r="H25" s="27">
        <f>'[63]C4b - Architect (West)'!$G$7</f>
        <v>217000</v>
      </c>
      <c r="I25" s="27">
        <f>'[64]C4b - Architect (West)'!$G$7</f>
        <v>110000</v>
      </c>
      <c r="J25" s="27">
        <f>'[65]C4b - Architect (West)'!$G$7</f>
        <v>65500</v>
      </c>
      <c r="K25" s="27">
        <f>'[66]C4b - Architect (West)'!$G$7</f>
        <v>87500</v>
      </c>
      <c r="L25" s="27">
        <f>'[67]C4b - Architect (West)'!$G$7</f>
        <v>119200</v>
      </c>
      <c r="M25" s="61"/>
    </row>
    <row r="26" spans="1:29">
      <c r="A26" s="2"/>
      <c r="B26" s="56" t="s">
        <v>135</v>
      </c>
      <c r="C26" s="60"/>
      <c r="D26" s="60"/>
      <c r="E26" s="60"/>
      <c r="F26" s="60"/>
      <c r="G26" s="60"/>
      <c r="H26" s="60"/>
      <c r="I26" s="60"/>
      <c r="J26" s="60"/>
      <c r="K26" s="60"/>
      <c r="L26" s="60"/>
      <c r="M26" s="60"/>
      <c r="AC26" s="1"/>
    </row>
    <row r="27" spans="1:29" s="6" customFormat="1">
      <c r="A27" s="2">
        <v>8</v>
      </c>
      <c r="B27" s="61" t="s">
        <v>136</v>
      </c>
      <c r="C27" s="26">
        <f>'[58]C4b - Architect (West)'!$H$7</f>
        <v>8.8999999999999999E-3</v>
      </c>
      <c r="D27" s="26">
        <f>'[59]C4b - Architect (West)'!$H$7</f>
        <v>8.9999999999999993E-3</v>
      </c>
      <c r="E27" s="26">
        <f>'[60]C4b - Architect (West)'!$H$7</f>
        <v>9.9000000000000008E-3</v>
      </c>
      <c r="F27" s="26">
        <v>8.9999999999999993E-3</v>
      </c>
      <c r="G27" s="25">
        <f>'[62]C4b - Architect (West)'!$H$7</f>
        <v>7.3000000000000001E-3</v>
      </c>
      <c r="H27" s="26">
        <f>'[63]C4b - Architect (West)'!$H$7</f>
        <v>4.7000000000000002E-3</v>
      </c>
      <c r="I27" s="26">
        <f>'[64]C4b - Architect (West)'!$H$7</f>
        <v>8.8999999999999999E-3</v>
      </c>
      <c r="J27" s="26">
        <f>'[65]C4b - Architect (West)'!$H$7</f>
        <v>1.4E-2</v>
      </c>
      <c r="K27" s="26">
        <f>'[66]C4b - Architect (West)'!$H$7</f>
        <v>7.9000000000000008E-3</v>
      </c>
      <c r="L27" s="26">
        <f>'[67]C4b - Architect (West)'!$H$7</f>
        <v>6.7000000000000002E-3</v>
      </c>
      <c r="M27" s="25">
        <f>AVERAGE(C27:L27)</f>
        <v>8.6300000000000005E-3</v>
      </c>
    </row>
    <row r="28" spans="1:29" s="6" customFormat="1">
      <c r="A28" s="2">
        <v>9</v>
      </c>
      <c r="B28" s="61" t="s">
        <v>142</v>
      </c>
      <c r="C28" s="27">
        <f>'[58]C4b - Architect (West)'!$J$7</f>
        <v>178000</v>
      </c>
      <c r="D28" s="27">
        <f>'[59]C4b - Architect (West)'!$J$7</f>
        <v>336000</v>
      </c>
      <c r="E28" s="27">
        <f>'[60]C4b - Architect (West)'!$J$7</f>
        <v>148500</v>
      </c>
      <c r="F28" s="27">
        <v>150000</v>
      </c>
      <c r="G28" s="27">
        <f>'[62]C4b - Architect (West)'!$J$7</f>
        <v>49207.14</v>
      </c>
      <c r="H28" s="27">
        <f>'[63]C4b - Architect (West)'!$J$7</f>
        <v>94000</v>
      </c>
      <c r="I28" s="27">
        <f>'[64]C4b - Architect (West)'!$J$7</f>
        <v>222500</v>
      </c>
      <c r="J28" s="27">
        <f>'[65]C4b - Architect (West)'!$J$7</f>
        <v>210000</v>
      </c>
      <c r="K28" s="27">
        <f>'[66]C4b - Architect (West)'!$J$7</f>
        <v>95000</v>
      </c>
      <c r="L28" s="27">
        <f>'[67]C4b - Architect (West)'!$J$7</f>
        <v>68425</v>
      </c>
      <c r="M28" s="61"/>
    </row>
    <row r="29" spans="1:29"/>
    <row r="32" spans="1:29"/>
    <row r="33" spans="1:31"/>
    <row r="34" spans="1:31" ht="74.099999999999994" customHeight="1">
      <c r="B34" s="31"/>
      <c r="C34" s="23" t="s">
        <v>120</v>
      </c>
      <c r="D34" s="23" t="s">
        <v>121</v>
      </c>
      <c r="E34" s="23" t="s">
        <v>122</v>
      </c>
      <c r="F34" s="23" t="s">
        <v>158</v>
      </c>
      <c r="G34" s="23" t="s">
        <v>159</v>
      </c>
      <c r="H34" s="23" t="s">
        <v>160</v>
      </c>
      <c r="I34" s="23" t="s">
        <v>127</v>
      </c>
      <c r="J34" s="23" t="s">
        <v>128</v>
      </c>
      <c r="K34" s="23" t="s">
        <v>161</v>
      </c>
      <c r="L34" s="23" t="s">
        <v>162</v>
      </c>
      <c r="M34" s="41" t="s">
        <v>15</v>
      </c>
      <c r="AC34" s="1"/>
      <c r="AD34" s="1"/>
      <c r="AE34" s="1"/>
    </row>
    <row r="35" spans="1:31" ht="37.5">
      <c r="B35" s="30" t="s">
        <v>164</v>
      </c>
      <c r="C35" s="60"/>
      <c r="D35" s="60"/>
      <c r="E35" s="60"/>
      <c r="F35" s="60"/>
      <c r="G35" s="60"/>
      <c r="H35" s="60"/>
      <c r="I35" s="60"/>
      <c r="J35" s="60"/>
      <c r="K35" s="60"/>
      <c r="L35" s="60"/>
      <c r="M35" s="60"/>
      <c r="AC35" s="1"/>
      <c r="AD35" s="1"/>
      <c r="AE35" s="1"/>
    </row>
    <row r="36" spans="1:31">
      <c r="B36" s="56" t="s">
        <v>131</v>
      </c>
      <c r="C36" s="60"/>
      <c r="D36" s="60"/>
      <c r="E36" s="60"/>
      <c r="F36" s="60"/>
      <c r="G36" s="60"/>
      <c r="H36" s="60"/>
      <c r="I36" s="60"/>
      <c r="J36" s="60"/>
      <c r="K36" s="60"/>
      <c r="L36" s="60"/>
      <c r="M36" s="60"/>
      <c r="AC36" s="1"/>
      <c r="AD36" s="1"/>
      <c r="AE36" s="1"/>
    </row>
    <row r="37" spans="1:31" s="6" customFormat="1">
      <c r="A37" s="2">
        <v>1</v>
      </c>
      <c r="B37" s="61" t="s">
        <v>132</v>
      </c>
      <c r="C37" s="26">
        <f>'[58]C4b - Architect (East)'!$B$6</f>
        <v>9.5999999999999992E-3</v>
      </c>
      <c r="D37" s="26">
        <f>'[59]C4b - Architect (East)'!$B$6</f>
        <v>1.2E-2</v>
      </c>
      <c r="E37" s="26">
        <f>'[60]C4b - Architect (East)'!$B$6</f>
        <v>8.0000000000000002E-3</v>
      </c>
      <c r="F37" s="26">
        <v>1.0999999999999999E-2</v>
      </c>
      <c r="G37" s="25">
        <f>'[62]C4b - Architect (East)'!$B$6</f>
        <v>1.21E-2</v>
      </c>
      <c r="H37" s="26">
        <f>'[63]C4b - Architect (East)'!$B$6</f>
        <v>1.34E-2</v>
      </c>
      <c r="I37" s="26">
        <f>'[64]C4b - Architect (East)'!$B$6</f>
        <v>6.4000000000000003E-3</v>
      </c>
      <c r="J37" s="26">
        <f>'[65]C4b - Architect (East)'!$B$6</f>
        <v>6.4999999999999997E-3</v>
      </c>
      <c r="K37" s="26">
        <f>'[66]C4b - Architect (East)'!$B$6</f>
        <v>8.6800000000000002E-3</v>
      </c>
      <c r="L37" s="26">
        <f>'[67]C4b - Architect (East)'!$B$6</f>
        <v>1.38E-2</v>
      </c>
      <c r="M37" s="25">
        <f>AVERAGE(C37:L37)</f>
        <v>1.0148000000000001E-2</v>
      </c>
    </row>
    <row r="38" spans="1:31" s="6" customFormat="1">
      <c r="A38" s="2"/>
      <c r="B38" s="61" t="s">
        <v>133</v>
      </c>
      <c r="C38" s="27">
        <f>'[58]C4b - Architect (East)'!$C$6</f>
        <v>2900</v>
      </c>
      <c r="D38" s="27">
        <f>'[59]C4b - Architect (East)'!$C$6</f>
        <v>4500</v>
      </c>
      <c r="E38" s="27">
        <f>'[60]C4b - Architect (East)'!$C$6</f>
        <v>6300</v>
      </c>
      <c r="F38" s="27">
        <v>10000</v>
      </c>
      <c r="G38" s="27">
        <f>'[62]C4b - Architect (East)'!$C$6</f>
        <v>12735.45</v>
      </c>
      <c r="H38" s="27">
        <f>'[63]C4b - Architect (East)'!$C$6</f>
        <v>11500</v>
      </c>
      <c r="I38" s="27">
        <f>'[64]C4b - Architect (East)'!$C$6</f>
        <v>10240</v>
      </c>
      <c r="J38" s="27">
        <f>'[65]C4b - Architect (East)'!$C$6</f>
        <v>690</v>
      </c>
      <c r="K38" s="27">
        <f>'[66]C4b - Architect (East)'!$C$6</f>
        <v>14100</v>
      </c>
      <c r="L38" s="27">
        <f>'[67]C4b - Architect (East)'!$C$6</f>
        <v>25650</v>
      </c>
      <c r="M38" s="61"/>
    </row>
    <row r="39" spans="1:31">
      <c r="A39" s="2"/>
      <c r="B39" s="56" t="s">
        <v>144</v>
      </c>
      <c r="C39" s="60"/>
      <c r="D39" s="60"/>
      <c r="E39" s="60"/>
      <c r="F39" s="60"/>
      <c r="G39" s="60"/>
      <c r="H39" s="60"/>
      <c r="I39" s="60"/>
      <c r="J39" s="60"/>
      <c r="K39" s="60"/>
      <c r="L39" s="60"/>
      <c r="M39" s="60"/>
      <c r="AC39" s="1"/>
      <c r="AD39" s="1"/>
      <c r="AE39" s="1"/>
    </row>
    <row r="40" spans="1:31" s="6" customFormat="1">
      <c r="A40" s="2">
        <v>4</v>
      </c>
      <c r="B40" s="61" t="s">
        <v>132</v>
      </c>
      <c r="C40" s="26">
        <f>'[58]C4b - Architect (East)'!$E$6</f>
        <v>9.1000000000000004E-3</v>
      </c>
      <c r="D40" s="26">
        <f>'[59]C4b - Architect (East)'!$E$6</f>
        <v>1.15E-2</v>
      </c>
      <c r="E40" s="26">
        <f>'[60]C4b - Architect (East)'!$E$6</f>
        <v>7.3000000000000001E-3</v>
      </c>
      <c r="F40" s="26">
        <v>0.01</v>
      </c>
      <c r="G40" s="25">
        <f>'[62]C4b - Architect (East)'!$E$6</f>
        <v>1.1299999999999999E-2</v>
      </c>
      <c r="H40" s="26">
        <f>'[63]C4b - Architect (East)'!$E$6</f>
        <v>1.34E-2</v>
      </c>
      <c r="I40" s="26">
        <f>'[64]C4b - Architect (East)'!$E$6</f>
        <v>5.8999999999999999E-3</v>
      </c>
      <c r="J40" s="26">
        <f>'[65]C4b - Architect (East)'!$E$6</f>
        <v>6.4000000000000003E-3</v>
      </c>
      <c r="K40" s="26">
        <f>'[66]C4b - Architect (East)'!$E$6</f>
        <v>6.4999999999999997E-3</v>
      </c>
      <c r="L40" s="26">
        <f>'[67]C4b - Architect (East)'!$E$6</f>
        <v>1.2800000000000001E-2</v>
      </c>
      <c r="M40" s="25">
        <f>AVERAGE(C40:L40)</f>
        <v>9.4200000000000013E-3</v>
      </c>
    </row>
    <row r="41" spans="1:31" s="6" customFormat="1">
      <c r="A41" s="2"/>
      <c r="B41" s="61" t="s">
        <v>133</v>
      </c>
      <c r="C41" s="27">
        <f>'[58]C4b - Architect (East)'!$F$6</f>
        <v>2900</v>
      </c>
      <c r="D41" s="27">
        <f>'[59]C4b - Architect (East)'!$F$6</f>
        <v>1500</v>
      </c>
      <c r="E41" s="27">
        <f>'[60]C4b - Architect (East)'!$F$6</f>
        <v>5880</v>
      </c>
      <c r="F41" s="27">
        <v>10000</v>
      </c>
      <c r="G41" s="27">
        <f>'[62]C4b - Architect (East)'!$F$6</f>
        <v>11935.45</v>
      </c>
      <c r="H41" s="27">
        <f>'[63]C4b - Architect (East)'!$F$6</f>
        <v>11500</v>
      </c>
      <c r="I41" s="27">
        <f>'[64]C4b - Architect (East)'!$F$6</f>
        <v>9440</v>
      </c>
      <c r="J41" s="27">
        <f>'[65]C4b - Architect (East)'!$F$6</f>
        <v>690</v>
      </c>
      <c r="K41" s="27">
        <f>'[66]C4b - Architect (East)'!$F$6</f>
        <v>14100</v>
      </c>
      <c r="L41" s="27">
        <f>'[67]C4b - Architect (East)'!$F$6</f>
        <v>24130</v>
      </c>
      <c r="M41" s="61"/>
    </row>
    <row r="42" spans="1:31">
      <c r="A42" s="2"/>
      <c r="B42" s="56" t="s">
        <v>135</v>
      </c>
      <c r="C42" s="60"/>
      <c r="D42" s="60"/>
      <c r="E42" s="60"/>
      <c r="F42" s="60"/>
      <c r="G42" s="60"/>
      <c r="H42" s="60"/>
      <c r="I42" s="60"/>
      <c r="J42" s="60"/>
      <c r="K42" s="60"/>
      <c r="L42" s="60"/>
      <c r="M42" s="60"/>
      <c r="AC42" s="1"/>
      <c r="AD42" s="1"/>
      <c r="AE42" s="1"/>
    </row>
    <row r="43" spans="1:31" s="6" customFormat="1">
      <c r="A43" s="2">
        <v>7</v>
      </c>
      <c r="B43" s="61" t="s">
        <v>136</v>
      </c>
      <c r="C43" s="26">
        <f>'[58]C4b - Architect (East)'!$H$6</f>
        <v>9.5999999999999992E-3</v>
      </c>
      <c r="D43" s="26">
        <f>'[59]C4b - Architect (East)'!$H$6</f>
        <v>1.0999999999999999E-2</v>
      </c>
      <c r="E43" s="26">
        <f>'[60]C4b - Architect (East)'!$H$6</f>
        <v>1.5100000000000001E-2</v>
      </c>
      <c r="F43" s="26">
        <v>0.01</v>
      </c>
      <c r="G43" s="25">
        <f>'[62]C4b - Architect (East)'!$H$6</f>
        <v>1.09E-2</v>
      </c>
      <c r="H43" s="26">
        <f>'[63]C4b - Architect (East)'!$H$6</f>
        <v>5.7000000000000002E-3</v>
      </c>
      <c r="I43" s="26">
        <f>'[64]C4b - Architect (East)'!$H$6</f>
        <v>1.18E-2</v>
      </c>
      <c r="J43" s="26">
        <f>'[65]C4b - Architect (East)'!$H$6</f>
        <v>1.61E-2</v>
      </c>
      <c r="K43" s="26">
        <f>'[66]C4b - Architect (East)'!$H$6</f>
        <v>9.2200000000000008E-3</v>
      </c>
      <c r="L43" s="26">
        <f>'[67]C4b - Architect (East)'!$H$6</f>
        <v>7.4999999999999997E-3</v>
      </c>
      <c r="M43" s="25">
        <f>AVERAGE(C43:L43)</f>
        <v>1.0692000000000002E-2</v>
      </c>
    </row>
    <row r="44" spans="1:31" s="6" customFormat="1">
      <c r="A44" s="2"/>
      <c r="B44" s="61" t="s">
        <v>137</v>
      </c>
      <c r="C44" s="27">
        <f>'[58]C4b - Architect (East)'!$I$6</f>
        <v>2900</v>
      </c>
      <c r="D44" s="27">
        <f>'[59]C4b - Architect (East)'!$I$6</f>
        <v>4500</v>
      </c>
      <c r="E44" s="27">
        <f>'[60]C4b - Architect (East)'!$I$6</f>
        <v>11560</v>
      </c>
      <c r="F44" s="27">
        <v>10000</v>
      </c>
      <c r="G44" s="27">
        <f>'[62]C4b - Architect (East)'!$I$6</f>
        <v>11290.3</v>
      </c>
      <c r="H44" s="27">
        <f>'[63]C4b - Architect (East)'!$I$6</f>
        <v>11500</v>
      </c>
      <c r="I44" s="27">
        <f>'[64]C4b - Architect (East)'!$I$6</f>
        <v>18880</v>
      </c>
      <c r="J44" s="27">
        <f>'[65]C4b - Architect (East)'!$I$6</f>
        <v>1710</v>
      </c>
      <c r="K44" s="27">
        <f>'[66]C4b - Architect (East)'!$I$6</f>
        <v>14400</v>
      </c>
      <c r="L44" s="27">
        <f>'[67]C4b - Architect (East)'!$I$6</f>
        <v>19500</v>
      </c>
      <c r="M44" s="61"/>
    </row>
    <row r="45" spans="1:31">
      <c r="A45" s="2"/>
      <c r="Z45"/>
    </row>
    <row r="46" spans="1:31">
      <c r="A46" s="2"/>
      <c r="Z46"/>
    </row>
    <row r="47" spans="1:31">
      <c r="A47" s="2"/>
      <c r="Z47"/>
    </row>
    <row r="48" spans="1:31" ht="72.599999999999994" customHeight="1">
      <c r="A48" s="2"/>
      <c r="B48" s="31"/>
      <c r="C48" s="23" t="s">
        <v>120</v>
      </c>
      <c r="D48" s="23" t="s">
        <v>121</v>
      </c>
      <c r="E48" s="23" t="s">
        <v>122</v>
      </c>
      <c r="F48" s="23" t="s">
        <v>158</v>
      </c>
      <c r="G48" s="23" t="s">
        <v>159</v>
      </c>
      <c r="H48" s="23" t="s">
        <v>160</v>
      </c>
      <c r="I48" s="23" t="s">
        <v>127</v>
      </c>
      <c r="J48" s="23" t="s">
        <v>128</v>
      </c>
      <c r="K48" s="23" t="s">
        <v>161</v>
      </c>
      <c r="L48" s="23" t="s">
        <v>162</v>
      </c>
      <c r="M48" s="41"/>
      <c r="AC48" s="1"/>
      <c r="AD48" s="1"/>
    </row>
    <row r="49" spans="1:30" ht="37.5">
      <c r="A49" s="2"/>
      <c r="B49" s="30" t="s">
        <v>164</v>
      </c>
      <c r="C49" s="60"/>
      <c r="D49" s="60"/>
      <c r="E49" s="60"/>
      <c r="F49" s="60"/>
      <c r="G49" s="60"/>
      <c r="H49" s="60"/>
      <c r="I49" s="60"/>
      <c r="J49" s="60"/>
      <c r="K49" s="60"/>
      <c r="L49" s="60"/>
      <c r="M49" s="60"/>
      <c r="AC49" s="1"/>
      <c r="AD49" s="1"/>
    </row>
    <row r="50" spans="1:30">
      <c r="A50" s="2"/>
      <c r="B50" s="56" t="s">
        <v>138</v>
      </c>
      <c r="C50" s="60"/>
      <c r="D50" s="60"/>
      <c r="E50" s="60"/>
      <c r="F50" s="60"/>
      <c r="G50" s="60"/>
      <c r="H50" s="60"/>
      <c r="I50" s="60"/>
      <c r="J50" s="60"/>
      <c r="K50" s="60"/>
      <c r="L50" s="60"/>
      <c r="M50" s="60"/>
      <c r="AC50" s="1"/>
      <c r="AD50" s="1"/>
    </row>
    <row r="51" spans="1:30" s="6" customFormat="1">
      <c r="A51" s="2">
        <v>2</v>
      </c>
      <c r="B51" s="61" t="s">
        <v>132</v>
      </c>
      <c r="C51" s="26">
        <f>'[58]C4b - Architect (East)'!$B$7</f>
        <v>8.9999999999999993E-3</v>
      </c>
      <c r="D51" s="26">
        <f>'[59]C4b - Architect (East)'!$B$7</f>
        <v>0.01</v>
      </c>
      <c r="E51" s="26">
        <f>'[60]C4b - Architect (East)'!$B$7</f>
        <v>6.1000000000000004E-3</v>
      </c>
      <c r="F51" s="26">
        <v>0.01</v>
      </c>
      <c r="G51" s="25">
        <f>'[62]C4b - Architect (East)'!$B$7</f>
        <v>8.8000000000000005E-3</v>
      </c>
      <c r="H51" s="26">
        <f>'[63]C4b - Architect (East)'!$B$7</f>
        <v>1.23E-2</v>
      </c>
      <c r="I51" s="26">
        <f>'[64]C4b - Architect (East)'!$B$7</f>
        <v>4.7999999999999996E-3</v>
      </c>
      <c r="J51" s="26">
        <f>'[65]C4b - Architect (East)'!$B$7</f>
        <v>5.1999999999999998E-3</v>
      </c>
      <c r="K51" s="26">
        <f>'[66]C4b - Architect (East)'!$B$7</f>
        <v>7.4999999999999997E-3</v>
      </c>
      <c r="L51" s="26">
        <f>'[67]C4b - Architect (East)'!$B$7</f>
        <v>1.23E-2</v>
      </c>
      <c r="M51" s="25">
        <f>AVERAGE(C51:L51)</f>
        <v>8.6E-3</v>
      </c>
    </row>
    <row r="52" spans="1:30" s="6" customFormat="1">
      <c r="A52" s="2">
        <v>3</v>
      </c>
      <c r="B52" s="61" t="s">
        <v>139</v>
      </c>
      <c r="C52" s="27">
        <f>'[58]C4b - Architect (East)'!$D$7</f>
        <v>169000</v>
      </c>
      <c r="D52" s="27">
        <f>'[59]C4b - Architect (East)'!$D$7</f>
        <v>357000</v>
      </c>
      <c r="E52" s="27">
        <f>'[60]C4b - Architect (East)'!$D$7</f>
        <v>91500</v>
      </c>
      <c r="F52" s="27">
        <v>150000</v>
      </c>
      <c r="G52" s="27">
        <f>'[62]C4b - Architect (East)'!$D$7</f>
        <v>66857.13</v>
      </c>
      <c r="H52" s="27">
        <f>'[63]C4b - Architect (East)'!$D$7</f>
        <v>246000</v>
      </c>
      <c r="I52" s="27">
        <f>'[64]C4b - Architect (East)'!$D$7</f>
        <v>120000</v>
      </c>
      <c r="J52" s="27">
        <f>'[65]C4b - Architect (East)'!$D$7</f>
        <v>75000</v>
      </c>
      <c r="K52" s="27">
        <f>'[66]C4b - Architect (East)'!$D$7</f>
        <v>87500</v>
      </c>
      <c r="L52" s="27">
        <f>'[67]C4b - Architect (East)'!$D$7</f>
        <v>125575</v>
      </c>
      <c r="M52" s="61"/>
    </row>
    <row r="53" spans="1:30">
      <c r="A53" s="2"/>
      <c r="B53" s="56" t="s">
        <v>144</v>
      </c>
      <c r="C53" s="60"/>
      <c r="D53" s="60"/>
      <c r="E53" s="60"/>
      <c r="F53" s="60"/>
      <c r="G53" s="60"/>
      <c r="H53" s="60"/>
      <c r="I53" s="60"/>
      <c r="J53" s="62"/>
      <c r="K53" s="60"/>
      <c r="L53" s="60"/>
      <c r="M53" s="60"/>
      <c r="AC53" s="1"/>
      <c r="AD53" s="1"/>
    </row>
    <row r="54" spans="1:30" s="6" customFormat="1">
      <c r="A54" s="2">
        <v>5</v>
      </c>
      <c r="B54" s="61" t="s">
        <v>132</v>
      </c>
      <c r="C54" s="26">
        <f>'[58]C4b - Architect (East)'!$E$7</f>
        <v>8.6999999999999994E-3</v>
      </c>
      <c r="D54" s="26">
        <f>'[59]C4b - Architect (East)'!$E$7</f>
        <v>9.4999999999999998E-3</v>
      </c>
      <c r="E54" s="26">
        <f>'[60]C4b - Architect (East)'!$E$7</f>
        <v>5.7999999999999996E-3</v>
      </c>
      <c r="F54" s="26">
        <v>8.9999999999999993E-3</v>
      </c>
      <c r="G54" s="25">
        <f>'[62]C4b - Architect (East)'!$E$7</f>
        <v>8.2000000000000007E-3</v>
      </c>
      <c r="H54" s="26">
        <f>'[63]C4b - Architect (East)'!$E$7</f>
        <v>1.23E-2</v>
      </c>
      <c r="I54" s="26">
        <f>'[64]C4b - Architect (East)'!$E$7</f>
        <v>4.3E-3</v>
      </c>
      <c r="J54" s="26">
        <f>'[65]C4b - Architect (East)'!$E$7</f>
        <v>5.1000000000000004E-3</v>
      </c>
      <c r="K54" s="26">
        <f>'[66]C4b - Architect (East)'!$E$7</f>
        <v>6.0000000000000001E-3</v>
      </c>
      <c r="L54" s="26">
        <f>'[67]C4b - Architect (East)'!$E$7</f>
        <v>1.0500000000000001E-2</v>
      </c>
      <c r="M54" s="25">
        <f>AVERAGE(C54:L54)</f>
        <v>7.9399999999999991E-3</v>
      </c>
    </row>
    <row r="55" spans="1:30" s="6" customFormat="1">
      <c r="A55" s="2">
        <v>6</v>
      </c>
      <c r="B55" s="61" t="s">
        <v>139</v>
      </c>
      <c r="C55" s="27">
        <f>'[58]C4b - Architect (East)'!$G$7</f>
        <v>159000</v>
      </c>
      <c r="D55" s="27">
        <f>'[59]C4b - Architect (East)'!$G$7</f>
        <v>336000</v>
      </c>
      <c r="E55" s="27">
        <f>'[60]C4b - Architect (East)'!$G$7</f>
        <v>87000</v>
      </c>
      <c r="F55" s="27">
        <v>150000</v>
      </c>
      <c r="G55" s="27">
        <f>'[62]C4b - Architect (East)'!$G$7</f>
        <v>62134.28</v>
      </c>
      <c r="H55" s="27">
        <f>'[63]C4b - Architect (East)'!$G$7</f>
        <v>244000</v>
      </c>
      <c r="I55" s="27">
        <f>'[64]C4b - Architect (East)'!$G$7</f>
        <v>107500</v>
      </c>
      <c r="J55" s="27">
        <f>'[65]C4b - Architect (East)'!$G$7</f>
        <v>70000</v>
      </c>
      <c r="K55" s="27">
        <f>'[66]C4b - Architect (East)'!$G$7</f>
        <v>87500</v>
      </c>
      <c r="L55" s="27">
        <f>'[67]C4b - Architect (East)'!$G$7</f>
        <v>119200</v>
      </c>
      <c r="M55" s="61"/>
    </row>
    <row r="56" spans="1:30">
      <c r="A56" s="2"/>
      <c r="B56" s="56" t="s">
        <v>135</v>
      </c>
      <c r="C56" s="60"/>
      <c r="D56" s="60"/>
      <c r="E56" s="60"/>
      <c r="F56" s="60"/>
      <c r="G56" s="60"/>
      <c r="H56" s="60"/>
      <c r="I56" s="60"/>
      <c r="J56" s="60"/>
      <c r="K56" s="60"/>
      <c r="L56" s="60"/>
      <c r="M56" s="60"/>
      <c r="AC56" s="1"/>
      <c r="AD56" s="1"/>
    </row>
    <row r="57" spans="1:30" s="6" customFormat="1">
      <c r="A57" s="2">
        <v>8</v>
      </c>
      <c r="B57" s="61" t="s">
        <v>136</v>
      </c>
      <c r="C57" s="26">
        <f>'[58]C4b - Architect (East)'!$H$7</f>
        <v>8.8999999999999999E-3</v>
      </c>
      <c r="D57" s="26">
        <f>'[59]C4b - Architect (East)'!$H$7</f>
        <v>8.9999999999999993E-3</v>
      </c>
      <c r="E57" s="26">
        <f>'[60]C4b - Architect (East)'!$H$7</f>
        <v>1.14E-2</v>
      </c>
      <c r="F57" s="26">
        <v>8.9999999999999993E-3</v>
      </c>
      <c r="G57" s="25">
        <f>'[62]C4b - Architect (East)'!$H$7</f>
        <v>7.3000000000000001E-3</v>
      </c>
      <c r="H57" s="26">
        <f>'[63]C4b - Architect (East)'!$H$7</f>
        <v>5.3E-3</v>
      </c>
      <c r="I57" s="26">
        <f>'[64]C4b - Architect (East)'!$H$7</f>
        <v>8.8000000000000005E-3</v>
      </c>
      <c r="J57" s="26">
        <f>'[65]C4b - Architect (East)'!$H$7</f>
        <v>1.4500000000000001E-2</v>
      </c>
      <c r="K57" s="26">
        <f>'[66]C4b - Architect (East)'!$H$7</f>
        <v>7.9000000000000008E-3</v>
      </c>
      <c r="L57" s="26">
        <f>'[67]C4b - Architect (East)'!$H$7</f>
        <v>6.7000000000000002E-3</v>
      </c>
      <c r="M57" s="25">
        <f>AVERAGE(C57:L57)</f>
        <v>8.8800000000000007E-3</v>
      </c>
    </row>
    <row r="58" spans="1:30" s="6" customFormat="1">
      <c r="A58" s="2">
        <v>9</v>
      </c>
      <c r="B58" s="61" t="s">
        <v>142</v>
      </c>
      <c r="C58" s="27">
        <f>'[58]C4b - Architect (East)'!$J$7</f>
        <v>178000</v>
      </c>
      <c r="D58" s="27">
        <f>'[59]C4b - Architect (East)'!$J$7</f>
        <v>336000</v>
      </c>
      <c r="E58" s="27">
        <f>'[60]C4b - Architect (East)'!$J$7</f>
        <v>171000</v>
      </c>
      <c r="F58" s="27">
        <v>150000</v>
      </c>
      <c r="G58" s="27">
        <v>54127.85</v>
      </c>
      <c r="H58" s="27">
        <f>'[62]C4b - Architect (East)'!$J$7</f>
        <v>54127.85</v>
      </c>
      <c r="I58" s="27">
        <f>'[64]C4b - Architect (East)'!$J$7</f>
        <v>220000</v>
      </c>
      <c r="J58" s="27">
        <f>'[65]C4b - Architect (East)'!$J$7</f>
        <v>220000</v>
      </c>
      <c r="K58" s="27">
        <f>'[66]C4b - Architect (East)'!$J$7</f>
        <v>95000</v>
      </c>
      <c r="L58" s="27">
        <f>'[67]C4b - Architect (East)'!$J$7</f>
        <v>68425</v>
      </c>
      <c r="M58" s="61"/>
    </row>
    <row r="59" spans="1:30"/>
    <row r="60" spans="1:30"/>
    <row r="61" spans="1:30" ht="15" customHeight="1">
      <c r="B61" s="162" t="s">
        <v>165</v>
      </c>
      <c r="C61" s="162"/>
      <c r="D61" s="162"/>
      <c r="E61" s="162"/>
      <c r="F61" s="162"/>
      <c r="G61" s="162"/>
      <c r="H61" s="162"/>
    </row>
    <row r="62" spans="1:30" ht="15" customHeight="1">
      <c r="B62" s="103" t="s">
        <v>24</v>
      </c>
      <c r="C62" s="103"/>
      <c r="D62" s="103"/>
      <c r="E62" s="103"/>
      <c r="F62" s="103"/>
      <c r="G62" s="103"/>
      <c r="H62" s="103"/>
    </row>
    <row r="63" spans="1:30" ht="15" customHeight="1">
      <c r="B63" s="103" t="s">
        <v>25</v>
      </c>
      <c r="C63" s="103"/>
      <c r="D63" s="103"/>
      <c r="E63" s="103"/>
      <c r="F63" s="103"/>
      <c r="G63" s="103"/>
      <c r="H63" s="103"/>
    </row>
    <row r="64" spans="1:30" ht="15" customHeight="1">
      <c r="B64" s="103" t="s">
        <v>146</v>
      </c>
      <c r="C64" s="103"/>
      <c r="D64" s="103"/>
      <c r="E64" s="103"/>
      <c r="F64" s="103"/>
      <c r="G64" s="103"/>
      <c r="H64" s="103"/>
    </row>
    <row r="65" spans="2:8" ht="15" customHeight="1">
      <c r="B65" s="103" t="s">
        <v>27</v>
      </c>
      <c r="C65" s="103"/>
      <c r="D65" s="103"/>
      <c r="E65" s="103"/>
      <c r="F65" s="103"/>
      <c r="G65" s="103"/>
      <c r="H65" s="103"/>
    </row>
    <row r="66" spans="2:8" ht="15" customHeight="1">
      <c r="B66" s="103" t="s">
        <v>147</v>
      </c>
      <c r="C66" s="103"/>
      <c r="D66" s="103"/>
      <c r="E66" s="103"/>
      <c r="F66" s="103"/>
      <c r="G66" s="103"/>
      <c r="H66" s="103"/>
    </row>
    <row r="67" spans="2:8" ht="15" customHeight="1">
      <c r="B67" s="107" t="s">
        <v>81</v>
      </c>
      <c r="C67" s="107"/>
      <c r="D67" s="107"/>
      <c r="E67" s="107"/>
      <c r="F67" s="107"/>
      <c r="G67" s="107"/>
      <c r="H67" s="107"/>
    </row>
    <row r="68" spans="2:8" ht="15" customHeight="1">
      <c r="B68" s="105" t="s">
        <v>148</v>
      </c>
      <c r="C68" s="105"/>
      <c r="D68" s="105"/>
      <c r="E68" s="105"/>
      <c r="F68" s="105"/>
      <c r="G68" s="105"/>
      <c r="H68" s="105"/>
    </row>
    <row r="69" spans="2:8" ht="15" customHeight="1">
      <c r="B69" s="106" t="s">
        <v>149</v>
      </c>
      <c r="C69" s="106"/>
      <c r="D69" s="106"/>
      <c r="E69" s="106"/>
      <c r="F69" s="106"/>
      <c r="G69" s="106"/>
      <c r="H69" s="106"/>
    </row>
    <row r="70" spans="2:8" ht="15" customHeight="1">
      <c r="B70" s="103" t="s">
        <v>150</v>
      </c>
      <c r="C70" s="103"/>
      <c r="D70" s="103"/>
      <c r="E70" s="103"/>
      <c r="F70" s="103"/>
      <c r="G70" s="103"/>
      <c r="H70" s="103"/>
    </row>
    <row r="71" spans="2:8" ht="15" customHeight="1">
      <c r="B71" s="103" t="s">
        <v>151</v>
      </c>
      <c r="C71" s="103"/>
      <c r="D71" s="103"/>
      <c r="E71" s="103"/>
      <c r="F71" s="103"/>
      <c r="G71" s="103"/>
      <c r="H71" s="103"/>
    </row>
    <row r="72" spans="2:8" ht="15" customHeight="1">
      <c r="B72" s="107" t="s">
        <v>86</v>
      </c>
      <c r="C72" s="107"/>
      <c r="D72" s="107"/>
      <c r="E72" s="107"/>
      <c r="F72" s="107"/>
      <c r="G72" s="107"/>
      <c r="H72" s="107"/>
    </row>
    <row r="73" spans="2:8" ht="15" customHeight="1">
      <c r="B73" s="103" t="s">
        <v>87</v>
      </c>
      <c r="C73" s="103"/>
      <c r="D73" s="103"/>
      <c r="E73" s="103"/>
      <c r="F73" s="103"/>
      <c r="G73" s="103"/>
      <c r="H73" s="103"/>
    </row>
    <row r="74" spans="2:8" ht="43.5" customHeight="1">
      <c r="B74" s="102" t="s">
        <v>152</v>
      </c>
      <c r="C74" s="102"/>
      <c r="D74" s="102"/>
      <c r="E74" s="102"/>
      <c r="F74" s="102"/>
      <c r="G74" s="102"/>
      <c r="H74" s="102"/>
    </row>
    <row r="75" spans="2:8" ht="15" customHeight="1">
      <c r="B75" s="103" t="s">
        <v>153</v>
      </c>
      <c r="C75" s="103"/>
      <c r="D75" s="103"/>
      <c r="E75" s="103"/>
      <c r="F75" s="103"/>
      <c r="G75" s="103"/>
      <c r="H75" s="103"/>
    </row>
    <row r="76" spans="2:8" ht="28.5" customHeight="1">
      <c r="B76" s="102" t="s">
        <v>154</v>
      </c>
      <c r="C76" s="102"/>
      <c r="D76" s="102"/>
      <c r="E76" s="102"/>
      <c r="F76" s="102"/>
      <c r="G76" s="102"/>
      <c r="H76" s="102"/>
    </row>
    <row r="77" spans="2:8" ht="15" customHeight="1">
      <c r="B77" s="103" t="s">
        <v>155</v>
      </c>
      <c r="C77" s="103"/>
      <c r="D77" s="103"/>
      <c r="E77" s="103"/>
      <c r="F77" s="103"/>
      <c r="G77" s="103"/>
      <c r="H77" s="103"/>
    </row>
    <row r="78" spans="2:8" ht="15" customHeight="1">
      <c r="B78" s="104" t="s">
        <v>156</v>
      </c>
      <c r="C78" s="104"/>
      <c r="D78" s="104"/>
      <c r="E78" s="104"/>
      <c r="F78" s="104"/>
      <c r="G78" s="104"/>
      <c r="H78" s="104"/>
    </row>
    <row r="79" spans="2:8" ht="15" customHeight="1">
      <c r="B79" s="161" t="s">
        <v>157</v>
      </c>
      <c r="C79" s="161"/>
      <c r="D79" s="161"/>
      <c r="E79" s="161"/>
      <c r="F79" s="161"/>
      <c r="G79" s="161"/>
      <c r="H79" s="161"/>
    </row>
  </sheetData>
  <mergeCells count="19">
    <mergeCell ref="B79:H79"/>
    <mergeCell ref="B73:H73"/>
    <mergeCell ref="B74:H74"/>
    <mergeCell ref="B75:H75"/>
    <mergeCell ref="B76:H76"/>
    <mergeCell ref="B77:H77"/>
    <mergeCell ref="B78:H78"/>
    <mergeCell ref="B67:H67"/>
    <mergeCell ref="B68:H68"/>
    <mergeCell ref="B69:H69"/>
    <mergeCell ref="B70:H70"/>
    <mergeCell ref="B71:H71"/>
    <mergeCell ref="B72:H72"/>
    <mergeCell ref="B61:H61"/>
    <mergeCell ref="B62:H62"/>
    <mergeCell ref="B63:H63"/>
    <mergeCell ref="B64:H64"/>
    <mergeCell ref="B65:H65"/>
    <mergeCell ref="B66:H66"/>
  </mergeCells>
  <phoneticPr fontId="5" type="noConversion"/>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503A3-1EE5-4509-8A43-F1E4D85D2D33}">
  <sheetPr>
    <tabColor rgb="FFFFC000"/>
  </sheetPr>
  <dimension ref="B3:Z41"/>
  <sheetViews>
    <sheetView topLeftCell="A23" zoomScale="70" zoomScaleNormal="70" workbookViewId="0">
      <selection activeCell="D45" sqref="D45"/>
    </sheetView>
  </sheetViews>
  <sheetFormatPr defaultRowHeight="15" customHeight="1"/>
  <cols>
    <col min="2" max="2" width="54.140625" customWidth="1"/>
    <col min="3" max="10" width="20.5703125" style="2" customWidth="1"/>
    <col min="11" max="11" width="20.5703125" style="21" customWidth="1"/>
    <col min="12" max="22" width="20.5703125" style="2" customWidth="1"/>
    <col min="23" max="30" width="20.5703125" customWidth="1"/>
  </cols>
  <sheetData>
    <row r="3" spans="2:26"/>
    <row r="4" spans="2:26" ht="30.75">
      <c r="B4" s="31"/>
      <c r="C4" s="23" t="s">
        <v>166</v>
      </c>
      <c r="D4" s="23" t="s">
        <v>167</v>
      </c>
      <c r="E4" s="41" t="s">
        <v>4</v>
      </c>
      <c r="F4" s="23" t="s">
        <v>168</v>
      </c>
      <c r="G4" s="41" t="s">
        <v>6</v>
      </c>
      <c r="H4" s="41" t="s">
        <v>96</v>
      </c>
      <c r="I4" s="23" t="s">
        <v>169</v>
      </c>
      <c r="J4" s="23" t="s">
        <v>14</v>
      </c>
      <c r="K4" s="64" t="s">
        <v>15</v>
      </c>
      <c r="L4" s="15"/>
      <c r="W4" s="2"/>
      <c r="X4" s="2"/>
      <c r="Y4" s="2"/>
      <c r="Z4" s="2"/>
    </row>
    <row r="5" spans="2:26" ht="15" customHeight="1">
      <c r="B5" s="30" t="s">
        <v>170</v>
      </c>
      <c r="C5" s="44"/>
      <c r="D5" s="44"/>
      <c r="E5" s="44"/>
      <c r="F5" s="44"/>
      <c r="G5" s="44"/>
      <c r="H5" s="44"/>
      <c r="I5" s="44"/>
      <c r="J5" s="44"/>
      <c r="K5" s="65"/>
      <c r="W5" s="2"/>
      <c r="X5" s="2"/>
      <c r="Y5" s="2"/>
      <c r="Z5" s="2"/>
    </row>
    <row r="6" spans="2:26" s="6" customFormat="1">
      <c r="B6" s="61" t="s">
        <v>171</v>
      </c>
      <c r="C6" s="37">
        <f>'[68]C5 - Clerk of Works (West)'!$B$5</f>
        <v>5.8999999999999999E-3</v>
      </c>
      <c r="D6" s="37">
        <f>'[69]C5 - Clerk of Works (West)'!$B$5</f>
        <v>4.4999999999999997E-3</v>
      </c>
      <c r="E6" s="38">
        <f>'[70]C5 - Clerk of Works (West)'!$B$5</f>
        <v>1.2E-2</v>
      </c>
      <c r="F6" s="37">
        <f>'[71]C5 - Clerk of Works (West)'!$B$5</f>
        <v>1.66E-3</v>
      </c>
      <c r="G6" s="37">
        <f>'[72]C5 - Clerk of Works (West)'!$B$5</f>
        <v>4.4999999999999997E-3</v>
      </c>
      <c r="H6" s="38">
        <f>'[73]C5 - Clerk of Works (West)'!$B$5</f>
        <v>1.2E-2</v>
      </c>
      <c r="I6" s="37">
        <f>'[74]C5 - Clerk of Works (West)'!$B$5</f>
        <v>3.5000000000000001E-3</v>
      </c>
      <c r="J6" s="37">
        <f>'[75]C5 - Clerk of Works (West)'!$B$5</f>
        <v>5.4000000000000003E-3</v>
      </c>
      <c r="K6" s="66">
        <f>AVERAGE(C6:J6)</f>
        <v>6.1825000000000005E-3</v>
      </c>
    </row>
    <row r="7" spans="2:26" s="6" customFormat="1">
      <c r="B7" s="61" t="s">
        <v>18</v>
      </c>
      <c r="C7" s="40">
        <f>'[68]C5 - Clerk of Works (West)'!$C$5</f>
        <v>16800</v>
      </c>
      <c r="D7" s="40">
        <f>'[69]C5 - Clerk of Works (West)'!$C$5</f>
        <v>8500</v>
      </c>
      <c r="E7" s="40">
        <f>'[70]C5 - Clerk of Works (West)'!$C$5</f>
        <v>20000</v>
      </c>
      <c r="F7" s="40">
        <f>'[71]C5 - Clerk of Works (West)'!$C$5</f>
        <v>25025</v>
      </c>
      <c r="G7" s="40">
        <f>'[72]C5 - Clerk of Works (West)'!$C$5</f>
        <v>17500</v>
      </c>
      <c r="H7" s="40">
        <f>'[73]C5 - Clerk of Works (West)'!$C$5</f>
        <v>15000</v>
      </c>
      <c r="I7" s="40">
        <f>'[74]C5 - Clerk of Works (West)'!$C$5</f>
        <v>6000</v>
      </c>
      <c r="J7" s="40">
        <f>'[75]C5 - Clerk of Works (West)'!$C$5</f>
        <v>7500</v>
      </c>
      <c r="K7" s="66"/>
    </row>
    <row r="8" spans="2:26" s="6" customFormat="1">
      <c r="B8" s="61" t="s">
        <v>172</v>
      </c>
      <c r="C8" s="37">
        <f>'[68]C5 - Clerk of Works (West)'!$B$6</f>
        <v>3.2000000000000002E-3</v>
      </c>
      <c r="D8" s="37">
        <f>'[69]C5 - Clerk of Works (West)'!$B$6</f>
        <v>3.5000000000000001E-3</v>
      </c>
      <c r="E8" s="38">
        <f>'[70]C5 - Clerk of Works (West)'!$B$6</f>
        <v>9.4999999999999998E-3</v>
      </c>
      <c r="F8" s="37">
        <f>'[71]C5 - Clerk of Works (West)'!$B$6</f>
        <v>3.9129999999999998E-3</v>
      </c>
      <c r="G8" s="37">
        <f>'[72]C5 - Clerk of Works (West)'!$B$6</f>
        <v>3.5999999999999999E-3</v>
      </c>
      <c r="H8" s="38">
        <f>'[73]C5 - Clerk of Works (West)'!$B$6</f>
        <v>5.4000000000000003E-3</v>
      </c>
      <c r="I8" s="37">
        <f>'[74]C5 - Clerk of Works (West)'!$B$6</f>
        <v>2.5500000000000002E-3</v>
      </c>
      <c r="J8" s="37">
        <f>'[75]C5 - Clerk of Works (West)'!$B$6</f>
        <v>4.0000000000000001E-3</v>
      </c>
      <c r="K8" s="66">
        <f>AVERAGE(C8:J8)</f>
        <v>4.457875E-3</v>
      </c>
    </row>
    <row r="9" spans="2:26" s="6" customFormat="1">
      <c r="B9" s="61" t="s">
        <v>20</v>
      </c>
      <c r="C9" s="40">
        <f>'[68]C5 - Clerk of Works (West)'!$D$6</f>
        <v>65000</v>
      </c>
      <c r="D9" s="40">
        <f>'[69]C5 - Clerk of Works (West)'!$D$6</f>
        <v>87500</v>
      </c>
      <c r="E9" s="40">
        <f>'[70]C5 - Clerk of Works (West)'!$D$6</f>
        <v>160000</v>
      </c>
      <c r="F9" s="40">
        <f>'[71]C5 - Clerk of Works (West)'!$D$6</f>
        <v>97825</v>
      </c>
      <c r="G9" s="40">
        <f>'[72]C5 - Clerk of Works (West)'!$D$6</f>
        <v>80000</v>
      </c>
      <c r="H9" s="40">
        <f>'[73]C5 - Clerk of Works (West)'!$D$6</f>
        <v>118750</v>
      </c>
      <c r="I9" s="40">
        <f>'[74]C5 - Clerk of Works (West)'!$D$6</f>
        <v>95000</v>
      </c>
      <c r="J9" s="40">
        <f>'[75]C5 - Clerk of Works (West)'!$D$6</f>
        <v>80000</v>
      </c>
      <c r="K9" s="66"/>
    </row>
    <row r="10" spans="2:26" s="6" customFormat="1">
      <c r="B10" s="61" t="s">
        <v>173</v>
      </c>
      <c r="C10" s="37">
        <f>'[68]C5 - Clerk of Works (West)'!$B$7</f>
        <v>3.2000000000000002E-3</v>
      </c>
      <c r="D10" s="37">
        <f>'[69]C5 - Clerk of Works (West)'!$B$7</f>
        <v>3.0000000000000001E-3</v>
      </c>
      <c r="E10" s="38">
        <f>'[70]C5 - Clerk of Works (West)'!$B$7</f>
        <v>8.9999999999999993E-3</v>
      </c>
      <c r="F10" s="37">
        <f>'[71]C5 - Clerk of Works (West)'!$B$7</f>
        <v>6.0000000000000001E-3</v>
      </c>
      <c r="G10" s="37">
        <f>'[72]C5 - Clerk of Works (West)'!$B$7</f>
        <v>4.0000000000000001E-3</v>
      </c>
      <c r="H10" s="38">
        <f>'[73]C5 - Clerk of Works (West)'!$B$7</f>
        <v>5.8999999999999999E-3</v>
      </c>
      <c r="I10" s="37">
        <f>'[74]C5 - Clerk of Works (West)'!$B$7</f>
        <v>3.5000000000000001E-3</v>
      </c>
      <c r="J10" s="37">
        <f>'[75]C5 - Clerk of Works (West)'!$B$7</f>
        <v>4.0000000000000001E-3</v>
      </c>
      <c r="K10" s="66">
        <f>AVERAGE(C10:J10)</f>
        <v>4.8249999999999994E-3</v>
      </c>
    </row>
    <row r="11" spans="2:26" s="6" customFormat="1">
      <c r="B11" s="61" t="s">
        <v>174</v>
      </c>
      <c r="C11" s="40">
        <f>'[68]C5 - Clerk of Works (West)'!$D$7</f>
        <v>65000</v>
      </c>
      <c r="D11" s="40">
        <f>'[69]C5 - Clerk of Works (West)'!$D$7</f>
        <v>105000</v>
      </c>
      <c r="E11" s="40">
        <f>'[70]C5 - Clerk of Works (West)'!$D$7</f>
        <v>170000</v>
      </c>
      <c r="F11" s="40">
        <f>'[71]C5 - Clerk of Works (West)'!$D$7</f>
        <v>210000</v>
      </c>
      <c r="G11" s="40">
        <f>'[72]C5 - Clerk of Works (West)'!$D$7</f>
        <v>90000</v>
      </c>
      <c r="H11" s="40">
        <f>'[73]C5 - Clerk of Works (West)'!$D$7</f>
        <v>166250</v>
      </c>
      <c r="I11" s="40">
        <f>'[74]C5 - Clerk of Works (West)'!$D$7</f>
        <v>95000</v>
      </c>
      <c r="J11" s="40">
        <f>'[75]C5 - Clerk of Works (West)'!$D$7</f>
        <v>110000</v>
      </c>
      <c r="K11" s="66"/>
    </row>
    <row r="12" spans="2:26" s="6" customFormat="1">
      <c r="B12" s="61" t="s">
        <v>175</v>
      </c>
      <c r="C12" s="40">
        <f>'[68]C5 - Clerk of Works (West)'!$B$8</f>
        <v>300</v>
      </c>
      <c r="D12" s="40">
        <f>'[69]C5 - Clerk of Works (West)'!$B$8</f>
        <v>295</v>
      </c>
      <c r="E12" s="40">
        <f>'[70]C5 - Clerk of Works (West)'!$B$8</f>
        <v>450</v>
      </c>
      <c r="F12" s="40">
        <f>'[71]C5 - Clerk of Works (West)'!$B$8</f>
        <v>455</v>
      </c>
      <c r="G12" s="40">
        <f>'[72]C5 - Clerk of Works (West)'!$B$8</f>
        <v>280</v>
      </c>
      <c r="H12" s="40">
        <f>'[73]C5 - Clerk of Works (West)'!$B$8</f>
        <v>392</v>
      </c>
      <c r="I12" s="40">
        <f>'[74]C5 - Clerk of Works (West)'!$B$8</f>
        <v>550</v>
      </c>
      <c r="J12" s="40">
        <f>'[75]C5 - Clerk of Works (West)'!$B$8</f>
        <v>350</v>
      </c>
      <c r="K12" s="66"/>
    </row>
    <row r="13" spans="2:26">
      <c r="K13" s="63"/>
      <c r="W13" s="2"/>
      <c r="X13" s="1"/>
      <c r="Y13" s="1"/>
    </row>
    <row r="14" spans="2:26">
      <c r="K14" s="63"/>
      <c r="X14" s="1"/>
      <c r="Y14" s="1"/>
    </row>
    <row r="15" spans="2:26">
      <c r="C15" s="1"/>
      <c r="D15" s="1"/>
      <c r="E15" s="1"/>
      <c r="F15" s="1"/>
      <c r="G15" s="1"/>
      <c r="H15" s="1"/>
      <c r="I15" s="1"/>
      <c r="K15" s="63"/>
    </row>
    <row r="16" spans="2:26" ht="30.75">
      <c r="B16" s="31"/>
      <c r="C16" s="23" t="s">
        <v>166</v>
      </c>
      <c r="D16" s="23" t="s">
        <v>167</v>
      </c>
      <c r="E16" s="41" t="s">
        <v>4</v>
      </c>
      <c r="F16" s="23" t="s">
        <v>168</v>
      </c>
      <c r="G16" s="41" t="s">
        <v>6</v>
      </c>
      <c r="H16" s="23" t="s">
        <v>9</v>
      </c>
      <c r="I16" s="23" t="s">
        <v>169</v>
      </c>
      <c r="J16" s="23" t="s">
        <v>14</v>
      </c>
      <c r="K16" s="64" t="s">
        <v>15</v>
      </c>
      <c r="V16"/>
    </row>
    <row r="17" spans="2:25" ht="18.75">
      <c r="B17" s="30" t="s">
        <v>176</v>
      </c>
      <c r="C17" s="44"/>
      <c r="D17" s="44"/>
      <c r="E17" s="44"/>
      <c r="F17" s="44"/>
      <c r="G17" s="44"/>
      <c r="H17" s="44"/>
      <c r="I17" s="44"/>
      <c r="J17" s="44"/>
      <c r="K17" s="65"/>
      <c r="V17"/>
    </row>
    <row r="18" spans="2:25" s="6" customFormat="1">
      <c r="B18" s="61" t="s">
        <v>171</v>
      </c>
      <c r="C18" s="37">
        <f>'[68]C5 - Clerk of Works (East)'!$B$5</f>
        <v>5.8999999999999999E-3</v>
      </c>
      <c r="D18" s="37">
        <f>'[69]C5 - Clerk of Works (East)'!$B$5</f>
        <v>4.4999999999999997E-3</v>
      </c>
      <c r="E18" s="38">
        <f>'[70]C5 - Clerk of Works (East)'!$B$5</f>
        <v>1.2E-2</v>
      </c>
      <c r="F18" s="37">
        <f>'[71]C5 - Clerk of Works (East)'!$B$5</f>
        <v>1.66E-3</v>
      </c>
      <c r="G18" s="37">
        <f>'[72]C5 - Clerk of Works (East)'!$B$5</f>
        <v>4.4999999999999997E-3</v>
      </c>
      <c r="H18" s="37">
        <f>'[76]C5 - Clerk of Works (East)'!$B$5</f>
        <v>1.38E-2</v>
      </c>
      <c r="I18" s="37">
        <f>'[74]C5 - Clerk of Works (East)'!$B$5</f>
        <v>3.5000000000000001E-3</v>
      </c>
      <c r="J18" s="37">
        <f>'[75]C5 - Clerk of Works (East)'!$B$5</f>
        <v>5.4000000000000003E-3</v>
      </c>
      <c r="K18" s="66">
        <f>AVERAGE(C18:J18)</f>
        <v>6.4075E-3</v>
      </c>
      <c r="U18" s="10"/>
    </row>
    <row r="19" spans="2:25" s="6" customFormat="1">
      <c r="B19" s="61" t="s">
        <v>18</v>
      </c>
      <c r="C19" s="40">
        <f>'[68]C5 - Clerk of Works (East)'!$C$5</f>
        <v>16800</v>
      </c>
      <c r="D19" s="40">
        <f>'[69]C5 - Clerk of Works (East)'!$C$5</f>
        <v>8500</v>
      </c>
      <c r="E19" s="40">
        <f>'[70]C5 - Clerk of Works (East)'!$C$5</f>
        <v>20000</v>
      </c>
      <c r="F19" s="40">
        <f>'[71]C5 - Clerk of Works (East)'!$C$5</f>
        <v>25025</v>
      </c>
      <c r="G19" s="40">
        <f>'[72]C5 - Clerk of Works (East)'!$C$5</f>
        <v>17500</v>
      </c>
      <c r="H19" s="40">
        <f>'[76]C5 - Clerk of Works (East)'!$C$5</f>
        <v>25000</v>
      </c>
      <c r="I19" s="40">
        <f>'[74]C5 - Clerk of Works (East)'!$C$5</f>
        <v>6000</v>
      </c>
      <c r="J19" s="40">
        <f>'[75]C5 - Clerk of Works (East)'!$C$5</f>
        <v>7500</v>
      </c>
      <c r="K19" s="66"/>
      <c r="U19" s="10"/>
    </row>
    <row r="20" spans="2:25" s="6" customFormat="1">
      <c r="B20" s="61" t="s">
        <v>172</v>
      </c>
      <c r="C20" s="37">
        <f>'[68]C5 - Clerk of Works (East)'!$B$6</f>
        <v>3.2000000000000002E-3</v>
      </c>
      <c r="D20" s="37">
        <f>'[69]C5 - Clerk of Works (East)'!$B$6</f>
        <v>3.5000000000000001E-3</v>
      </c>
      <c r="E20" s="38">
        <f>'[70]C5 - Clerk of Works (East)'!$B$6</f>
        <v>9.4999999999999998E-3</v>
      </c>
      <c r="F20" s="37">
        <f>'[71]C5 - Clerk of Works (East)'!$B$6</f>
        <v>3.9129999999999998E-3</v>
      </c>
      <c r="G20" s="37">
        <f>'[72]C5 - Clerk of Works (East)'!$B$6</f>
        <v>3.5999999999999999E-3</v>
      </c>
      <c r="H20" s="37">
        <f>'[76]C5 - Clerk of Works (East)'!$B$6</f>
        <v>1.0699999999999999E-2</v>
      </c>
      <c r="I20" s="37">
        <f>'[74]C5 - Clerk of Works (East)'!$B$6</f>
        <v>2.5500000000000002E-3</v>
      </c>
      <c r="J20" s="37">
        <f>'[75]C5 - Clerk of Works (East)'!$B$6</f>
        <v>4.0000000000000001E-3</v>
      </c>
      <c r="K20" s="66">
        <f>AVERAGE(C20:J20)</f>
        <v>5.1203749999999999E-3</v>
      </c>
      <c r="U20" s="10"/>
    </row>
    <row r="21" spans="2:25" s="6" customFormat="1">
      <c r="B21" s="61" t="s">
        <v>20</v>
      </c>
      <c r="C21" s="40">
        <f>'[68]C5 - Clerk of Works (East)'!$D$6</f>
        <v>65000</v>
      </c>
      <c r="D21" s="40">
        <f>'[69]C5 - Clerk of Works (East)'!$D$6</f>
        <v>87500</v>
      </c>
      <c r="E21" s="40">
        <f>'[70]C5 - Clerk of Works (East)'!$D$6</f>
        <v>160000</v>
      </c>
      <c r="F21" s="40">
        <f>'[71]C5 - Clerk of Works (East)'!$D$6</f>
        <v>97825</v>
      </c>
      <c r="G21" s="40">
        <f>'[72]C5 - Clerk of Works (East)'!$D$6</f>
        <v>80000</v>
      </c>
      <c r="H21" s="40">
        <f>'[76]C5 - Clerk of Works (East)'!$D$6</f>
        <v>95000</v>
      </c>
      <c r="I21" s="40">
        <f>'[74]C5 - Clerk of Works (East)'!$D$6</f>
        <v>95000</v>
      </c>
      <c r="J21" s="40">
        <f>'[75]C5 - Clerk of Works (East)'!$D$6</f>
        <v>80000</v>
      </c>
      <c r="K21" s="66"/>
      <c r="U21" s="10"/>
    </row>
    <row r="22" spans="2:25" s="6" customFormat="1">
      <c r="B22" s="61" t="s">
        <v>177</v>
      </c>
      <c r="C22" s="37">
        <f>'[68]C5 - Clerk of Works (East)'!$B$7</f>
        <v>3.2000000000000002E-3</v>
      </c>
      <c r="D22" s="37">
        <f>'[69]C5 - Clerk of Works (East)'!$B$7</f>
        <v>3.0000000000000001E-3</v>
      </c>
      <c r="E22" s="38">
        <f>'[70]C5 - Clerk of Works (East)'!$B$7</f>
        <v>8.9999999999999993E-3</v>
      </c>
      <c r="F22" s="37">
        <f>'[71]C5 - Clerk of Works (East)'!$B$7</f>
        <v>6.0000000000000001E-3</v>
      </c>
      <c r="G22" s="37">
        <f>'[72]C5 - Clerk of Works (East)'!$B$7</f>
        <v>4.0000000000000001E-3</v>
      </c>
      <c r="H22" s="37">
        <f>'[76]C5 - Clerk of Works (East)'!$B$7</f>
        <v>1.35E-2</v>
      </c>
      <c r="I22" s="37">
        <f>'[74]C5 - Clerk of Works (East)'!$B$7</f>
        <v>3.5000000000000001E-3</v>
      </c>
      <c r="J22" s="37">
        <f>'[75]C5 - Clerk of Works (East)'!$B$7</f>
        <v>4.0000000000000001E-3</v>
      </c>
      <c r="K22" s="66">
        <f>AVERAGE(C22:J22)</f>
        <v>5.7750000000000006E-3</v>
      </c>
      <c r="U22" s="10"/>
    </row>
    <row r="23" spans="2:25" s="6" customFormat="1">
      <c r="B23" s="61" t="s">
        <v>174</v>
      </c>
      <c r="C23" s="40">
        <f>'[68]C5 - Clerk of Works (East)'!$D$7</f>
        <v>65000</v>
      </c>
      <c r="D23" s="40">
        <f>'[69]C5 - Clerk of Works (East)'!$D$7</f>
        <v>105000</v>
      </c>
      <c r="E23" s="40">
        <f>'[70]C5 - Clerk of Works (East)'!$D$7</f>
        <v>170000</v>
      </c>
      <c r="F23" s="40">
        <f>'[71]C5 - Clerk of Works (East)'!$D$7</f>
        <v>210000</v>
      </c>
      <c r="G23" s="40">
        <f>'[72]C5 - Clerk of Works (East)'!$D$7</f>
        <v>90000</v>
      </c>
      <c r="H23" s="40">
        <f>'[76]C5 - Clerk of Works (East)'!$D$7</f>
        <v>145000</v>
      </c>
      <c r="I23" s="40">
        <f>'[74]C5 - Clerk of Works (East)'!$D$7</f>
        <v>95000</v>
      </c>
      <c r="J23" s="40">
        <f>'[75]C5 - Clerk of Works (East)'!$D$7</f>
        <v>110000</v>
      </c>
      <c r="K23" s="66"/>
      <c r="U23" s="10"/>
    </row>
    <row r="24" spans="2:25" s="6" customFormat="1">
      <c r="B24" s="61" t="s">
        <v>178</v>
      </c>
      <c r="C24" s="40">
        <f>'[68]C5 - Clerk of Works (East)'!$B$8</f>
        <v>300</v>
      </c>
      <c r="D24" s="40">
        <f>'[69]C5 - Clerk of Works (East)'!$B$8</f>
        <v>295</v>
      </c>
      <c r="E24" s="40">
        <f>'[70]C5 - Clerk of Works (East)'!$B$8</f>
        <v>450</v>
      </c>
      <c r="F24" s="40">
        <f>'[71]C5 - Clerk of Works (East)'!$B$8</f>
        <v>455</v>
      </c>
      <c r="G24" s="40">
        <f>'[72]C5 - Clerk of Works (East)'!$B$8</f>
        <v>280</v>
      </c>
      <c r="H24" s="40">
        <f>'[76]C5 - Clerk of Works (East)'!$B$8</f>
        <v>615</v>
      </c>
      <c r="I24" s="40">
        <f>'[74]C5 - Clerk of Works (East)'!$B$8</f>
        <v>550</v>
      </c>
      <c r="J24" s="40">
        <f>'[75]C5 - Clerk of Works (East)'!$B$8</f>
        <v>350</v>
      </c>
      <c r="K24" s="66"/>
      <c r="U24" s="10"/>
    </row>
    <row r="25" spans="2:25" ht="15" customHeight="1">
      <c r="K25" s="63"/>
    </row>
    <row r="27" spans="2:25" ht="15" customHeight="1">
      <c r="B27" s="108" t="s">
        <v>179</v>
      </c>
      <c r="C27" s="108"/>
      <c r="D27" s="108"/>
      <c r="E27" s="108"/>
      <c r="F27" s="108"/>
      <c r="G27" s="108"/>
      <c r="H27" s="108"/>
      <c r="I27" s="108"/>
    </row>
    <row r="28" spans="2:25" ht="15" customHeight="1">
      <c r="B28" s="93" t="s">
        <v>180</v>
      </c>
      <c r="C28" s="93"/>
      <c r="D28" s="93"/>
      <c r="E28" s="93"/>
      <c r="F28" s="93"/>
      <c r="G28" s="93"/>
      <c r="H28" s="93"/>
      <c r="I28" s="93"/>
    </row>
    <row r="29" spans="2:25" ht="15" customHeight="1">
      <c r="B29" s="97" t="s">
        <v>25</v>
      </c>
      <c r="C29" s="97"/>
      <c r="D29" s="97"/>
      <c r="E29" s="97"/>
      <c r="F29" s="97"/>
      <c r="G29" s="97"/>
      <c r="H29" s="97"/>
      <c r="I29" s="97"/>
    </row>
    <row r="30" spans="2:25" ht="15" customHeight="1">
      <c r="B30" s="93" t="s">
        <v>181</v>
      </c>
      <c r="C30" s="93"/>
      <c r="D30" s="93"/>
      <c r="E30" s="93"/>
      <c r="F30" s="93"/>
      <c r="G30" s="93"/>
      <c r="H30" s="93"/>
      <c r="I30" s="93"/>
    </row>
    <row r="31" spans="2:25" ht="15" customHeight="1">
      <c r="B31" s="97" t="s">
        <v>27</v>
      </c>
      <c r="C31" s="97"/>
      <c r="D31" s="97"/>
      <c r="E31" s="97"/>
      <c r="F31" s="97"/>
      <c r="G31" s="97"/>
      <c r="H31" s="97"/>
      <c r="I31" s="97"/>
    </row>
    <row r="32" spans="2:25" ht="15" customHeight="1">
      <c r="B32" s="97" t="s">
        <v>182</v>
      </c>
      <c r="C32" s="97"/>
      <c r="D32" s="97"/>
      <c r="E32" s="97"/>
      <c r="F32" s="97"/>
      <c r="G32" s="97"/>
      <c r="H32" s="97"/>
      <c r="I32" s="97"/>
    </row>
    <row r="33" spans="2:9" ht="15" customHeight="1">
      <c r="B33" s="109" t="s">
        <v>183</v>
      </c>
      <c r="C33" s="109"/>
      <c r="D33" s="109"/>
      <c r="E33" s="109"/>
      <c r="F33" s="109"/>
      <c r="G33" s="109"/>
      <c r="H33" s="109"/>
      <c r="I33" s="109"/>
    </row>
    <row r="34" spans="2:9" ht="15" customHeight="1">
      <c r="B34" s="109" t="s">
        <v>184</v>
      </c>
      <c r="C34" s="109"/>
      <c r="D34" s="109"/>
      <c r="E34" s="109"/>
      <c r="F34" s="109"/>
      <c r="G34" s="109"/>
      <c r="H34" s="109"/>
      <c r="I34" s="109"/>
    </row>
    <row r="35" spans="2:9" ht="15" customHeight="1">
      <c r="B35" s="109" t="s">
        <v>185</v>
      </c>
      <c r="C35" s="109"/>
      <c r="D35" s="109"/>
      <c r="E35" s="109"/>
      <c r="F35" s="109"/>
      <c r="G35" s="109"/>
      <c r="H35" s="109"/>
      <c r="I35" s="109"/>
    </row>
    <row r="36" spans="2:9" ht="45.75" customHeight="1">
      <c r="B36" s="93" t="s">
        <v>186</v>
      </c>
      <c r="C36" s="93"/>
      <c r="D36" s="93"/>
      <c r="E36" s="93"/>
      <c r="F36" s="93"/>
      <c r="G36" s="93"/>
      <c r="H36" s="93"/>
      <c r="I36" s="93"/>
    </row>
    <row r="37" spans="2:9" ht="15" customHeight="1">
      <c r="B37" s="97" t="s">
        <v>153</v>
      </c>
      <c r="C37" s="97"/>
      <c r="D37" s="97"/>
      <c r="E37" s="97"/>
      <c r="F37" s="97"/>
      <c r="G37" s="97"/>
      <c r="H37" s="97"/>
      <c r="I37" s="97"/>
    </row>
    <row r="38" spans="2:9" ht="30.75" customHeight="1">
      <c r="B38" s="93" t="s">
        <v>187</v>
      </c>
      <c r="C38" s="93"/>
      <c r="D38" s="93"/>
      <c r="E38" s="93"/>
      <c r="F38" s="93"/>
      <c r="G38" s="93"/>
      <c r="H38" s="93"/>
      <c r="I38" s="93"/>
    </row>
    <row r="39" spans="2:9">
      <c r="B39" s="93" t="s">
        <v>188</v>
      </c>
      <c r="C39" s="93"/>
      <c r="D39" s="93"/>
      <c r="E39" s="93"/>
      <c r="F39" s="93"/>
      <c r="G39" s="93"/>
      <c r="H39" s="93"/>
      <c r="I39" s="93"/>
    </row>
    <row r="40" spans="2:9" ht="25.5" customHeight="1">
      <c r="B40" s="110" t="s">
        <v>189</v>
      </c>
      <c r="C40" s="110"/>
      <c r="D40" s="110"/>
      <c r="E40" s="110"/>
      <c r="F40" s="110"/>
      <c r="G40" s="110"/>
      <c r="H40" s="110"/>
      <c r="I40" s="110"/>
    </row>
    <row r="41" spans="2:9" ht="34.5" customHeight="1">
      <c r="B41" s="110" t="s">
        <v>190</v>
      </c>
      <c r="C41" s="110"/>
      <c r="D41" s="110"/>
      <c r="E41" s="110"/>
      <c r="F41" s="110"/>
      <c r="G41" s="110"/>
      <c r="H41" s="110"/>
      <c r="I41" s="110"/>
    </row>
  </sheetData>
  <mergeCells count="15">
    <mergeCell ref="B39:I39"/>
    <mergeCell ref="B40:I40"/>
    <mergeCell ref="B41:I41"/>
    <mergeCell ref="B33:I33"/>
    <mergeCell ref="B34:I34"/>
    <mergeCell ref="B35:I35"/>
    <mergeCell ref="B36:I36"/>
    <mergeCell ref="B37:I37"/>
    <mergeCell ref="B38:I38"/>
    <mergeCell ref="B27:I27"/>
    <mergeCell ref="B28:I28"/>
    <mergeCell ref="B29:I29"/>
    <mergeCell ref="B30:I30"/>
    <mergeCell ref="B31:I31"/>
    <mergeCell ref="B32:I32"/>
  </mergeCells>
  <phoneticPr fontId="5" type="noConversion"/>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61A4C-37BE-4E97-B15C-CC4EA3E1C0EA}">
  <sheetPr>
    <tabColor rgb="FFFFC000"/>
  </sheetPr>
  <dimension ref="B3:AA34"/>
  <sheetViews>
    <sheetView topLeftCell="A12" zoomScale="60" zoomScaleNormal="60" workbookViewId="0">
      <selection activeCell="B21" sqref="B21:I34"/>
    </sheetView>
  </sheetViews>
  <sheetFormatPr defaultRowHeight="15" customHeight="1"/>
  <cols>
    <col min="2" max="2" width="58.42578125" customWidth="1"/>
    <col min="3" max="10" width="20.5703125" style="2" customWidth="1"/>
    <col min="11" max="11" width="20.5703125" style="21" customWidth="1"/>
    <col min="12" max="23" width="20.5703125" style="2" customWidth="1"/>
    <col min="24" max="37" width="20.5703125" customWidth="1"/>
  </cols>
  <sheetData>
    <row r="3" spans="2:27"/>
    <row r="4" spans="2:27" ht="53.1" customHeight="1">
      <c r="B4" s="31"/>
      <c r="C4" s="41" t="s">
        <v>1</v>
      </c>
      <c r="D4" s="41" t="s">
        <v>2</v>
      </c>
      <c r="E4" s="41" t="s">
        <v>5</v>
      </c>
      <c r="F4" s="41" t="s">
        <v>6</v>
      </c>
      <c r="G4" s="23" t="s">
        <v>9</v>
      </c>
      <c r="H4" s="23" t="s">
        <v>11</v>
      </c>
      <c r="I4" s="23" t="s">
        <v>191</v>
      </c>
      <c r="J4" s="23" t="s">
        <v>13</v>
      </c>
      <c r="K4" s="68" t="s">
        <v>15</v>
      </c>
      <c r="L4" s="15"/>
      <c r="X4" s="2"/>
      <c r="Y4" s="2"/>
      <c r="Z4" s="2"/>
    </row>
    <row r="5" spans="2:27" ht="15" customHeight="1">
      <c r="B5" s="30" t="s">
        <v>192</v>
      </c>
      <c r="C5" s="44"/>
      <c r="D5" s="44"/>
      <c r="E5" s="44"/>
      <c r="F5" s="44"/>
      <c r="G5" s="44"/>
      <c r="H5" s="44"/>
      <c r="I5" s="44"/>
      <c r="J5" s="44"/>
      <c r="K5" s="65"/>
      <c r="X5" s="2"/>
      <c r="Y5" s="2"/>
      <c r="Z5" s="2"/>
    </row>
    <row r="6" spans="2:27" s="6" customFormat="1" ht="30.75">
      <c r="B6" s="67" t="s">
        <v>193</v>
      </c>
      <c r="C6" s="38">
        <f>'[77]C6 - Purchaser''s Agent (West)'!$B$5</f>
        <v>6.0000000000000001E-3</v>
      </c>
      <c r="D6" s="38">
        <f>'[78]C6 - Purchaser''s Agent (West)'!$B$5</f>
        <v>5.4999999999999997E-3</v>
      </c>
      <c r="E6" s="38">
        <f>'[79]C6 - Purchaser''s Agent (West)'!$B$5</f>
        <v>5.0000000000000001E-3</v>
      </c>
      <c r="F6" s="37">
        <f>'[80]C6 - Purchaser''s Agent (West)'!$B$5</f>
        <v>5.0000000000000001E-3</v>
      </c>
      <c r="G6" s="37">
        <f>'[81]C6 - Purchaser''s Agent (West)'!$B$5</f>
        <v>4.8999999999999998E-3</v>
      </c>
      <c r="H6" s="37">
        <f>'[82]C6 - Purchaser''s Agent (West)'!$B$5</f>
        <v>6.1000000000000004E-3</v>
      </c>
      <c r="I6" s="38">
        <f>'[83]C6 - Purchaser''s Agent (West)'!$B$5</f>
        <v>8.0000000000000002E-3</v>
      </c>
      <c r="J6" s="37">
        <f>'[84]C6 - Purchaser''s Agent (West)'!$B$5</f>
        <v>3.7499999999999999E-3</v>
      </c>
      <c r="K6" s="66">
        <f>AVERAGE(C6:J6)</f>
        <v>5.5312499999999997E-3</v>
      </c>
    </row>
    <row r="7" spans="2:27" s="6" customFormat="1">
      <c r="B7" s="67" t="s">
        <v>194</v>
      </c>
      <c r="C7" s="40">
        <f>'[77]C6 - Purchaser''s Agent (West)'!$C$5</f>
        <v>20000</v>
      </c>
      <c r="D7" s="40">
        <f>'[78]C6 - Purchaser''s Agent (West)'!$C$5</f>
        <v>7500</v>
      </c>
      <c r="E7" s="40">
        <f>'[79]C6 - Purchaser''s Agent (West)'!$C$5</f>
        <v>9000</v>
      </c>
      <c r="F7" s="40">
        <f>'[80]C6 - Purchaser''s Agent (West)'!$C$5</f>
        <v>15000</v>
      </c>
      <c r="G7" s="40">
        <f>'[81]C6 - Purchaser''s Agent (West)'!$C$5</f>
        <v>8500</v>
      </c>
      <c r="H7" s="40">
        <f>'[82]C6 - Purchaser''s Agent (West)'!$C$5</f>
        <v>6250</v>
      </c>
      <c r="I7" s="40">
        <f>'[83]C6 - Purchaser''s Agent (West)'!$C$5</f>
        <v>20000</v>
      </c>
      <c r="J7" s="40">
        <f>'[84]C6 - Purchaser''s Agent (West)'!$C$5</f>
        <v>1875</v>
      </c>
      <c r="K7" s="66"/>
    </row>
    <row r="8" spans="2:27" s="6" customFormat="1">
      <c r="B8" s="67" t="s">
        <v>195</v>
      </c>
      <c r="C8" s="38">
        <f>'[77]C6 - Purchaser''s Agent (West)'!$B$6</f>
        <v>4.0000000000000001E-3</v>
      </c>
      <c r="D8" s="38">
        <f>'[78]C6 - Purchaser''s Agent (West)'!$B$6</f>
        <v>4.4999999999999997E-3</v>
      </c>
      <c r="E8" s="38">
        <f>'[79]C6 - Purchaser''s Agent (West)'!$B$6</f>
        <v>3.5000000000000001E-3</v>
      </c>
      <c r="F8" s="37">
        <f>'[80]C6 - Purchaser''s Agent (West)'!$B$6</f>
        <v>3.8E-3</v>
      </c>
      <c r="G8" s="37">
        <f>'[81]C6 - Purchaser''s Agent (West)'!$B$6</f>
        <v>3.49E-3</v>
      </c>
      <c r="H8" s="37">
        <f>'[82]C6 - Purchaser''s Agent (West)'!$B$6</f>
        <v>4.8999999999999998E-3</v>
      </c>
      <c r="I8" s="38">
        <f>'[83]C6 - Purchaser''s Agent (West)'!$B$6</f>
        <v>6.0000000000000001E-3</v>
      </c>
      <c r="J8" s="37">
        <v>2.7499999999999998E-3</v>
      </c>
      <c r="K8" s="66">
        <f>AVERAGE(C8:J8)</f>
        <v>4.1175000000000005E-3</v>
      </c>
    </row>
    <row r="9" spans="2:27" s="6" customFormat="1">
      <c r="B9" s="67" t="s">
        <v>196</v>
      </c>
      <c r="C9" s="40">
        <f>'[77]C6 - Purchaser''s Agent (West)'!$D$6</f>
        <v>75000</v>
      </c>
      <c r="D9" s="40">
        <f>'[78]C6 - Purchaser''s Agent (West)'!$D$6</f>
        <v>45000</v>
      </c>
      <c r="E9" s="40">
        <f>'[79]C6 - Purchaser''s Agent (West)'!$D$6</f>
        <v>52500</v>
      </c>
      <c r="F9" s="40">
        <f>'[80]C6 - Purchaser''s Agent (West)'!$D$6</f>
        <v>65000</v>
      </c>
      <c r="G9" s="40">
        <f>'[81]C6 - Purchaser''s Agent (West)'!$D$6</f>
        <v>32500</v>
      </c>
      <c r="H9" s="40">
        <f>'[82]C6 - Purchaser''s Agent (West)'!$D$6</f>
        <v>76750</v>
      </c>
      <c r="I9" s="40">
        <f>'[83]C6 - Purchaser''s Agent (West)'!$D$6</f>
        <v>400000</v>
      </c>
      <c r="J9" s="40">
        <f>'[84]C6 - Purchaser''s Agent (West)'!$D$6</f>
        <v>27500</v>
      </c>
      <c r="K9" s="66"/>
    </row>
    <row r="10" spans="2:27">
      <c r="K10" s="63"/>
      <c r="W10"/>
      <c r="X10" s="2"/>
      <c r="Y10" s="2"/>
    </row>
    <row r="11" spans="2:27">
      <c r="C11" s="1"/>
      <c r="D11" s="1"/>
      <c r="E11" s="1"/>
      <c r="F11" s="1"/>
      <c r="G11" s="1"/>
      <c r="H11" s="1"/>
      <c r="I11" s="1"/>
      <c r="K11" s="63"/>
      <c r="W11"/>
      <c r="X11" s="2"/>
      <c r="Y11" s="2"/>
    </row>
    <row r="12" spans="2:27" ht="41.45" customHeight="1">
      <c r="B12" s="31"/>
      <c r="C12" s="41" t="s">
        <v>1</v>
      </c>
      <c r="D12" s="41" t="s">
        <v>2</v>
      </c>
      <c r="E12" s="41" t="s">
        <v>5</v>
      </c>
      <c r="F12" s="41" t="s">
        <v>6</v>
      </c>
      <c r="G12" s="23" t="s">
        <v>9</v>
      </c>
      <c r="H12" s="23" t="s">
        <v>11</v>
      </c>
      <c r="I12" s="23" t="s">
        <v>191</v>
      </c>
      <c r="J12" s="23" t="s">
        <v>13</v>
      </c>
      <c r="K12" s="68" t="s">
        <v>15</v>
      </c>
      <c r="X12" s="2"/>
      <c r="Y12" s="2"/>
      <c r="Z12" s="2"/>
      <c r="AA12" s="2"/>
    </row>
    <row r="13" spans="2:27" ht="18.75">
      <c r="B13" s="30" t="s">
        <v>197</v>
      </c>
      <c r="C13" s="44"/>
      <c r="D13" s="44"/>
      <c r="E13" s="44"/>
      <c r="F13" s="44"/>
      <c r="G13" s="44"/>
      <c r="H13" s="44"/>
      <c r="I13" s="44"/>
      <c r="J13" s="44"/>
      <c r="K13" s="65"/>
      <c r="X13" s="2"/>
      <c r="Y13" s="2"/>
      <c r="Z13" s="2"/>
      <c r="AA13" s="2"/>
    </row>
    <row r="14" spans="2:27" s="6" customFormat="1" ht="30.75">
      <c r="B14" s="67" t="s">
        <v>193</v>
      </c>
      <c r="C14" s="38">
        <f>'[77]C6 Purchaser''s Agent (East)'!$B$5</f>
        <v>6.0000000000000001E-3</v>
      </c>
      <c r="D14" s="38">
        <f>'[78]C6 Purchaser''s Agent (East)'!$B$5</f>
        <v>5.4999999999999997E-3</v>
      </c>
      <c r="E14" s="38">
        <f>'[79]C6 Purchaser''s Agent (East)'!$B$5</f>
        <v>5.0000000000000001E-3</v>
      </c>
      <c r="F14" s="37">
        <f>'[80]C6 Purchaser''s Agent (East)'!$B$5</f>
        <v>5.0000000000000001E-3</v>
      </c>
      <c r="G14" s="37">
        <f>'[81]C6 Purchaser''s Agent (East)'!$B$5</f>
        <v>4.8999999999999998E-3</v>
      </c>
      <c r="H14" s="37">
        <f>'[82]C6 Purchaser''s Agent (East)'!$B$5</f>
        <v>6.6E-3</v>
      </c>
      <c r="I14" s="38">
        <f>'[83]C6 Purchaser''s Agent (East)'!$B$5</f>
        <v>8.0000000000000002E-3</v>
      </c>
      <c r="J14" s="37">
        <f>'[84]C6 Purchaser''s Agent (East)'!$B$5</f>
        <v>3.7499999999999999E-3</v>
      </c>
      <c r="K14" s="66">
        <f>AVERAGE(C14:J14)</f>
        <v>5.5937499999999998E-3</v>
      </c>
    </row>
    <row r="15" spans="2:27" s="6" customFormat="1">
      <c r="B15" s="67" t="s">
        <v>194</v>
      </c>
      <c r="C15" s="40">
        <f>'[77]C6 Purchaser''s Agent (East)'!$C$5</f>
        <v>20000</v>
      </c>
      <c r="D15" s="40">
        <f>'[78]C6 Purchaser''s Agent (East)'!$C$5</f>
        <v>7500</v>
      </c>
      <c r="E15" s="40">
        <f>'[79]C6 Purchaser''s Agent (East)'!$C$5</f>
        <v>9000</v>
      </c>
      <c r="F15" s="40">
        <f>'[80]C6 Purchaser''s Agent (East)'!$C$5</f>
        <v>15000</v>
      </c>
      <c r="G15" s="40">
        <f>'[81]C6 Purchaser''s Agent (East)'!$C$5</f>
        <v>8500</v>
      </c>
      <c r="H15" s="40">
        <f>'[82]C6 Purchaser''s Agent (East)'!$C$5</f>
        <v>7250</v>
      </c>
      <c r="I15" s="40">
        <f>'[83]C6 Purchaser''s Agent (East)'!$C$5</f>
        <v>20000</v>
      </c>
      <c r="J15" s="40">
        <f>'[84]C6 Purchaser''s Agent (East)'!$C$5</f>
        <v>1875</v>
      </c>
      <c r="K15" s="66"/>
    </row>
    <row r="16" spans="2:27" s="6" customFormat="1">
      <c r="B16" s="67" t="s">
        <v>195</v>
      </c>
      <c r="C16" s="38">
        <f>'[77]C6 Purchaser''s Agent (East)'!$B$6</f>
        <v>4.0000000000000001E-3</v>
      </c>
      <c r="D16" s="38">
        <f>'[78]C6 Purchaser''s Agent (East)'!$B$6</f>
        <v>4.4999999999999997E-3</v>
      </c>
      <c r="E16" s="38">
        <f>'[79]C6 Purchaser''s Agent (East)'!$B$6</f>
        <v>3.5000000000000001E-3</v>
      </c>
      <c r="F16" s="37">
        <f>'[80]C6 Purchaser''s Agent (East)'!$B$6</f>
        <v>3.8E-3</v>
      </c>
      <c r="G16" s="37">
        <f>'[81]C6 Purchaser''s Agent (East)'!$B$6</f>
        <v>3.49E-3</v>
      </c>
      <c r="H16" s="37">
        <f>'[82]C6 Purchaser''s Agent (East)'!$B$6</f>
        <v>5.1999999999999998E-3</v>
      </c>
      <c r="I16" s="38">
        <f>'[83]C6 Purchaser''s Agent (East)'!$B$6</f>
        <v>6.0000000000000001E-3</v>
      </c>
      <c r="J16" s="37">
        <f>'[84]C6 Purchaser''s Agent (East)'!$B$6</f>
        <v>2.7499999999999998E-3</v>
      </c>
      <c r="K16" s="66">
        <f>AVERAGE(C16:J16)</f>
        <v>4.1550000000000007E-3</v>
      </c>
    </row>
    <row r="17" spans="2:25" s="6" customFormat="1">
      <c r="B17" s="67" t="s">
        <v>196</v>
      </c>
      <c r="C17" s="40">
        <f>'[77]C6 Purchaser''s Agent (East)'!$D$6</f>
        <v>75000</v>
      </c>
      <c r="D17" s="40">
        <f>'[78]C6 Purchaser''s Agent (East)'!$D$6</f>
        <v>45000</v>
      </c>
      <c r="E17" s="40">
        <f>'[79]C6 Purchaser''s Agent (East)'!$D$6</f>
        <v>52500</v>
      </c>
      <c r="F17" s="40">
        <f>'[80]C6 Purchaser''s Agent (East)'!$D$6</f>
        <v>65000</v>
      </c>
      <c r="G17" s="40">
        <f>'[81]C6 Purchaser''s Agent (East)'!$D$6</f>
        <v>32500</v>
      </c>
      <c r="H17" s="40">
        <f>'[82]C6 Purchaser''s Agent (East)'!$D$6</f>
        <v>79000</v>
      </c>
      <c r="I17" s="40">
        <v>400000</v>
      </c>
      <c r="J17" s="40">
        <f>'[84]C6 Purchaser''s Agent (East)'!$D$6</f>
        <v>27500</v>
      </c>
      <c r="K17" s="66"/>
    </row>
    <row r="21" spans="2:25" ht="15" customHeight="1">
      <c r="B21" s="108" t="s">
        <v>198</v>
      </c>
      <c r="C21" s="108"/>
      <c r="D21" s="108"/>
      <c r="E21" s="108"/>
      <c r="F21" s="108"/>
      <c r="G21" s="108"/>
      <c r="H21" s="108"/>
      <c r="I21" s="108"/>
    </row>
    <row r="22" spans="2:25" ht="15" customHeight="1">
      <c r="B22" s="111" t="s">
        <v>199</v>
      </c>
      <c r="C22" s="111"/>
      <c r="D22" s="111"/>
      <c r="E22" s="111"/>
      <c r="F22" s="111"/>
      <c r="G22" s="111"/>
      <c r="H22" s="111"/>
      <c r="I22" s="111"/>
    </row>
    <row r="23" spans="2:25" ht="15" customHeight="1">
      <c r="B23" s="111" t="s">
        <v>200</v>
      </c>
      <c r="C23" s="111"/>
      <c r="D23" s="111"/>
      <c r="E23" s="111"/>
      <c r="F23" s="111"/>
      <c r="G23" s="111"/>
      <c r="H23" s="111"/>
      <c r="I23" s="111"/>
    </row>
    <row r="24" spans="2:25" ht="15" customHeight="1">
      <c r="B24" s="111" t="s">
        <v>201</v>
      </c>
      <c r="C24" s="111"/>
      <c r="D24" s="111"/>
      <c r="E24" s="111"/>
      <c r="F24" s="111"/>
      <c r="G24" s="111"/>
      <c r="H24" s="111"/>
      <c r="I24" s="111"/>
    </row>
    <row r="25" spans="2:25" ht="15" customHeight="1">
      <c r="B25" s="111" t="s">
        <v>202</v>
      </c>
      <c r="C25" s="111"/>
      <c r="D25" s="111"/>
      <c r="E25" s="111"/>
      <c r="F25" s="111"/>
      <c r="G25" s="111"/>
      <c r="H25" s="111"/>
      <c r="I25" s="111"/>
    </row>
    <row r="26" spans="2:25" ht="15" customHeight="1">
      <c r="B26" s="111" t="s">
        <v>203</v>
      </c>
      <c r="C26" s="111"/>
      <c r="D26" s="111"/>
      <c r="E26" s="111"/>
      <c r="F26" s="111"/>
      <c r="G26" s="111"/>
      <c r="H26" s="111"/>
      <c r="I26" s="111"/>
    </row>
    <row r="27" spans="2:25" ht="15" customHeight="1">
      <c r="B27" s="112" t="s">
        <v>204</v>
      </c>
      <c r="C27" s="112"/>
      <c r="D27" s="112"/>
      <c r="E27" s="112"/>
      <c r="F27" s="112"/>
      <c r="G27" s="112"/>
      <c r="H27" s="112"/>
      <c r="I27" s="112"/>
    </row>
    <row r="28" spans="2:25" ht="15" customHeight="1">
      <c r="B28" s="112" t="s">
        <v>205</v>
      </c>
      <c r="C28" s="112"/>
      <c r="D28" s="112"/>
      <c r="E28" s="112"/>
      <c r="F28" s="112"/>
      <c r="G28" s="112"/>
      <c r="H28" s="112"/>
      <c r="I28" s="112"/>
    </row>
    <row r="29" spans="2:25" ht="15" customHeight="1">
      <c r="B29" s="112" t="s">
        <v>206</v>
      </c>
      <c r="C29" s="112"/>
      <c r="D29" s="112"/>
      <c r="E29" s="112"/>
      <c r="F29" s="112"/>
      <c r="G29" s="112"/>
      <c r="H29" s="112"/>
      <c r="I29" s="112"/>
    </row>
    <row r="30" spans="2:25" ht="15" customHeight="1">
      <c r="B30" s="111" t="s">
        <v>207</v>
      </c>
      <c r="C30" s="111"/>
      <c r="D30" s="111"/>
      <c r="E30" s="111"/>
      <c r="F30" s="111"/>
      <c r="G30" s="111"/>
      <c r="H30" s="111"/>
      <c r="I30" s="111"/>
    </row>
    <row r="31" spans="2:25" ht="15" customHeight="1">
      <c r="B31" s="111" t="s">
        <v>208</v>
      </c>
      <c r="C31" s="111"/>
      <c r="D31" s="111"/>
      <c r="E31" s="111"/>
      <c r="F31" s="111"/>
      <c r="G31" s="111"/>
      <c r="H31" s="111"/>
      <c r="I31" s="111"/>
    </row>
    <row r="32" spans="2:25" ht="30.75" customHeight="1">
      <c r="B32" s="97" t="s">
        <v>209</v>
      </c>
      <c r="C32" s="97"/>
      <c r="D32" s="97"/>
      <c r="E32" s="97"/>
      <c r="F32" s="97"/>
      <c r="G32" s="97"/>
      <c r="H32" s="97"/>
      <c r="I32" s="97"/>
    </row>
    <row r="33" spans="2:9" ht="15" customHeight="1">
      <c r="B33" s="111" t="s">
        <v>210</v>
      </c>
      <c r="C33" s="111"/>
      <c r="D33" s="111"/>
      <c r="E33" s="111"/>
      <c r="F33" s="111"/>
      <c r="G33" s="111"/>
      <c r="H33" s="111"/>
      <c r="I33" s="111"/>
    </row>
    <row r="34" spans="2:9" ht="20.25" customHeight="1">
      <c r="B34" s="110" t="s">
        <v>211</v>
      </c>
      <c r="C34" s="110"/>
      <c r="D34" s="110"/>
      <c r="E34" s="110"/>
      <c r="F34" s="110"/>
      <c r="G34" s="110"/>
      <c r="H34" s="110"/>
      <c r="I34" s="110"/>
    </row>
  </sheetData>
  <mergeCells count="14">
    <mergeCell ref="B33:I33"/>
    <mergeCell ref="B34:I34"/>
    <mergeCell ref="B27:I27"/>
    <mergeCell ref="B28:I28"/>
    <mergeCell ref="B29:I29"/>
    <mergeCell ref="B30:I30"/>
    <mergeCell ref="B31:I31"/>
    <mergeCell ref="B32:I32"/>
    <mergeCell ref="B21:I21"/>
    <mergeCell ref="B22:I22"/>
    <mergeCell ref="B23:I23"/>
    <mergeCell ref="B24:I24"/>
    <mergeCell ref="B25:I25"/>
    <mergeCell ref="B26:I26"/>
  </mergeCells>
  <phoneticPr fontId="5" type="noConversion"/>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522F5-A9AD-4D1B-B416-8E613DA7B488}">
  <sheetPr>
    <tabColor rgb="FFFFC000"/>
  </sheetPr>
  <dimension ref="B3:AL44"/>
  <sheetViews>
    <sheetView topLeftCell="A22" zoomScale="50" zoomScaleNormal="50" workbookViewId="0">
      <selection activeCell="B41" sqref="B41:I41"/>
    </sheetView>
  </sheetViews>
  <sheetFormatPr defaultRowHeight="15" customHeight="1"/>
  <cols>
    <col min="2" max="2" width="54.140625" customWidth="1"/>
    <col min="3" max="10" width="20.5703125" style="2" customWidth="1"/>
    <col min="11" max="11" width="20.5703125" style="21" customWidth="1"/>
    <col min="12" max="32" width="20.5703125" style="2" customWidth="1"/>
    <col min="33" max="50" width="20.5703125" customWidth="1"/>
  </cols>
  <sheetData>
    <row r="3" spans="2:38"/>
    <row r="4" spans="2:38" ht="53.1" customHeight="1">
      <c r="B4" s="31"/>
      <c r="C4" s="23" t="s">
        <v>121</v>
      </c>
      <c r="D4" s="41" t="s">
        <v>2</v>
      </c>
      <c r="E4" s="23" t="s">
        <v>128</v>
      </c>
      <c r="F4" s="23" t="s">
        <v>9</v>
      </c>
      <c r="G4" s="23" t="s">
        <v>212</v>
      </c>
      <c r="H4" s="23" t="s">
        <v>10</v>
      </c>
      <c r="I4" s="23" t="s">
        <v>74</v>
      </c>
      <c r="J4" s="23" t="s">
        <v>14</v>
      </c>
      <c r="K4" s="68" t="s">
        <v>15</v>
      </c>
      <c r="L4" s="15"/>
      <c r="AG4" s="2"/>
      <c r="AH4" s="2"/>
      <c r="AI4" s="2"/>
      <c r="AJ4" s="2"/>
      <c r="AK4" s="2"/>
      <c r="AL4" s="2"/>
    </row>
    <row r="5" spans="2:38" ht="15" customHeight="1">
      <c r="B5" s="30" t="s">
        <v>213</v>
      </c>
      <c r="C5" s="44"/>
      <c r="D5" s="44"/>
      <c r="E5" s="44"/>
      <c r="F5" s="44"/>
      <c r="G5" s="44"/>
      <c r="H5" s="44"/>
      <c r="I5" s="44"/>
      <c r="J5" s="44"/>
      <c r="K5" s="65"/>
      <c r="AG5" s="2"/>
      <c r="AH5" s="2"/>
      <c r="AI5" s="2"/>
      <c r="AJ5" s="2"/>
      <c r="AK5" s="2"/>
      <c r="AL5" s="2"/>
    </row>
    <row r="6" spans="2:38" s="6" customFormat="1" ht="30.75">
      <c r="B6" s="67" t="s">
        <v>214</v>
      </c>
      <c r="C6" s="37">
        <f>'[85]C7 - PD &amp; H&amp;S (West)'!$B$5</f>
        <v>3.0000000000000001E-3</v>
      </c>
      <c r="D6" s="37">
        <f>'[86]C7 - PD &amp; H&amp;S (West)'!$B$5</f>
        <v>1.8799999999999999E-3</v>
      </c>
      <c r="E6" s="37">
        <f>'[87]C7 - PD &amp; H&amp;S (West)'!$B$5</f>
        <v>1.8E-3</v>
      </c>
      <c r="F6" s="37">
        <f>'[88]C7 - PD &amp; H&amp;S (West)'!$B$5</f>
        <v>1.5E-3</v>
      </c>
      <c r="G6" s="37">
        <f>'[89]C7 - PD &amp; H&amp;S (West)'!$B$5</f>
        <v>1.5E-3</v>
      </c>
      <c r="H6" s="37">
        <f>'[90]C7 - PD &amp; H&amp;S (West)'!$B$5</f>
        <v>2.98E-3</v>
      </c>
      <c r="I6" s="37">
        <f>'[91]C7 - PD &amp; H&amp;S (West)'!$B$5</f>
        <v>2E-3</v>
      </c>
      <c r="J6" s="37">
        <f>'[92]C7 - PD &amp; H&amp;S (West)'!$B$5</f>
        <v>1.8E-3</v>
      </c>
      <c r="K6" s="66">
        <f>AVERAGE(C6:J6)</f>
        <v>2.0574999999999999E-3</v>
      </c>
    </row>
    <row r="7" spans="2:38" s="6" customFormat="1" ht="30.75">
      <c r="B7" s="67" t="s">
        <v>215</v>
      </c>
      <c r="C7" s="40">
        <f>'[85]C7 - PD &amp; H&amp;S (West)'!$C$5</f>
        <v>3000</v>
      </c>
      <c r="D7" s="40">
        <f>'[86]C7 - PD &amp; H&amp;S (West)'!$C$5</f>
        <v>3500</v>
      </c>
      <c r="E7" s="40">
        <f>'[87]C7 - PD &amp; H&amp;S (West)'!$C$5</f>
        <v>3500</v>
      </c>
      <c r="F7" s="40">
        <f>'[88]C7 - PD &amp; H&amp;S (West)'!$C$5</f>
        <v>5500</v>
      </c>
      <c r="G7" s="40">
        <f>'[89]C7 - PD &amp; H&amp;S (West)'!$C$5</f>
        <v>4000</v>
      </c>
      <c r="H7" s="40">
        <f>'[90]C7 - PD &amp; H&amp;S (West)'!$C$5</f>
        <v>2950</v>
      </c>
      <c r="I7" s="40">
        <f>'[91]C7 - PD &amp; H&amp;S (West)'!$C$5</f>
        <v>5000</v>
      </c>
      <c r="J7" s="40">
        <f>'[92]C7 - PD &amp; H&amp;S (West)'!$C$5</f>
        <v>3500</v>
      </c>
      <c r="K7" s="66"/>
    </row>
    <row r="8" spans="2:38" s="6" customFormat="1" ht="30.75">
      <c r="B8" s="67" t="s">
        <v>216</v>
      </c>
      <c r="C8" s="37">
        <f>'[85]C7 - PD &amp; H&amp;S (West)'!$E$5</f>
        <v>1E-3</v>
      </c>
      <c r="D8" s="38">
        <f>'[86]C7 - PD &amp; H&amp;S (West)'!$E$5</f>
        <v>1E-3</v>
      </c>
      <c r="E8" s="37">
        <f>'[87]C7 - PD &amp; H&amp;S (West)'!$E$5</f>
        <v>5.0000000000000001E-4</v>
      </c>
      <c r="F8" s="37">
        <f>'[88]C7 - PD &amp; H&amp;S (West)'!$E$5</f>
        <v>1.5E-3</v>
      </c>
      <c r="G8" s="37">
        <f>'[89]C7 - PD &amp; H&amp;S (West)'!$E$5</f>
        <v>6.9999999999999999E-4</v>
      </c>
      <c r="H8" s="37">
        <f>'[90]C7 - PD &amp; H&amp;S (West)'!$E$5</f>
        <v>1.25E-3</v>
      </c>
      <c r="I8" s="37">
        <f>'[91]C7 - PD &amp; H&amp;S (West)'!$E$5</f>
        <v>1.2999999999999999E-3</v>
      </c>
      <c r="J8" s="37">
        <f>'[92]C7 - PD &amp; H&amp;S (West)'!$E$5</f>
        <v>1.1999999999999999E-3</v>
      </c>
      <c r="K8" s="66">
        <f>AVERAGE(C8:J8)</f>
        <v>1.0562500000000001E-3</v>
      </c>
    </row>
    <row r="9" spans="2:38" s="6" customFormat="1" ht="30.75">
      <c r="B9" s="67" t="s">
        <v>217</v>
      </c>
      <c r="C9" s="40">
        <f>'[85]C7 - PD &amp; H&amp;S (West)'!$F$5</f>
        <v>3000</v>
      </c>
      <c r="D9" s="40">
        <f>'[86]C7 - PD &amp; H&amp;S (West)'!$F$5</f>
        <v>1650</v>
      </c>
      <c r="E9" s="40">
        <f>'[87]C7 - PD &amp; H&amp;S (West)'!$F$5</f>
        <v>450</v>
      </c>
      <c r="F9" s="40">
        <f>'[88]C7 - PD &amp; H&amp;S (West)'!$F$5</f>
        <v>3500</v>
      </c>
      <c r="G9" s="40">
        <f>'[89]C7 - PD &amp; H&amp;S (West)'!$F$5</f>
        <v>2340</v>
      </c>
      <c r="H9" s="40">
        <f>'[90]C7 - PD &amp; H&amp;S (West)'!$F$5</f>
        <v>2150</v>
      </c>
      <c r="I9" s="40">
        <f>'[91]C7 - PD &amp; H&amp;S (West)'!$F$5</f>
        <v>5000</v>
      </c>
      <c r="J9" s="40">
        <f>'[92]C7 - PD &amp; H&amp;S (West)'!$F$5</f>
        <v>2000</v>
      </c>
      <c r="K9" s="66"/>
    </row>
    <row r="10" spans="2:38" s="6" customFormat="1" ht="30.75">
      <c r="B10" s="67" t="s">
        <v>218</v>
      </c>
      <c r="C10" s="37">
        <f>'[85]C7 - PD &amp; H&amp;S (West)'!$B$6</f>
        <v>2E-3</v>
      </c>
      <c r="D10" s="37">
        <f>'[86]C7 - PD &amp; H&amp;S (West)'!$B$6</f>
        <v>1.3799999999999999E-3</v>
      </c>
      <c r="E10" s="37">
        <f>'[87]C7 - PD &amp; H&amp;S (West)'!$B$6</f>
        <v>1E-3</v>
      </c>
      <c r="F10" s="37">
        <f>'[88]C7 - PD &amp; H&amp;S (West)'!$B$6</f>
        <v>1.2999999999999999E-3</v>
      </c>
      <c r="G10" s="37">
        <f>'[89]C7 - PD &amp; H&amp;S (West)'!$B$6</f>
        <v>1.1999999999999999E-3</v>
      </c>
      <c r="H10" s="37">
        <f>'[90]C7 - PD &amp; H&amp;S (West)'!$B$6</f>
        <v>9.5E-4</v>
      </c>
      <c r="I10" s="37">
        <f>'[91]C7 - PD &amp; H&amp;S (West)'!$B$6</f>
        <v>1E-3</v>
      </c>
      <c r="J10" s="37">
        <f>'[92]C7 - PD &amp; H&amp;S (West)'!$B$6</f>
        <v>1E-3</v>
      </c>
      <c r="K10" s="66">
        <f>AVERAGE(C10:J10)</f>
        <v>1.2287500000000002E-3</v>
      </c>
    </row>
    <row r="11" spans="2:38" s="6" customFormat="1">
      <c r="B11" s="67" t="s">
        <v>219</v>
      </c>
      <c r="C11" s="40">
        <f>'[85]C7 - PD &amp; H&amp;S (West)'!$D$6</f>
        <v>84000</v>
      </c>
      <c r="D11" s="40">
        <f>'[86]C7 - PD &amp; H&amp;S (West)'!$D$6</f>
        <v>28500</v>
      </c>
      <c r="E11" s="40">
        <f>'[87]C7 - PD &amp; H&amp;S (West)'!$D$6</f>
        <v>18495</v>
      </c>
      <c r="F11" s="40">
        <f>'[88]C7 - PD &amp; H&amp;S (West)'!$D$6</f>
        <v>8000</v>
      </c>
      <c r="G11" s="40">
        <f>'[89]C7 - PD &amp; H&amp;S (West)'!$D$6</f>
        <v>12000</v>
      </c>
      <c r="H11" s="40">
        <f>'[90]C7 - PD &amp; H&amp;S (West)'!$D$6</f>
        <v>23800</v>
      </c>
      <c r="I11" s="40">
        <f>'[91]C7 - PD &amp; H&amp;S (West)'!$D$6</f>
        <v>25000</v>
      </c>
      <c r="J11" s="40">
        <f>'[92]C7 - PD &amp; H&amp;S (West)'!$D$6</f>
        <v>12500</v>
      </c>
      <c r="K11" s="66"/>
    </row>
    <row r="12" spans="2:38" s="6" customFormat="1">
      <c r="B12" s="67" t="s">
        <v>220</v>
      </c>
      <c r="C12" s="37">
        <f>'[85]C7 - PD &amp; H&amp;S (West)'!$E$6</f>
        <v>1E-3</v>
      </c>
      <c r="D12" s="38">
        <f>'[86]C7 - PD &amp; H&amp;S (West)'!$E$6</f>
        <v>8.0000000000000004E-4</v>
      </c>
      <c r="E12" s="37">
        <f>'[87]C7 - PD &amp; H&amp;S (West)'!$E$6</f>
        <v>2.9999999999999997E-4</v>
      </c>
      <c r="F12" s="37">
        <f>'[88]C7 - PD &amp; H&amp;S (West)'!$E$6</f>
        <v>6.9999999999999999E-4</v>
      </c>
      <c r="G12" s="37">
        <f>'[89]C7 - PD &amp; H&amp;S (West)'!$E$6</f>
        <v>5.0000000000000001E-4</v>
      </c>
      <c r="H12" s="37">
        <f>'[90]C7 - PD &amp; H&amp;S (West)'!$E$6</f>
        <v>3.8999999999999999E-4</v>
      </c>
      <c r="I12" s="37">
        <f>'[91]C7 - PD &amp; H&amp;S (West)'!$E$6</f>
        <v>6.9999999999999999E-4</v>
      </c>
      <c r="J12" s="37">
        <f>'[92]C7 - PD &amp; H&amp;S (West)'!$E$6</f>
        <v>6.9999999999999999E-4</v>
      </c>
      <c r="K12" s="66">
        <f>AVERAGE(C12:J12)</f>
        <v>6.3624999999999999E-4</v>
      </c>
    </row>
    <row r="13" spans="2:38" s="6" customFormat="1">
      <c r="B13" s="67" t="s">
        <v>221</v>
      </c>
      <c r="C13" s="40">
        <f>'[85]C7 - PD &amp; H&amp;S (West)'!$G$6</f>
        <v>42000</v>
      </c>
      <c r="D13" s="40">
        <f>'[86]C7 - PD &amp; H&amp;S (West)'!$G$6</f>
        <v>12000</v>
      </c>
      <c r="E13" s="40">
        <f>'[87]C7 - PD &amp; H&amp;S (West)'!$G$6</f>
        <v>3495</v>
      </c>
      <c r="F13" s="40">
        <f>'[88]C7 - PD &amp; H&amp;S (West)'!$G$6</f>
        <v>4500</v>
      </c>
      <c r="G13" s="40">
        <f>'[89]C7 - PD &amp; H&amp;S (West)'!$G$6</f>
        <v>5000</v>
      </c>
      <c r="H13" s="40">
        <f>'[90]C7 - PD &amp; H&amp;S (West)'!$G$6</f>
        <v>9650</v>
      </c>
      <c r="I13" s="40">
        <f>'[91]C7 - PD &amp; H&amp;S (West)'!$G$6</f>
        <v>17500</v>
      </c>
      <c r="J13" s="40">
        <f>'[92]C7 - PD &amp; H&amp;S (West)'!$G$6</f>
        <v>7500</v>
      </c>
      <c r="K13" s="66"/>
    </row>
    <row r="14" spans="2:38">
      <c r="AF14"/>
    </row>
    <row r="15" spans="2:38">
      <c r="C15" s="1"/>
      <c r="D15" s="1"/>
      <c r="E15" s="1"/>
      <c r="F15" s="1"/>
      <c r="G15" s="1"/>
      <c r="H15" s="1"/>
      <c r="AF15"/>
    </row>
    <row r="16" spans="2:38" ht="54" customHeight="1">
      <c r="B16" s="31"/>
      <c r="C16" s="41" t="s">
        <v>39</v>
      </c>
      <c r="D16" s="23" t="s">
        <v>121</v>
      </c>
      <c r="E16" s="41" t="s">
        <v>2</v>
      </c>
      <c r="F16" s="23" t="s">
        <v>9</v>
      </c>
      <c r="G16" s="23" t="s">
        <v>212</v>
      </c>
      <c r="H16" s="23" t="s">
        <v>10</v>
      </c>
      <c r="I16" s="23" t="s">
        <v>74</v>
      </c>
      <c r="J16" s="23" t="s">
        <v>14</v>
      </c>
      <c r="K16" s="68" t="s">
        <v>15</v>
      </c>
      <c r="AG16" s="2"/>
      <c r="AH16" s="2"/>
      <c r="AI16" s="2"/>
      <c r="AJ16" s="2"/>
      <c r="AK16" s="2"/>
    </row>
    <row r="17" spans="2:37" ht="18.75">
      <c r="B17" s="30" t="s">
        <v>197</v>
      </c>
      <c r="C17" s="44"/>
      <c r="D17" s="44"/>
      <c r="E17" s="44"/>
      <c r="F17" s="44"/>
      <c r="G17" s="44"/>
      <c r="H17" s="44"/>
      <c r="I17" s="44"/>
      <c r="J17" s="44"/>
      <c r="K17" s="65"/>
      <c r="AG17" s="2"/>
      <c r="AH17" s="2"/>
      <c r="AI17" s="2"/>
      <c r="AJ17" s="2"/>
      <c r="AK17" s="2"/>
    </row>
    <row r="18" spans="2:37" s="6" customFormat="1" ht="30.75">
      <c r="B18" s="67" t="s">
        <v>214</v>
      </c>
      <c r="C18" s="37">
        <f>'[93]C7 - PD &amp; H&amp;S (East)'!$B$5</f>
        <v>1.99E-3</v>
      </c>
      <c r="D18" s="37">
        <f>'[85]C7 - PD &amp; H&amp;S (East)'!$B$5</f>
        <v>3.0000000000000001E-3</v>
      </c>
      <c r="E18" s="37">
        <f>'[86]C7 - PD &amp; H&amp;S (East)'!$B$5</f>
        <v>1.8799999999999999E-3</v>
      </c>
      <c r="F18" s="37">
        <f>'[88]C7 - PD &amp; H&amp;S (East)'!$B$5</f>
        <v>1.5E-3</v>
      </c>
      <c r="G18" s="37">
        <f>'[89]C7 - PD &amp; H&amp;S (East)'!$B$5</f>
        <v>1.5E-3</v>
      </c>
      <c r="H18" s="37">
        <f>'[90]C7 - PD &amp; H&amp;S (East)'!$B$5</f>
        <v>2.98E-3</v>
      </c>
      <c r="I18" s="37">
        <f>'[91]C7 - PD &amp; H&amp;S (East)'!$B$5</f>
        <v>2.2000000000000001E-3</v>
      </c>
      <c r="J18" s="37">
        <f>'[92]C7 - PD &amp; H&amp;S (East)'!$B$5</f>
        <v>1.8E-3</v>
      </c>
      <c r="K18" s="66">
        <f>AVERAGE(C18:J18)</f>
        <v>2.10625E-3</v>
      </c>
    </row>
    <row r="19" spans="2:37" s="6" customFormat="1" ht="30.75">
      <c r="B19" s="67" t="s">
        <v>215</v>
      </c>
      <c r="C19" s="40">
        <f>'[93]C7 - PD &amp; H&amp;S (East)'!$C$5</f>
        <v>4950</v>
      </c>
      <c r="D19" s="40">
        <f>'[85]C7 - PD &amp; H&amp;S (East)'!$C$5</f>
        <v>3000</v>
      </c>
      <c r="E19" s="40">
        <f>'[86]C7 - PD &amp; H&amp;S (East)'!$C$5</f>
        <v>3500</v>
      </c>
      <c r="F19" s="40">
        <f>'[88]C7 - PD &amp; H&amp;S (East)'!$C$5</f>
        <v>5500</v>
      </c>
      <c r="G19" s="40">
        <f>'[89]C7 - PD &amp; H&amp;S (East)'!$C$5</f>
        <v>4000</v>
      </c>
      <c r="H19" s="40">
        <f>'[90]C7 - PD &amp; H&amp;S (East)'!$C$5</f>
        <v>2950</v>
      </c>
      <c r="I19" s="40">
        <f>'[91]C7 - PD &amp; H&amp;S (East)'!$C$5</f>
        <v>5000</v>
      </c>
      <c r="J19" s="40">
        <f>'[92]C7 - PD &amp; H&amp;S (East)'!$C$5</f>
        <v>3500</v>
      </c>
      <c r="K19" s="66"/>
    </row>
    <row r="20" spans="2:37" s="6" customFormat="1" ht="30.75">
      <c r="B20" s="67" t="s">
        <v>216</v>
      </c>
      <c r="C20" s="37">
        <f>'[93]C7 - PD &amp; H&amp;S (East)'!$E$5</f>
        <v>1.15E-3</v>
      </c>
      <c r="D20" s="37">
        <f>'[85]C7 - PD &amp; H&amp;S (East)'!$E$5</f>
        <v>1E-3</v>
      </c>
      <c r="E20" s="38">
        <f>'[86]C7 - PD &amp; H&amp;S (East)'!$E$5</f>
        <v>1E-3</v>
      </c>
      <c r="F20" s="37">
        <f>'[88]C7 - PD &amp; H&amp;S (East)'!$E$5</f>
        <v>1.5E-3</v>
      </c>
      <c r="G20" s="37">
        <f>'[89]C7 - PD &amp; H&amp;S (East)'!$E$5</f>
        <v>6.9999999999999999E-4</v>
      </c>
      <c r="H20" s="37">
        <f>'[90]C7 - PD &amp; H&amp;S (East)'!$E$5</f>
        <v>1.25E-3</v>
      </c>
      <c r="I20" s="37">
        <f>'[91]C7 - PD &amp; H&amp;S (East)'!$E$5</f>
        <v>1.2999999999999999E-3</v>
      </c>
      <c r="J20" s="37">
        <f>'[92]C7 - PD &amp; H&amp;S (East)'!$E$5</f>
        <v>1.1999999999999999E-3</v>
      </c>
      <c r="K20" s="66">
        <f>AVERAGE(C20:J20)</f>
        <v>1.1375000000000001E-3</v>
      </c>
    </row>
    <row r="21" spans="2:37" s="6" customFormat="1" ht="30.75">
      <c r="B21" s="67" t="s">
        <v>217</v>
      </c>
      <c r="C21" s="40">
        <f>'[93]C7 - PD &amp; H&amp;S (East)'!$F$5</f>
        <v>3500</v>
      </c>
      <c r="D21" s="40">
        <f>'[85]C7 - PD &amp; H&amp;S (East)'!$F$5</f>
        <v>3000</v>
      </c>
      <c r="E21" s="40">
        <f>'[86]C7 - PD &amp; H&amp;S (East)'!$F$5</f>
        <v>1650</v>
      </c>
      <c r="F21" s="40">
        <f>'[88]C7 - PD &amp; H&amp;S (East)'!$F$5</f>
        <v>3500</v>
      </c>
      <c r="G21" s="40">
        <f>'[89]C7 - PD &amp; H&amp;S (East)'!$F$5</f>
        <v>2340</v>
      </c>
      <c r="H21" s="40">
        <f>'[90]C7 - PD &amp; H&amp;S (East)'!$F$5</f>
        <v>2150</v>
      </c>
      <c r="I21" s="40">
        <f>'[91]C7 - PD &amp; H&amp;S (East)'!$F$5</f>
        <v>5000</v>
      </c>
      <c r="J21" s="40">
        <f>'[92]C7 - PD &amp; H&amp;S (East)'!$F$5</f>
        <v>2000</v>
      </c>
      <c r="K21" s="66"/>
    </row>
    <row r="22" spans="2:37" s="6" customFormat="1" ht="30.75">
      <c r="B22" s="67" t="s">
        <v>218</v>
      </c>
      <c r="C22" s="37">
        <f>'[93]C7 - PD &amp; H&amp;S (East)'!$B$6</f>
        <v>1.47E-3</v>
      </c>
      <c r="D22" s="37">
        <f>'[85]C7 - PD &amp; H&amp;S (East)'!$B$6</f>
        <v>2E-3</v>
      </c>
      <c r="E22" s="37">
        <f>'[86]C7 - PD &amp; H&amp;S (East)'!$B$6</f>
        <v>1.3799999999999999E-3</v>
      </c>
      <c r="F22" s="37">
        <f>'[88]C7 - PD &amp; H&amp;S (East)'!$B$6</f>
        <v>1.2999999999999999E-3</v>
      </c>
      <c r="G22" s="37">
        <f>'[89]C7 - PD &amp; H&amp;S (East)'!$B$6</f>
        <v>1.1999999999999999E-3</v>
      </c>
      <c r="H22" s="37">
        <f>'[90]C7 - PD &amp; H&amp;S (East)'!$B$6</f>
        <v>9.5E-4</v>
      </c>
      <c r="I22" s="37">
        <f>'[91]C7 - PD &amp; H&amp;S (East)'!$B$6</f>
        <v>1.1999999999999999E-3</v>
      </c>
      <c r="J22" s="37">
        <f>'[92]C7 - PD &amp; H&amp;S (East)'!$B$6</f>
        <v>1E-3</v>
      </c>
      <c r="K22" s="66">
        <f>AVERAGE(C22:J22)</f>
        <v>1.3124999999999999E-3</v>
      </c>
    </row>
    <row r="23" spans="2:37" s="6" customFormat="1">
      <c r="B23" s="67" t="s">
        <v>219</v>
      </c>
      <c r="C23" s="40">
        <f>'[93]C7 - PD &amp; H&amp;S (East)'!$D$6</f>
        <v>25000</v>
      </c>
      <c r="D23" s="40">
        <f>'[85]C7 - PD &amp; H&amp;S (East)'!$D$6</f>
        <v>84000</v>
      </c>
      <c r="E23" s="40">
        <f>'[86]C7 - PD &amp; H&amp;S (East)'!$D$6</f>
        <v>28500</v>
      </c>
      <c r="F23" s="40">
        <f>'[88]C7 - PD &amp; H&amp;S (East)'!$D$6</f>
        <v>8000</v>
      </c>
      <c r="G23" s="40">
        <f>'[89]C7 - PD &amp; H&amp;S (East)'!$D$6</f>
        <v>12000</v>
      </c>
      <c r="H23" s="40">
        <f>'[90]C7 - PD &amp; H&amp;S (East)'!$D$6</f>
        <v>23800</v>
      </c>
      <c r="I23" s="40">
        <f>'[91]C7 - PD &amp; H&amp;S (East)'!$D$6</f>
        <v>25000</v>
      </c>
      <c r="J23" s="40">
        <f>'[92]C7 - PD &amp; H&amp;S (East)'!$D$6</f>
        <v>12500</v>
      </c>
      <c r="K23" s="66"/>
    </row>
    <row r="24" spans="2:37" s="6" customFormat="1">
      <c r="B24" s="67" t="s">
        <v>220</v>
      </c>
      <c r="C24" s="37">
        <f>'[93]C7 - PD &amp; H&amp;S (East)'!$E$6</f>
        <v>8.4000000000000003E-4</v>
      </c>
      <c r="D24" s="37">
        <f>'[85]C7 - PD &amp; H&amp;S (East)'!$E$6</f>
        <v>1E-3</v>
      </c>
      <c r="E24" s="38">
        <f>'[86]C7 - PD &amp; H&amp;S (East)'!$E$6</f>
        <v>8.0000000000000004E-4</v>
      </c>
      <c r="F24" s="37">
        <f>'[88]C7 - PD &amp; H&amp;S (East)'!$E$6</f>
        <v>6.9999999999999999E-4</v>
      </c>
      <c r="G24" s="37">
        <f>'[89]C7 - PD &amp; H&amp;S (East)'!$E$6</f>
        <v>5.0000000000000001E-4</v>
      </c>
      <c r="H24" s="37">
        <f>'[90]C7 - PD &amp; H&amp;S (East)'!$E$6</f>
        <v>3.8999999999999999E-4</v>
      </c>
      <c r="I24" s="38">
        <f>'[91]C7 - PD &amp; H&amp;S (East)'!$E$6</f>
        <v>6.9999999999999999E-4</v>
      </c>
      <c r="J24" s="37">
        <f>'[92]C7 - PD &amp; H&amp;S (East)'!$E$6</f>
        <v>6.9999999999999999E-4</v>
      </c>
      <c r="K24" s="66">
        <f>AVERAGE(C24:J24)</f>
        <v>7.0375000000000006E-4</v>
      </c>
    </row>
    <row r="25" spans="2:37" s="6" customFormat="1">
      <c r="B25" s="67" t="s">
        <v>221</v>
      </c>
      <c r="C25" s="40">
        <f>'[93]C7 - PD &amp; H&amp;S (East)'!$G$6</f>
        <v>18000</v>
      </c>
      <c r="D25" s="40">
        <f>'[85]C7 - PD &amp; H&amp;S (East)'!$G$6</f>
        <v>42000</v>
      </c>
      <c r="E25" s="40">
        <f>'[86]C7 - PD &amp; H&amp;S (East)'!$G$6</f>
        <v>12000</v>
      </c>
      <c r="F25" s="40">
        <f>'[88]C7 - PD &amp; H&amp;S (East)'!$G$6</f>
        <v>4500</v>
      </c>
      <c r="G25" s="40">
        <f>'[89]C7 - PD &amp; H&amp;S (East)'!$G$6</f>
        <v>5000</v>
      </c>
      <c r="H25" s="40">
        <f>'[90]C7 - PD &amp; H&amp;S (East)'!$G$6</f>
        <v>9650</v>
      </c>
      <c r="I25" s="40">
        <f>'[91]C7 - PD &amp; H&amp;S (East)'!$G$6</f>
        <v>17500</v>
      </c>
      <c r="J25" s="40">
        <f>'[92]C7 - PD &amp; H&amp;S (East)'!$G$6</f>
        <v>7500</v>
      </c>
      <c r="K25" s="66"/>
    </row>
    <row r="26" spans="2:37"/>
    <row r="28" spans="2:37" ht="15" customHeight="1">
      <c r="B28" s="108" t="s">
        <v>222</v>
      </c>
      <c r="C28" s="108"/>
      <c r="D28" s="108"/>
      <c r="E28" s="108"/>
      <c r="F28" s="108"/>
      <c r="G28" s="108"/>
      <c r="H28" s="108"/>
      <c r="I28" s="108"/>
    </row>
    <row r="29" spans="2:37" ht="15" customHeight="1">
      <c r="B29" s="111" t="s">
        <v>223</v>
      </c>
      <c r="C29" s="111"/>
      <c r="D29" s="111"/>
      <c r="E29" s="111"/>
      <c r="F29" s="111"/>
      <c r="G29" s="111"/>
      <c r="H29" s="111"/>
      <c r="I29" s="111"/>
    </row>
    <row r="30" spans="2:37" ht="15" customHeight="1">
      <c r="B30" s="111" t="s">
        <v>25</v>
      </c>
      <c r="C30" s="111"/>
      <c r="D30" s="111"/>
      <c r="E30" s="111"/>
      <c r="F30" s="111"/>
      <c r="G30" s="111"/>
      <c r="H30" s="111"/>
      <c r="I30" s="111"/>
    </row>
    <row r="31" spans="2:37" ht="15" customHeight="1">
      <c r="B31" s="113" t="s">
        <v>224</v>
      </c>
      <c r="C31" s="113"/>
      <c r="D31" s="113"/>
      <c r="E31" s="113"/>
      <c r="F31" s="113"/>
      <c r="G31" s="113"/>
      <c r="H31" s="113"/>
      <c r="I31" s="113"/>
    </row>
    <row r="32" spans="2:37" ht="15" customHeight="1">
      <c r="B32" s="113" t="s">
        <v>225</v>
      </c>
      <c r="C32" s="113"/>
      <c r="D32" s="113"/>
      <c r="E32" s="113"/>
      <c r="F32" s="113"/>
      <c r="G32" s="113"/>
      <c r="H32" s="113"/>
      <c r="I32" s="113"/>
    </row>
    <row r="33" spans="2:9" ht="15" customHeight="1">
      <c r="B33" s="114" t="s">
        <v>226</v>
      </c>
      <c r="C33" s="114"/>
      <c r="D33" s="114"/>
      <c r="E33" s="114"/>
      <c r="F33" s="114"/>
      <c r="G33" s="114"/>
      <c r="H33" s="114"/>
      <c r="I33" s="114"/>
    </row>
    <row r="34" spans="2:9" ht="15" customHeight="1">
      <c r="B34" s="115" t="s">
        <v>227</v>
      </c>
      <c r="C34" s="115"/>
      <c r="D34" s="115"/>
      <c r="E34" s="115"/>
      <c r="F34" s="115"/>
      <c r="G34" s="115"/>
      <c r="H34" s="115"/>
      <c r="I34" s="115"/>
    </row>
    <row r="35" spans="2:9" ht="15" customHeight="1">
      <c r="B35" s="115" t="s">
        <v>228</v>
      </c>
      <c r="C35" s="115"/>
      <c r="D35" s="115"/>
      <c r="E35" s="115"/>
      <c r="F35" s="115"/>
      <c r="G35" s="115"/>
      <c r="H35" s="115"/>
      <c r="I35" s="115"/>
    </row>
    <row r="36" spans="2:9" ht="15" customHeight="1">
      <c r="B36" s="115" t="s">
        <v>229</v>
      </c>
      <c r="C36" s="115"/>
      <c r="D36" s="115"/>
      <c r="E36" s="115"/>
      <c r="F36" s="115"/>
      <c r="G36" s="115"/>
      <c r="H36" s="115"/>
      <c r="I36" s="115"/>
    </row>
    <row r="37" spans="2:9" ht="15" customHeight="1">
      <c r="B37" s="115" t="s">
        <v>230</v>
      </c>
      <c r="C37" s="115"/>
      <c r="D37" s="115"/>
      <c r="E37" s="115"/>
      <c r="F37" s="115"/>
      <c r="G37" s="115"/>
      <c r="H37" s="115"/>
      <c r="I37" s="115"/>
    </row>
    <row r="38" spans="2:9" ht="15" customHeight="1">
      <c r="B38" s="116" t="s">
        <v>231</v>
      </c>
      <c r="C38" s="116"/>
      <c r="D38" s="116"/>
      <c r="E38" s="116"/>
      <c r="F38" s="116"/>
      <c r="G38" s="116"/>
      <c r="H38" s="116"/>
      <c r="I38" s="116"/>
    </row>
    <row r="39" spans="2:9" ht="26.25" customHeight="1">
      <c r="B39" s="97" t="s">
        <v>232</v>
      </c>
      <c r="C39" s="97"/>
      <c r="D39" s="97"/>
      <c r="E39" s="97"/>
      <c r="F39" s="97"/>
      <c r="G39" s="97"/>
      <c r="H39" s="97"/>
      <c r="I39" s="97"/>
    </row>
    <row r="40" spans="2:9" ht="15" customHeight="1">
      <c r="B40" s="117" t="s">
        <v>233</v>
      </c>
      <c r="C40" s="117"/>
      <c r="D40" s="117"/>
      <c r="E40" s="117"/>
      <c r="F40" s="117"/>
      <c r="G40" s="117"/>
      <c r="H40" s="117"/>
      <c r="I40" s="117"/>
    </row>
    <row r="41" spans="2:9" ht="15" customHeight="1">
      <c r="B41" s="113" t="s">
        <v>234</v>
      </c>
      <c r="C41" s="111"/>
      <c r="D41" s="111"/>
      <c r="E41" s="111"/>
      <c r="F41" s="111"/>
      <c r="G41" s="111"/>
      <c r="H41" s="111"/>
      <c r="I41" s="111"/>
    </row>
    <row r="42" spans="2:9" ht="34.5" customHeight="1">
      <c r="B42" s="94" t="s">
        <v>235</v>
      </c>
      <c r="C42" s="94"/>
      <c r="D42" s="94"/>
      <c r="E42" s="94"/>
      <c r="F42" s="94"/>
      <c r="G42" s="94"/>
      <c r="H42" s="94"/>
      <c r="I42" s="94"/>
    </row>
    <row r="43" spans="2:9" ht="15" customHeight="1">
      <c r="B43" s="97" t="s">
        <v>236</v>
      </c>
      <c r="C43" s="97"/>
      <c r="D43" s="97"/>
      <c r="E43" s="97"/>
      <c r="F43" s="97"/>
      <c r="G43" s="97"/>
      <c r="H43" s="97"/>
      <c r="I43" s="97"/>
    </row>
    <row r="44" spans="2:9" ht="15" customHeight="1">
      <c r="B44" s="118" t="s">
        <v>237</v>
      </c>
      <c r="C44" s="118"/>
      <c r="D44" s="118"/>
      <c r="E44" s="118"/>
      <c r="F44" s="118"/>
      <c r="G44" s="118"/>
      <c r="H44" s="118"/>
      <c r="I44" s="118"/>
    </row>
  </sheetData>
  <mergeCells count="17">
    <mergeCell ref="B40:I40"/>
    <mergeCell ref="B41:I41"/>
    <mergeCell ref="B42:I42"/>
    <mergeCell ref="B43:I43"/>
    <mergeCell ref="B44:I44"/>
    <mergeCell ref="B34:I34"/>
    <mergeCell ref="B35:I35"/>
    <mergeCell ref="B36:I36"/>
    <mergeCell ref="B37:I37"/>
    <mergeCell ref="B38:I38"/>
    <mergeCell ref="B39:I39"/>
    <mergeCell ref="B28:I28"/>
    <mergeCell ref="B29:I29"/>
    <mergeCell ref="B30:I30"/>
    <mergeCell ref="B31:I31"/>
    <mergeCell ref="B32:I32"/>
    <mergeCell ref="B33:I33"/>
  </mergeCells>
  <phoneticPr fontId="5" type="noConversion"/>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BE079-3B76-4475-95F2-1FFAA5A5B40B}">
  <sheetPr>
    <tabColor rgb="FFFFC000"/>
  </sheetPr>
  <dimension ref="A3:W94"/>
  <sheetViews>
    <sheetView topLeftCell="A80" zoomScale="70" zoomScaleNormal="70" workbookViewId="0">
      <selection activeCell="B33" sqref="B33:G33"/>
    </sheetView>
  </sheetViews>
  <sheetFormatPr defaultRowHeight="15" customHeight="1"/>
  <cols>
    <col min="2" max="2" width="67.85546875" bestFit="1" customWidth="1"/>
    <col min="3" max="19" width="20.5703125" style="2" customWidth="1"/>
    <col min="20" max="27" width="20.5703125" customWidth="1"/>
  </cols>
  <sheetData>
    <row r="3" spans="1:23"/>
    <row r="4" spans="1:23" ht="55.5" customHeight="1">
      <c r="B4" s="31"/>
      <c r="C4" s="23" t="s">
        <v>238</v>
      </c>
      <c r="D4" s="23" t="s">
        <v>239</v>
      </c>
      <c r="E4" s="23" t="s">
        <v>40</v>
      </c>
      <c r="F4" s="23" t="s">
        <v>240</v>
      </c>
      <c r="G4" s="41" t="s">
        <v>15</v>
      </c>
      <c r="H4" s="15"/>
      <c r="T4" s="2"/>
      <c r="U4" s="2"/>
      <c r="V4" s="2"/>
      <c r="W4" s="2"/>
    </row>
    <row r="5" spans="1:23" ht="18.75">
      <c r="B5" s="30" t="s">
        <v>241</v>
      </c>
      <c r="C5" s="44"/>
      <c r="D5" s="44"/>
      <c r="E5" s="44"/>
      <c r="F5" s="44"/>
      <c r="G5" s="44"/>
      <c r="T5" s="2"/>
      <c r="U5" s="2"/>
      <c r="V5" s="2"/>
      <c r="W5" s="2"/>
    </row>
    <row r="6" spans="1:23" ht="32.25">
      <c r="B6" s="73" t="s">
        <v>242</v>
      </c>
      <c r="C6" s="44"/>
      <c r="D6" s="44"/>
      <c r="E6" s="44"/>
      <c r="F6" s="44"/>
      <c r="G6" s="44"/>
      <c r="T6" s="2"/>
      <c r="U6" s="2"/>
      <c r="V6" s="2"/>
      <c r="W6" s="2"/>
    </row>
    <row r="7" spans="1:23" s="6" customFormat="1">
      <c r="B7" s="61" t="s">
        <v>243</v>
      </c>
      <c r="C7" s="40">
        <f>'[94]C8 - Planning (West)'!$B$5</f>
        <v>250</v>
      </c>
      <c r="D7" s="40">
        <f>'[95]C8 - Planning (West)'!$B$5</f>
        <v>260</v>
      </c>
      <c r="E7" s="40">
        <f>'[96]C8 - Planning (West)'!$B$5</f>
        <v>300</v>
      </c>
      <c r="F7" s="40">
        <f>'[97]C8 - Planning (West)'!$B$5</f>
        <v>537</v>
      </c>
      <c r="G7" s="61">
        <f>AVERAGE(C7:F7)</f>
        <v>336.75</v>
      </c>
    </row>
    <row r="8" spans="1:23" s="6" customFormat="1">
      <c r="A8" s="6" t="s">
        <v>244</v>
      </c>
      <c r="B8" s="61" t="s">
        <v>245</v>
      </c>
      <c r="C8" s="40">
        <f>'[94]C8 - Planning (West)'!$B$6</f>
        <v>155</v>
      </c>
      <c r="D8" s="40">
        <f>'[95]C8 - Planning (West)'!$B$6</f>
        <v>180</v>
      </c>
      <c r="E8" s="40">
        <f>'[96]C8 - Planning (West)'!$B$6</f>
        <v>240</v>
      </c>
      <c r="F8" s="40">
        <f>'[97]C8 - Planning (West)'!$B$6</f>
        <v>231</v>
      </c>
      <c r="G8" s="61">
        <f t="shared" ref="G8:G10" si="0">AVERAGE(C8:F8)</f>
        <v>201.5</v>
      </c>
    </row>
    <row r="9" spans="1:23" s="6" customFormat="1">
      <c r="B9" s="61" t="s">
        <v>246</v>
      </c>
      <c r="C9" s="40">
        <f>'[94]C8 - Planning (West)'!$B$7</f>
        <v>135</v>
      </c>
      <c r="D9" s="40">
        <f>'[95]C8 - Planning (West)'!$B$7</f>
        <v>160</v>
      </c>
      <c r="E9" s="40">
        <f>'[96]C8 - Planning (West)'!$B$7</f>
        <v>200</v>
      </c>
      <c r="F9" s="40">
        <f>'[97]C8 - Planning (West)'!$B$7</f>
        <v>231</v>
      </c>
      <c r="G9" s="61">
        <f t="shared" si="0"/>
        <v>181.5</v>
      </c>
    </row>
    <row r="10" spans="1:23" s="6" customFormat="1">
      <c r="B10" s="61" t="s">
        <v>247</v>
      </c>
      <c r="C10" s="40">
        <f>'[94]C8 - Planning (West)'!$B$8</f>
        <v>45</v>
      </c>
      <c r="D10" s="40">
        <f>'[95]C8 - Planning (West)'!$B$8</f>
        <v>140</v>
      </c>
      <c r="E10" s="40">
        <f>'[96]C8 - Planning (West)'!$B$8</f>
        <v>125</v>
      </c>
      <c r="F10" s="40">
        <f>'[97]C8 - Planning (West)'!$B$8</f>
        <v>187</v>
      </c>
      <c r="G10" s="61">
        <f t="shared" si="0"/>
        <v>124.25</v>
      </c>
    </row>
    <row r="11" spans="1:23">
      <c r="R11"/>
      <c r="S11"/>
      <c r="U11" s="1"/>
      <c r="V11" s="1"/>
    </row>
    <row r="12" spans="1:23">
      <c r="R12"/>
      <c r="S12"/>
      <c r="U12" s="1"/>
      <c r="V12" s="1"/>
    </row>
    <row r="13" spans="1:23">
      <c r="R13"/>
      <c r="S13"/>
      <c r="U13" s="1"/>
      <c r="V13" s="1"/>
    </row>
    <row r="14" spans="1:23" ht="60.95" customHeight="1">
      <c r="B14" s="31"/>
      <c r="C14" s="23" t="s">
        <v>248</v>
      </c>
      <c r="D14" s="23" t="s">
        <v>239</v>
      </c>
      <c r="E14" s="23" t="s">
        <v>40</v>
      </c>
      <c r="F14" s="23" t="s">
        <v>240</v>
      </c>
      <c r="G14" s="41" t="s">
        <v>15</v>
      </c>
      <c r="N14" s="9" t="s">
        <v>249</v>
      </c>
      <c r="U14" s="15" t="s">
        <v>250</v>
      </c>
      <c r="V14" s="15" t="s">
        <v>251</v>
      </c>
    </row>
    <row r="15" spans="1:23" ht="18.75">
      <c r="B15" s="30" t="s">
        <v>252</v>
      </c>
      <c r="C15" s="44"/>
      <c r="D15" s="44"/>
      <c r="E15" s="44"/>
      <c r="F15" s="44"/>
      <c r="G15" s="44"/>
      <c r="N15" s="11"/>
      <c r="U15" s="1"/>
      <c r="V15" s="1"/>
    </row>
    <row r="16" spans="1:23" ht="32.25">
      <c r="B16" s="73" t="s">
        <v>242</v>
      </c>
      <c r="C16" s="44"/>
      <c r="D16" s="44"/>
      <c r="E16" s="44"/>
      <c r="F16" s="44"/>
      <c r="G16" s="44"/>
      <c r="N16" s="4"/>
      <c r="U16" s="1"/>
      <c r="V16" s="1"/>
    </row>
    <row r="17" spans="2:22" s="6" customFormat="1">
      <c r="B17" s="61" t="s">
        <v>243</v>
      </c>
      <c r="C17" s="40">
        <f>'[98]C8 - Planning (East)'!$B$5</f>
        <v>374</v>
      </c>
      <c r="D17" s="40">
        <f>'[95]C8 - Planning (East)'!$B$5</f>
        <v>260</v>
      </c>
      <c r="E17" s="40">
        <f>'[96]C8 - Planning (East)'!$B$5</f>
        <v>300</v>
      </c>
      <c r="F17" s="40">
        <f>'[97]C8 - Planning (East)'!$B$5</f>
        <v>537</v>
      </c>
      <c r="G17" s="61">
        <f t="shared" ref="G17:G20" si="1">AVERAGE(C17:F17)</f>
        <v>367.75</v>
      </c>
      <c r="N17" s="18">
        <f>'[99]C8 - Planning (East)'!$B$5</f>
        <v>685</v>
      </c>
      <c r="O17" s="10"/>
      <c r="P17" s="10"/>
      <c r="Q17" s="10"/>
      <c r="R17" s="10"/>
      <c r="S17" s="10"/>
      <c r="U17" s="12">
        <f>'[100]Lot C8'!$AE$18</f>
        <v>344.96399999999994</v>
      </c>
      <c r="V17" s="12" t="e">
        <f>AVERAGE(#REF!+C17+#REF!+D17+G17+H17+I17+J17+E17)/9</f>
        <v>#REF!</v>
      </c>
    </row>
    <row r="18" spans="2:22" s="6" customFormat="1">
      <c r="B18" s="61" t="s">
        <v>245</v>
      </c>
      <c r="C18" s="40">
        <f>'[98]C8 - Planning (East)'!$B$6</f>
        <v>198</v>
      </c>
      <c r="D18" s="40">
        <f>'[95]C8 - Planning (East)'!$B$6</f>
        <v>180</v>
      </c>
      <c r="E18" s="40">
        <f>'[96]C8 - Planning (East)'!$B$6</f>
        <v>240</v>
      </c>
      <c r="F18" s="40">
        <f>'[97]C8 - Planning (East)'!$B$6</f>
        <v>231</v>
      </c>
      <c r="G18" s="61">
        <f t="shared" si="1"/>
        <v>212.25</v>
      </c>
      <c r="N18" s="17">
        <f>'[99]C8 - Planning (East)'!$B$6</f>
        <v>420</v>
      </c>
      <c r="O18" s="10"/>
      <c r="P18" s="10"/>
      <c r="Q18" s="10"/>
      <c r="R18" s="10"/>
      <c r="S18" s="10"/>
      <c r="U18" s="12">
        <f>'[100]Lot C8'!$AE$19</f>
        <v>210.93600000000001</v>
      </c>
      <c r="V18" s="12" t="e">
        <f>AVERAGE(#REF!+C18+#REF!+D18+G18+I18+J18+K18+E18+F18)/10</f>
        <v>#REF!</v>
      </c>
    </row>
    <row r="19" spans="2:22" s="6" customFormat="1">
      <c r="B19" s="61" t="s">
        <v>246</v>
      </c>
      <c r="C19" s="40">
        <f>'[98]C8 - Planning (East)'!$B$7</f>
        <v>164</v>
      </c>
      <c r="D19" s="40">
        <f>'[95]C8 - Planning (East)'!$B$7</f>
        <v>160</v>
      </c>
      <c r="E19" s="40">
        <f>'[96]C8 - Planning (East)'!$B$7</f>
        <v>200</v>
      </c>
      <c r="F19" s="40">
        <f>'[97]C8 - Planning (East)'!$B$7</f>
        <v>231</v>
      </c>
      <c r="G19" s="61">
        <f t="shared" si="1"/>
        <v>188.75</v>
      </c>
      <c r="N19" s="17">
        <f>'[99]C8 - Planning (East)'!$B$7</f>
        <v>362</v>
      </c>
      <c r="O19" s="10"/>
      <c r="P19" s="10"/>
      <c r="Q19" s="10"/>
      <c r="R19" s="10"/>
      <c r="S19" s="10"/>
      <c r="U19" s="12">
        <f>'[100]Lot C8'!$AE$20</f>
        <v>176.86800000000002</v>
      </c>
      <c r="V19" s="12" t="e">
        <f>AVERAGE(#REF!+C19+#REF!+D19+G19+I19+K19+E19+F19)/9</f>
        <v>#REF!</v>
      </c>
    </row>
    <row r="20" spans="2:22" s="6" customFormat="1">
      <c r="B20" s="61" t="s">
        <v>247</v>
      </c>
      <c r="C20" s="40">
        <f>'[98]C8 - Planning (East)'!$B$8</f>
        <v>136</v>
      </c>
      <c r="D20" s="40">
        <f>'[95]C8 - Planning (East)'!$B$8</f>
        <v>140</v>
      </c>
      <c r="E20" s="40">
        <f>'[96]C8 - Planning (East)'!$B$8</f>
        <v>125</v>
      </c>
      <c r="F20" s="40">
        <f>'[97]C8 - Planning (East)'!$B$8</f>
        <v>187</v>
      </c>
      <c r="G20" s="61">
        <f t="shared" si="1"/>
        <v>147</v>
      </c>
      <c r="N20" s="16">
        <f>'[99]C8 - Planning (East)'!$B$8</f>
        <v>342</v>
      </c>
      <c r="O20" s="10"/>
      <c r="P20" s="10"/>
      <c r="Q20" s="10"/>
      <c r="R20" s="10"/>
      <c r="S20" s="10"/>
      <c r="U20" s="12">
        <f>'[100]Lot C8'!$AE$21</f>
        <v>130.56</v>
      </c>
      <c r="V20" s="12" t="e">
        <f>AVERAGE(#REF!+C20+D20+I20+E20+F20)/6</f>
        <v>#REF!</v>
      </c>
    </row>
    <row r="21" spans="2:22"/>
    <row r="23" spans="2:22" ht="15" customHeight="1">
      <c r="B23" s="108" t="s">
        <v>253</v>
      </c>
      <c r="C23" s="108"/>
      <c r="D23" s="108"/>
      <c r="E23" s="108"/>
      <c r="F23" s="108"/>
      <c r="G23" s="108"/>
    </row>
    <row r="24" spans="2:22" ht="15" customHeight="1">
      <c r="B24" s="111" t="s">
        <v>78</v>
      </c>
      <c r="C24" s="111"/>
      <c r="D24" s="111"/>
      <c r="E24" s="111"/>
      <c r="F24" s="111"/>
      <c r="G24" s="111"/>
    </row>
    <row r="25" spans="2:22" ht="29.25" customHeight="1">
      <c r="B25" s="97" t="s">
        <v>254</v>
      </c>
      <c r="C25" s="97"/>
      <c r="D25" s="97"/>
      <c r="E25" s="97"/>
      <c r="F25" s="97"/>
      <c r="G25" s="97"/>
    </row>
    <row r="26" spans="2:22" ht="15" customHeight="1">
      <c r="B26" s="111" t="s">
        <v>79</v>
      </c>
      <c r="C26" s="111"/>
      <c r="D26" s="111"/>
      <c r="E26" s="111"/>
      <c r="F26" s="111"/>
      <c r="G26" s="111"/>
    </row>
    <row r="27" spans="2:22" ht="15" customHeight="1">
      <c r="B27" s="111" t="s">
        <v>27</v>
      </c>
      <c r="C27" s="111"/>
      <c r="D27" s="111"/>
      <c r="E27" s="111"/>
      <c r="F27" s="111"/>
      <c r="G27" s="111"/>
    </row>
    <row r="28" spans="2:22" ht="15" customHeight="1">
      <c r="B28" s="111" t="s">
        <v>255</v>
      </c>
      <c r="C28" s="111"/>
      <c r="D28" s="111"/>
      <c r="E28" s="111"/>
      <c r="F28" s="111"/>
      <c r="G28" s="111"/>
    </row>
    <row r="29" spans="2:22" ht="15" customHeight="1">
      <c r="B29" s="151" t="s">
        <v>256</v>
      </c>
      <c r="C29" s="151"/>
      <c r="D29" s="151"/>
      <c r="E29" s="151"/>
      <c r="F29" s="151"/>
      <c r="G29" s="151"/>
    </row>
    <row r="30" spans="2:22" ht="15" customHeight="1">
      <c r="B30" s="151" t="s">
        <v>257</v>
      </c>
      <c r="C30" s="151"/>
      <c r="D30" s="151"/>
      <c r="E30" s="151"/>
      <c r="F30" s="151"/>
      <c r="G30" s="151"/>
    </row>
    <row r="31" spans="2:22" ht="15" customHeight="1">
      <c r="B31" s="151" t="s">
        <v>258</v>
      </c>
      <c r="C31" s="151"/>
      <c r="D31" s="151"/>
      <c r="E31" s="151"/>
      <c r="F31" s="151"/>
      <c r="G31" s="151"/>
    </row>
    <row r="32" spans="2:22" ht="15" customHeight="1">
      <c r="B32" s="113" t="s">
        <v>259</v>
      </c>
      <c r="C32" s="113"/>
      <c r="D32" s="113"/>
      <c r="E32" s="113"/>
      <c r="F32" s="113"/>
      <c r="G32" s="113"/>
    </row>
    <row r="33" spans="2:7" ht="15" customHeight="1">
      <c r="B33" s="113" t="s">
        <v>260</v>
      </c>
      <c r="C33" s="113"/>
      <c r="D33" s="113"/>
      <c r="E33" s="113"/>
      <c r="F33" s="113"/>
      <c r="G33" s="113"/>
    </row>
    <row r="38" spans="2:7" ht="31.5" customHeight="1">
      <c r="B38" s="119" t="s">
        <v>261</v>
      </c>
      <c r="C38" s="120"/>
      <c r="D38" s="120"/>
      <c r="E38" s="120"/>
      <c r="F38" s="121"/>
    </row>
    <row r="39" spans="2:7" ht="15" customHeight="1">
      <c r="B39" s="122"/>
      <c r="C39" s="122"/>
      <c r="D39" s="122"/>
      <c r="E39" s="122"/>
      <c r="F39" s="122"/>
    </row>
    <row r="40" spans="2:7" ht="15" customHeight="1">
      <c r="B40" s="123"/>
      <c r="C40" s="124"/>
      <c r="D40" s="124"/>
      <c r="E40" s="124"/>
      <c r="F40" s="125"/>
    </row>
    <row r="41" spans="2:7" ht="15" customHeight="1">
      <c r="B41" s="126" t="s">
        <v>262</v>
      </c>
      <c r="C41" s="122"/>
      <c r="D41" s="122"/>
      <c r="E41" s="122"/>
      <c r="F41" s="127"/>
    </row>
    <row r="42" spans="2:7" ht="15" customHeight="1">
      <c r="B42" s="128"/>
      <c r="C42" s="122"/>
      <c r="D42" s="122"/>
      <c r="E42" s="122"/>
      <c r="F42" s="127"/>
    </row>
    <row r="43" spans="2:7" ht="15" customHeight="1">
      <c r="B43" s="129" t="s">
        <v>263</v>
      </c>
      <c r="C43" s="130"/>
      <c r="D43" s="130"/>
      <c r="E43" s="130"/>
      <c r="F43" s="131"/>
    </row>
    <row r="44" spans="2:7" ht="15" customHeight="1">
      <c r="B44" s="132" t="s">
        <v>264</v>
      </c>
      <c r="C44" s="133"/>
      <c r="D44" s="133"/>
      <c r="E44" s="133"/>
      <c r="F44" s="134"/>
    </row>
    <row r="45" spans="2:7" ht="15" customHeight="1">
      <c r="B45" s="132" t="s">
        <v>265</v>
      </c>
      <c r="C45" s="133"/>
      <c r="D45" s="133"/>
      <c r="E45" s="133"/>
      <c r="F45" s="134"/>
    </row>
    <row r="46" spans="2:7" ht="15" customHeight="1">
      <c r="B46" s="132" t="s">
        <v>266</v>
      </c>
      <c r="C46" s="133"/>
      <c r="D46" s="133"/>
      <c r="E46" s="133"/>
      <c r="F46" s="134"/>
    </row>
    <row r="47" spans="2:7" ht="15" customHeight="1">
      <c r="B47" s="135" t="s">
        <v>267</v>
      </c>
      <c r="C47" s="136"/>
      <c r="D47" s="136"/>
      <c r="E47" s="136"/>
      <c r="F47" s="137"/>
    </row>
    <row r="48" spans="2:7" ht="15" customHeight="1">
      <c r="B48" s="132" t="s">
        <v>268</v>
      </c>
      <c r="C48" s="133"/>
      <c r="D48" s="133"/>
      <c r="E48" s="133"/>
      <c r="F48" s="134"/>
    </row>
    <row r="49" spans="2:6" ht="15" customHeight="1">
      <c r="B49" s="132" t="s">
        <v>269</v>
      </c>
      <c r="C49" s="133"/>
      <c r="D49" s="133"/>
      <c r="E49" s="133"/>
      <c r="F49" s="134"/>
    </row>
    <row r="50" spans="2:6" ht="15" customHeight="1">
      <c r="B50" s="132" t="s">
        <v>270</v>
      </c>
      <c r="C50" s="133"/>
      <c r="D50" s="133"/>
      <c r="E50" s="133"/>
      <c r="F50" s="134"/>
    </row>
    <row r="51" spans="2:6" ht="15" customHeight="1">
      <c r="B51" s="132" t="s">
        <v>271</v>
      </c>
      <c r="C51" s="133"/>
      <c r="D51" s="133"/>
      <c r="E51" s="133"/>
      <c r="F51" s="134"/>
    </row>
    <row r="52" spans="2:6" ht="15" customHeight="1">
      <c r="B52" s="132" t="s">
        <v>272</v>
      </c>
      <c r="C52" s="133"/>
      <c r="D52" s="133"/>
      <c r="E52" s="133"/>
      <c r="F52" s="134"/>
    </row>
    <row r="53" spans="2:6" ht="15" customHeight="1">
      <c r="B53" s="138" t="s">
        <v>273</v>
      </c>
      <c r="C53" s="139"/>
      <c r="D53" s="139"/>
      <c r="E53" s="139"/>
      <c r="F53" s="140"/>
    </row>
    <row r="54" spans="2:6" ht="15" customHeight="1">
      <c r="B54" s="141" t="s">
        <v>274</v>
      </c>
      <c r="C54" s="142"/>
      <c r="D54" s="142"/>
      <c r="E54" s="142"/>
      <c r="F54" s="143"/>
    </row>
    <row r="55" spans="2:6" ht="15" customHeight="1">
      <c r="B55" s="138" t="s">
        <v>275</v>
      </c>
      <c r="C55" s="139"/>
      <c r="D55" s="139"/>
      <c r="E55" s="139"/>
      <c r="F55" s="140"/>
    </row>
    <row r="56" spans="2:6" ht="15" customHeight="1">
      <c r="B56" s="144"/>
      <c r="C56" s="145"/>
      <c r="D56" s="145"/>
      <c r="E56" s="145"/>
      <c r="F56" s="146"/>
    </row>
    <row r="57" spans="2:6" ht="15" customHeight="1">
      <c r="B57" s="147"/>
      <c r="C57" s="147"/>
      <c r="D57" s="147"/>
      <c r="E57" s="147"/>
      <c r="F57" s="147"/>
    </row>
    <row r="58" spans="2:6" ht="15" customHeight="1">
      <c r="B58" s="122"/>
      <c r="C58" s="122"/>
      <c r="D58" s="122"/>
      <c r="E58" s="122"/>
      <c r="F58" s="122"/>
    </row>
    <row r="59" spans="2:6" ht="15" customHeight="1">
      <c r="B59" s="123"/>
      <c r="C59" s="124"/>
      <c r="D59" s="124"/>
      <c r="E59" s="124"/>
      <c r="F59" s="125"/>
    </row>
    <row r="60" spans="2:6" ht="15" customHeight="1">
      <c r="B60" s="126" t="s">
        <v>276</v>
      </c>
      <c r="C60" s="122"/>
      <c r="D60" s="122"/>
      <c r="E60" s="122"/>
      <c r="F60" s="127"/>
    </row>
    <row r="61" spans="2:6" ht="15" customHeight="1">
      <c r="B61" s="128"/>
      <c r="C61" s="122"/>
      <c r="D61" s="122"/>
      <c r="E61" s="122"/>
      <c r="F61" s="127"/>
    </row>
    <row r="62" spans="2:6" ht="15" customHeight="1">
      <c r="B62" s="129" t="s">
        <v>277</v>
      </c>
      <c r="C62" s="130"/>
      <c r="D62" s="130"/>
      <c r="E62" s="130"/>
      <c r="F62" s="131"/>
    </row>
    <row r="63" spans="2:6" ht="15" customHeight="1">
      <c r="B63" s="132" t="s">
        <v>278</v>
      </c>
      <c r="C63" s="133"/>
      <c r="D63" s="133"/>
      <c r="E63" s="133"/>
      <c r="F63" s="134"/>
    </row>
    <row r="64" spans="2:6" ht="15" customHeight="1">
      <c r="B64" s="132" t="s">
        <v>266</v>
      </c>
      <c r="C64" s="133"/>
      <c r="D64" s="133"/>
      <c r="E64" s="133"/>
      <c r="F64" s="134"/>
    </row>
    <row r="65" spans="2:6" ht="15" customHeight="1">
      <c r="B65" s="135" t="s">
        <v>267</v>
      </c>
      <c r="C65" s="136"/>
      <c r="D65" s="136"/>
      <c r="E65" s="136"/>
      <c r="F65" s="137"/>
    </row>
    <row r="66" spans="2:6" ht="15" customHeight="1">
      <c r="B66" s="132" t="s">
        <v>268</v>
      </c>
      <c r="C66" s="133"/>
      <c r="D66" s="133"/>
      <c r="E66" s="133"/>
      <c r="F66" s="134"/>
    </row>
    <row r="67" spans="2:6" ht="15" customHeight="1">
      <c r="B67" s="132" t="s">
        <v>269</v>
      </c>
      <c r="C67" s="133"/>
      <c r="D67" s="133"/>
      <c r="E67" s="133"/>
      <c r="F67" s="134"/>
    </row>
    <row r="68" spans="2:6" ht="15" customHeight="1">
      <c r="B68" s="132" t="s">
        <v>270</v>
      </c>
      <c r="C68" s="133"/>
      <c r="D68" s="133"/>
      <c r="E68" s="133"/>
      <c r="F68" s="134"/>
    </row>
    <row r="69" spans="2:6" ht="15" customHeight="1">
      <c r="B69" s="132" t="s">
        <v>271</v>
      </c>
      <c r="C69" s="133"/>
      <c r="D69" s="133"/>
      <c r="E69" s="133"/>
      <c r="F69" s="134"/>
    </row>
    <row r="70" spans="2:6" ht="15" customHeight="1">
      <c r="B70" s="132" t="s">
        <v>272</v>
      </c>
      <c r="C70" s="133"/>
      <c r="D70" s="133"/>
      <c r="E70" s="133"/>
      <c r="F70" s="134"/>
    </row>
    <row r="71" spans="2:6" ht="15" customHeight="1">
      <c r="B71" s="132" t="s">
        <v>279</v>
      </c>
      <c r="C71" s="133"/>
      <c r="D71" s="133"/>
      <c r="E71" s="133"/>
      <c r="F71" s="134"/>
    </row>
    <row r="72" spans="2:6" ht="15" customHeight="1">
      <c r="B72" s="138" t="s">
        <v>273</v>
      </c>
      <c r="C72" s="139"/>
      <c r="D72" s="139"/>
      <c r="E72" s="139"/>
      <c r="F72" s="140"/>
    </row>
    <row r="73" spans="2:6" ht="15" customHeight="1">
      <c r="B73" s="141" t="s">
        <v>274</v>
      </c>
      <c r="C73" s="142"/>
      <c r="D73" s="142"/>
      <c r="E73" s="142"/>
      <c r="F73" s="143"/>
    </row>
    <row r="74" spans="2:6" ht="15" customHeight="1">
      <c r="B74" s="138" t="s">
        <v>275</v>
      </c>
      <c r="C74" s="139"/>
      <c r="D74" s="139"/>
      <c r="E74" s="139"/>
      <c r="F74" s="140"/>
    </row>
    <row r="75" spans="2:6" ht="15" customHeight="1">
      <c r="B75" s="144"/>
      <c r="C75" s="145"/>
      <c r="D75" s="145"/>
      <c r="E75" s="145"/>
      <c r="F75" s="146"/>
    </row>
    <row r="76" spans="2:6" ht="15" customHeight="1">
      <c r="B76" s="122"/>
      <c r="C76" s="122"/>
      <c r="D76" s="122"/>
      <c r="E76" s="122"/>
      <c r="F76" s="122"/>
    </row>
    <row r="77" spans="2:6" ht="15" customHeight="1">
      <c r="B77" s="122"/>
      <c r="C77" s="122"/>
      <c r="D77" s="122"/>
      <c r="E77" s="122"/>
      <c r="F77" s="122"/>
    </row>
    <row r="78" spans="2:6" ht="15" customHeight="1">
      <c r="B78" s="123"/>
      <c r="C78" s="124"/>
      <c r="D78" s="124"/>
      <c r="E78" s="124"/>
      <c r="F78" s="125"/>
    </row>
    <row r="79" spans="2:6" ht="15" customHeight="1">
      <c r="B79" s="126" t="s">
        <v>280</v>
      </c>
      <c r="C79" s="122"/>
      <c r="D79" s="122"/>
      <c r="E79" s="122"/>
      <c r="F79" s="127"/>
    </row>
    <row r="80" spans="2:6" ht="15" customHeight="1">
      <c r="B80" s="128"/>
      <c r="C80" s="122"/>
      <c r="D80" s="122"/>
      <c r="E80" s="122"/>
      <c r="F80" s="127"/>
    </row>
    <row r="81" spans="2:6" ht="15" customHeight="1">
      <c r="B81" s="129" t="s">
        <v>281</v>
      </c>
      <c r="C81" s="130"/>
      <c r="D81" s="130"/>
      <c r="E81" s="130"/>
      <c r="F81" s="131"/>
    </row>
    <row r="82" spans="2:6" ht="15" customHeight="1">
      <c r="B82" s="132" t="s">
        <v>278</v>
      </c>
      <c r="C82" s="133"/>
      <c r="D82" s="133"/>
      <c r="E82" s="133"/>
      <c r="F82" s="134"/>
    </row>
    <row r="83" spans="2:6" ht="15" customHeight="1">
      <c r="B83" s="132" t="s">
        <v>266</v>
      </c>
      <c r="C83" s="133"/>
      <c r="D83" s="133"/>
      <c r="E83" s="133"/>
      <c r="F83" s="134"/>
    </row>
    <row r="84" spans="2:6" ht="15" customHeight="1">
      <c r="B84" s="135" t="s">
        <v>267</v>
      </c>
      <c r="C84" s="136"/>
      <c r="D84" s="136"/>
      <c r="E84" s="136"/>
      <c r="F84" s="137"/>
    </row>
    <row r="85" spans="2:6" ht="15" customHeight="1">
      <c r="B85" s="132" t="s">
        <v>282</v>
      </c>
      <c r="C85" s="133"/>
      <c r="D85" s="133"/>
      <c r="E85" s="133"/>
      <c r="F85" s="134"/>
    </row>
    <row r="86" spans="2:6" ht="15" customHeight="1">
      <c r="B86" s="132" t="s">
        <v>283</v>
      </c>
      <c r="C86" s="133"/>
      <c r="D86" s="133"/>
      <c r="E86" s="133"/>
      <c r="F86" s="134"/>
    </row>
    <row r="87" spans="2:6" ht="15" customHeight="1">
      <c r="B87" s="132" t="s">
        <v>284</v>
      </c>
      <c r="C87" s="133"/>
      <c r="D87" s="133"/>
      <c r="E87" s="133"/>
      <c r="F87" s="134"/>
    </row>
    <row r="88" spans="2:6" ht="15" customHeight="1">
      <c r="B88" s="132" t="s">
        <v>270</v>
      </c>
      <c r="C88" s="133"/>
      <c r="D88" s="133"/>
      <c r="E88" s="133"/>
      <c r="F88" s="134"/>
    </row>
    <row r="89" spans="2:6" ht="15" customHeight="1">
      <c r="B89" s="132" t="s">
        <v>271</v>
      </c>
      <c r="C89" s="133"/>
      <c r="D89" s="133"/>
      <c r="E89" s="133"/>
      <c r="F89" s="134"/>
    </row>
    <row r="90" spans="2:6" ht="15" customHeight="1">
      <c r="B90" s="132" t="s">
        <v>272</v>
      </c>
      <c r="C90" s="133"/>
      <c r="D90" s="133"/>
      <c r="E90" s="133"/>
      <c r="F90" s="134"/>
    </row>
    <row r="91" spans="2:6" ht="15" customHeight="1">
      <c r="B91" s="138" t="s">
        <v>285</v>
      </c>
      <c r="C91" s="139"/>
      <c r="D91" s="139"/>
      <c r="E91" s="139"/>
      <c r="F91" s="140"/>
    </row>
    <row r="92" spans="2:6" ht="15" customHeight="1">
      <c r="B92" s="141" t="s">
        <v>274</v>
      </c>
      <c r="C92" s="142"/>
      <c r="D92" s="142"/>
      <c r="E92" s="142"/>
      <c r="F92" s="143"/>
    </row>
    <row r="93" spans="2:6" ht="15" customHeight="1">
      <c r="B93" s="138" t="s">
        <v>286</v>
      </c>
      <c r="C93" s="139"/>
      <c r="D93" s="139"/>
      <c r="E93" s="139"/>
      <c r="F93" s="140"/>
    </row>
    <row r="94" spans="2:6" ht="15" customHeight="1">
      <c r="B94" s="148"/>
      <c r="C94" s="149"/>
      <c r="D94" s="149"/>
      <c r="E94" s="149"/>
      <c r="F94" s="150"/>
    </row>
  </sheetData>
  <mergeCells count="52">
    <mergeCell ref="B28:G28"/>
    <mergeCell ref="B29:G29"/>
    <mergeCell ref="B30:G30"/>
    <mergeCell ref="B31:G31"/>
    <mergeCell ref="B32:G32"/>
    <mergeCell ref="B33:G33"/>
    <mergeCell ref="B90:F90"/>
    <mergeCell ref="B91:F91"/>
    <mergeCell ref="B92:F92"/>
    <mergeCell ref="B93:F93"/>
    <mergeCell ref="B94:F94"/>
    <mergeCell ref="B23:G23"/>
    <mergeCell ref="B24:G24"/>
    <mergeCell ref="B25:G25"/>
    <mergeCell ref="B26:G26"/>
    <mergeCell ref="B27:G27"/>
    <mergeCell ref="B84:F84"/>
    <mergeCell ref="B85:F85"/>
    <mergeCell ref="B86:F86"/>
    <mergeCell ref="B87:F87"/>
    <mergeCell ref="B88:F88"/>
    <mergeCell ref="B89:F89"/>
    <mergeCell ref="B72:F72"/>
    <mergeCell ref="B73:F73"/>
    <mergeCell ref="B74:F74"/>
    <mergeCell ref="B81:F81"/>
    <mergeCell ref="B82:F82"/>
    <mergeCell ref="B83:F83"/>
    <mergeCell ref="B66:F66"/>
    <mergeCell ref="B67:F67"/>
    <mergeCell ref="B68:F68"/>
    <mergeCell ref="B69:F69"/>
    <mergeCell ref="B70:F70"/>
    <mergeCell ref="B71:F71"/>
    <mergeCell ref="B54:F54"/>
    <mergeCell ref="B55:F55"/>
    <mergeCell ref="B62:F62"/>
    <mergeCell ref="B63:F63"/>
    <mergeCell ref="B64:F64"/>
    <mergeCell ref="B65:F65"/>
    <mergeCell ref="B48:F48"/>
    <mergeCell ref="B49:F49"/>
    <mergeCell ref="B50:F50"/>
    <mergeCell ref="B51:F51"/>
    <mergeCell ref="B52:F52"/>
    <mergeCell ref="B53:F53"/>
    <mergeCell ref="B38:F38"/>
    <mergeCell ref="B43:F43"/>
    <mergeCell ref="B44:F44"/>
    <mergeCell ref="B45:F45"/>
    <mergeCell ref="B46:F46"/>
    <mergeCell ref="B47:F47"/>
  </mergeCells>
  <phoneticPr fontId="5" type="noConversion"/>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9A0E2-5A9E-446F-856E-046FC40A0DFA}">
  <sheetPr>
    <tabColor rgb="FFFFC000"/>
  </sheetPr>
  <dimension ref="B3:R28"/>
  <sheetViews>
    <sheetView zoomScale="60" zoomScaleNormal="60" workbookViewId="0">
      <selection activeCell="H37" sqref="H37"/>
    </sheetView>
  </sheetViews>
  <sheetFormatPr defaultRowHeight="15" customHeight="1"/>
  <cols>
    <col min="2" max="2" width="67.85546875" bestFit="1" customWidth="1"/>
    <col min="3" max="18" width="20.5703125" customWidth="1"/>
  </cols>
  <sheetData>
    <row r="3" spans="2:18"/>
    <row r="4" spans="2:18" ht="57.6" customHeight="1">
      <c r="B4" s="31"/>
      <c r="C4" s="23" t="s">
        <v>287</v>
      </c>
      <c r="D4" s="23" t="s">
        <v>288</v>
      </c>
      <c r="E4" s="23" t="s">
        <v>289</v>
      </c>
      <c r="F4" s="23" t="s">
        <v>290</v>
      </c>
      <c r="G4" s="23" t="s">
        <v>291</v>
      </c>
      <c r="H4" s="23" t="s">
        <v>292</v>
      </c>
      <c r="I4" s="23" t="s">
        <v>63</v>
      </c>
      <c r="J4" s="23" t="s">
        <v>74</v>
      </c>
      <c r="K4" s="23" t="s">
        <v>15</v>
      </c>
      <c r="L4" s="15"/>
    </row>
    <row r="5" spans="2:18" ht="18.75">
      <c r="B5" s="30" t="s">
        <v>293</v>
      </c>
      <c r="C5" s="44"/>
      <c r="D5" s="44"/>
      <c r="E5" s="44"/>
      <c r="F5" s="44"/>
      <c r="G5" s="44"/>
      <c r="H5" s="44"/>
      <c r="I5" s="44"/>
      <c r="J5" s="44"/>
      <c r="K5" s="44"/>
    </row>
    <row r="6" spans="2:18" ht="32.25">
      <c r="B6" s="73" t="s">
        <v>242</v>
      </c>
      <c r="C6" s="44"/>
      <c r="D6" s="44"/>
      <c r="E6" s="44"/>
      <c r="F6" s="44"/>
      <c r="G6" s="44"/>
      <c r="H6" s="44"/>
      <c r="I6" s="44"/>
      <c r="J6" s="44"/>
      <c r="K6" s="44"/>
    </row>
    <row r="7" spans="2:18" s="6" customFormat="1">
      <c r="B7" s="61" t="s">
        <v>294</v>
      </c>
      <c r="C7" s="27">
        <f>'[101]C9 - Site Investigation (West)'!$B$5</f>
        <v>1050</v>
      </c>
      <c r="D7" s="27">
        <f>'[102]C9 - Site Investigation (West)'!$B$5</f>
        <v>1750</v>
      </c>
      <c r="E7" s="27">
        <f>'[103]C9 - Site Investigation (West)'!$B$5</f>
        <v>1500</v>
      </c>
      <c r="F7" s="27">
        <f>'[104]C9 - Site Investigation (West)'!$B$5</f>
        <v>1000</v>
      </c>
      <c r="G7" s="27">
        <f>'[105]C9 - Site Investigation (West)'!$B$5</f>
        <v>1500</v>
      </c>
      <c r="H7" s="27">
        <f>'[106]C9 - Site Investigation (West)'!$B$5</f>
        <v>850</v>
      </c>
      <c r="I7" s="27">
        <f>'[107]C9 - Site Investigation (West)'!$B$5</f>
        <v>1500</v>
      </c>
      <c r="J7" s="27">
        <f>'[108]C9 - Site Investigation (West)'!$B$5</f>
        <v>950</v>
      </c>
      <c r="K7" s="61">
        <f>AVERAGE(D7:J7)</f>
        <v>1292.8571428571429</v>
      </c>
    </row>
    <row r="8" spans="2:18" s="6" customFormat="1">
      <c r="B8" s="61" t="s">
        <v>295</v>
      </c>
      <c r="C8" s="27">
        <f>'[101]C9 - Site Investigation (West)'!$B$6</f>
        <v>14117.8</v>
      </c>
      <c r="D8" s="27">
        <f>'[102]C9 - Site Investigation (West)'!$B$6</f>
        <v>25900</v>
      </c>
      <c r="E8" s="27">
        <f>'[103]C9 - Site Investigation (West)'!$B$6</f>
        <v>11750</v>
      </c>
      <c r="F8" s="27">
        <f>'[104]C9 - Site Investigation (West)'!$B$6</f>
        <v>25970</v>
      </c>
      <c r="G8" s="27">
        <f>'[105]C9 - Site Investigation (West)'!$B$6</f>
        <v>26000</v>
      </c>
      <c r="H8" s="27">
        <f>'[106]C9 - Site Investigation (West)'!$B$6</f>
        <v>17750</v>
      </c>
      <c r="I8" s="27">
        <f>'[107]C9 - Site Investigation (West)'!$B$6</f>
        <v>26460</v>
      </c>
      <c r="J8" s="27">
        <f>'[108]C9 - Site Investigation (West)'!$B$6</f>
        <v>12150</v>
      </c>
      <c r="K8" s="61">
        <f>AVERAGE(D8:J8)</f>
        <v>20854.285714285714</v>
      </c>
    </row>
    <row r="9" spans="2:18" s="6" customFormat="1">
      <c r="B9" s="61" t="s">
        <v>296</v>
      </c>
      <c r="C9" s="27">
        <f>'[101]C9 - Site Investigation (West)'!$B$7</f>
        <v>3125</v>
      </c>
      <c r="D9" s="27">
        <f>'[102]C9 - Site Investigation (West)'!$B$7</f>
        <v>2100</v>
      </c>
      <c r="E9" s="27">
        <f>'[103]C9 - Site Investigation (West)'!$B$7</f>
        <v>950</v>
      </c>
      <c r="F9" s="27">
        <f>'[104]C9 - Site Investigation (West)'!$B$7</f>
        <v>1400</v>
      </c>
      <c r="G9" s="27">
        <f>'[105]C9 - Site Investigation (West)'!$B$7</f>
        <v>4950</v>
      </c>
      <c r="H9" s="27">
        <f>'[106]C9 - Site Investigation (West)'!$B$7</f>
        <v>1495</v>
      </c>
      <c r="I9" s="27">
        <f>'[107]C9 - Site Investigation (West)'!$B$7</f>
        <v>1500</v>
      </c>
      <c r="J9" s="27">
        <f>'[108]C9 - Site Investigation (West)'!$B$7</f>
        <v>950</v>
      </c>
      <c r="K9" s="61">
        <f>AVERAGE(D9:J9)</f>
        <v>1906.4285714285713</v>
      </c>
    </row>
    <row r="10" spans="2:18">
      <c r="C10" s="2"/>
      <c r="D10" s="2"/>
      <c r="E10" s="2"/>
      <c r="F10" s="2"/>
      <c r="G10" s="2"/>
      <c r="H10" s="2"/>
      <c r="I10" s="2"/>
      <c r="J10" s="2"/>
      <c r="K10" s="2"/>
      <c r="M10" s="2"/>
      <c r="N10" s="2"/>
      <c r="O10" s="2"/>
      <c r="Q10" s="1"/>
      <c r="R10" s="1"/>
    </row>
    <row r="11" spans="2:18">
      <c r="C11" s="2"/>
      <c r="D11" s="2"/>
      <c r="E11" s="2"/>
      <c r="F11" s="2"/>
      <c r="G11" s="2"/>
      <c r="H11" s="2"/>
      <c r="I11" s="2"/>
      <c r="J11" s="2"/>
      <c r="K11" s="2"/>
      <c r="L11" s="2"/>
      <c r="M11" s="2"/>
      <c r="N11" s="2"/>
      <c r="O11" s="2"/>
      <c r="Q11" s="1"/>
      <c r="R11" s="1"/>
    </row>
    <row r="12" spans="2:18">
      <c r="C12" s="2"/>
      <c r="D12" s="2"/>
      <c r="E12" s="2"/>
      <c r="F12" s="2"/>
      <c r="G12" s="2"/>
      <c r="H12" s="2"/>
      <c r="I12" s="2"/>
      <c r="J12" s="2"/>
      <c r="K12" s="2"/>
      <c r="L12" s="2"/>
      <c r="M12" s="2"/>
      <c r="N12" s="2"/>
      <c r="O12" s="2"/>
      <c r="Q12" s="1"/>
      <c r="R12" s="1"/>
    </row>
    <row r="13" spans="2:18" ht="56.45" customHeight="1">
      <c r="B13" s="31"/>
      <c r="C13" s="23" t="s">
        <v>287</v>
      </c>
      <c r="D13" s="23" t="s">
        <v>288</v>
      </c>
      <c r="E13" s="23" t="s">
        <v>289</v>
      </c>
      <c r="F13" s="23" t="s">
        <v>290</v>
      </c>
      <c r="G13" s="23" t="s">
        <v>291</v>
      </c>
      <c r="H13" s="23" t="s">
        <v>292</v>
      </c>
      <c r="I13" s="23" t="s">
        <v>63</v>
      </c>
      <c r="J13" s="23" t="s">
        <v>74</v>
      </c>
      <c r="K13" s="23" t="s">
        <v>15</v>
      </c>
    </row>
    <row r="14" spans="2:18" ht="18.75">
      <c r="B14" s="30" t="s">
        <v>297</v>
      </c>
      <c r="C14" s="44"/>
      <c r="D14" s="44"/>
      <c r="E14" s="44"/>
      <c r="F14" s="44"/>
      <c r="G14" s="44"/>
      <c r="H14" s="44"/>
      <c r="I14" s="44"/>
      <c r="J14" s="44"/>
      <c r="K14" s="44"/>
    </row>
    <row r="15" spans="2:18" ht="32.25">
      <c r="B15" s="73" t="s">
        <v>242</v>
      </c>
      <c r="C15" s="44"/>
      <c r="D15" s="44"/>
      <c r="E15" s="44"/>
      <c r="F15" s="44"/>
      <c r="G15" s="44"/>
      <c r="H15" s="44"/>
      <c r="I15" s="44"/>
      <c r="J15" s="44"/>
      <c r="K15" s="44"/>
    </row>
    <row r="16" spans="2:18" s="6" customFormat="1">
      <c r="B16" s="61" t="s">
        <v>294</v>
      </c>
      <c r="C16" s="27">
        <f>'[101]C9 - Site Investigation (East)'!$B$5</f>
        <v>1050</v>
      </c>
      <c r="D16" s="27">
        <f>'[102]C9 - Site Investigation (East)'!$B$5</f>
        <v>1750</v>
      </c>
      <c r="E16" s="27">
        <f>'[103]C9 - Site Investigation (East)'!$B$5</f>
        <v>1500</v>
      </c>
      <c r="F16" s="27">
        <f>'[104]C9 - Site Investigation (East)'!$B$5</f>
        <v>1000</v>
      </c>
      <c r="G16" s="27">
        <f>'[105]C9 - Site Investigation (East)'!$B$5</f>
        <v>1500</v>
      </c>
      <c r="H16" s="27">
        <f>'[106]C9 - Site Investigation (East)'!$B$5</f>
        <v>950</v>
      </c>
      <c r="I16" s="27">
        <f>'[107]C9 - Site Investigation (East)'!$B$5</f>
        <v>1200</v>
      </c>
      <c r="J16" s="27">
        <f>'[108]C9 - Site Investigation (East)'!$B$5</f>
        <v>950</v>
      </c>
      <c r="K16" s="61">
        <f>AVERAGE(D16:J16)</f>
        <v>1264.2857142857142</v>
      </c>
    </row>
    <row r="17" spans="2:18" s="6" customFormat="1">
      <c r="B17" s="61" t="s">
        <v>295</v>
      </c>
      <c r="C17" s="27">
        <f>'[101]C9 - Site Investigation (East)'!$B$6</f>
        <v>14117.8</v>
      </c>
      <c r="D17" s="27">
        <f>'[102]C9 - Site Investigation (East)'!$B$6</f>
        <v>25900</v>
      </c>
      <c r="E17" s="27">
        <f>'[103]C9 - Site Investigation (East)'!$B$6</f>
        <v>12500</v>
      </c>
      <c r="F17" s="27">
        <f>'[104]C9 - Site Investigation (East)'!$B$6</f>
        <v>25970</v>
      </c>
      <c r="G17" s="27">
        <f>'[105]C9 - Site Investigation (East)'!$B$6</f>
        <v>26000</v>
      </c>
      <c r="H17" s="27">
        <f>'[106]C9 - Site Investigation (East)'!$B$6</f>
        <v>19850</v>
      </c>
      <c r="I17" s="27">
        <f>'[107]C9 - Site Investigation (East)'!$B$6</f>
        <v>26460</v>
      </c>
      <c r="J17" s="27">
        <f>'[108]C9 - Site Investigation (East)'!$B$6</f>
        <v>12150</v>
      </c>
      <c r="K17" s="61">
        <f>AVERAGE(D17:J17)</f>
        <v>21261.428571428572</v>
      </c>
    </row>
    <row r="18" spans="2:18" s="6" customFormat="1">
      <c r="B18" s="61" t="s">
        <v>296</v>
      </c>
      <c r="C18" s="27">
        <f>'[101]C9 - Site Investigation (East)'!$B$7</f>
        <v>3125</v>
      </c>
      <c r="D18" s="27">
        <f>'[102]C9 - Site Investigation (East)'!$B$7</f>
        <v>2100</v>
      </c>
      <c r="E18" s="27">
        <f>'[103]C9 - Site Investigation (East)'!$B$7</f>
        <v>950</v>
      </c>
      <c r="F18" s="27">
        <f>'[104]C9 - Site Investigation (East)'!$B$7</f>
        <v>1400</v>
      </c>
      <c r="G18" s="27">
        <f>'[105]C9 - Site Investigation (East)'!$B$7</f>
        <v>4950</v>
      </c>
      <c r="H18" s="27">
        <f>'[106]C9 - Site Investigation (East)'!$B$7</f>
        <v>1650</v>
      </c>
      <c r="I18" s="27">
        <f>'[107]C9 - Site Investigation (East)'!$B$7</f>
        <v>1500</v>
      </c>
      <c r="J18" s="27">
        <f>'[108]C9 - Site Investigation (East)'!$B$7</f>
        <v>950</v>
      </c>
      <c r="K18" s="61">
        <f>AVERAGE(D18:J18)</f>
        <v>1928.5714285714287</v>
      </c>
    </row>
    <row r="19" spans="2:18"/>
    <row r="20" spans="2:18"/>
    <row r="21" spans="2:18" ht="15" customHeight="1">
      <c r="B21" s="108" t="s">
        <v>298</v>
      </c>
      <c r="C21" s="108"/>
      <c r="D21" s="108"/>
      <c r="E21" s="108"/>
      <c r="F21" s="108"/>
      <c r="G21" s="108"/>
      <c r="H21" s="108"/>
    </row>
    <row r="22" spans="2:18" ht="15" customHeight="1">
      <c r="B22" s="111" t="s">
        <v>78</v>
      </c>
      <c r="C22" s="111"/>
      <c r="D22" s="111"/>
      <c r="E22" s="111"/>
      <c r="F22" s="111"/>
      <c r="G22" s="111"/>
      <c r="H22" s="111"/>
    </row>
    <row r="23" spans="2:18" ht="30" customHeight="1">
      <c r="B23" s="93" t="s">
        <v>299</v>
      </c>
      <c r="C23" s="93"/>
      <c r="D23" s="93"/>
      <c r="E23" s="93"/>
      <c r="F23" s="93"/>
      <c r="G23" s="93"/>
      <c r="H23" s="93"/>
    </row>
    <row r="24" spans="2:18" ht="15" customHeight="1">
      <c r="B24" s="113" t="s">
        <v>300</v>
      </c>
      <c r="C24" s="113"/>
      <c r="D24" s="113"/>
      <c r="E24" s="113"/>
      <c r="F24" s="113"/>
      <c r="G24" s="113"/>
      <c r="H24" s="113"/>
    </row>
    <row r="25" spans="2:18" ht="15" customHeight="1">
      <c r="B25" s="113" t="s">
        <v>301</v>
      </c>
      <c r="C25" s="113"/>
      <c r="D25" s="113"/>
      <c r="E25" s="113"/>
      <c r="F25" s="113"/>
      <c r="G25" s="113"/>
      <c r="H25" s="113"/>
    </row>
    <row r="26" spans="2:18" ht="15" customHeight="1">
      <c r="B26" s="111" t="s">
        <v>302</v>
      </c>
      <c r="C26" s="111"/>
      <c r="D26" s="111"/>
      <c r="E26" s="111"/>
      <c r="F26" s="111"/>
      <c r="G26" s="111"/>
      <c r="H26" s="111"/>
    </row>
    <row r="27" spans="2:18" ht="15" customHeight="1">
      <c r="B27" s="113" t="s">
        <v>303</v>
      </c>
      <c r="C27" s="113"/>
      <c r="D27" s="113"/>
      <c r="E27" s="113"/>
      <c r="F27" s="113"/>
      <c r="G27" s="113"/>
      <c r="H27" s="113"/>
    </row>
    <row r="28" spans="2:18" ht="15" customHeight="1">
      <c r="B28" s="111" t="s">
        <v>304</v>
      </c>
      <c r="C28" s="111"/>
      <c r="D28" s="111"/>
      <c r="E28" s="111"/>
      <c r="F28" s="111"/>
      <c r="G28" s="111"/>
      <c r="H28" s="111"/>
    </row>
  </sheetData>
  <mergeCells count="8">
    <mergeCell ref="B27:H27"/>
    <mergeCell ref="B28:H28"/>
    <mergeCell ref="B21:H21"/>
    <mergeCell ref="B22:H22"/>
    <mergeCell ref="B23:H23"/>
    <mergeCell ref="B24:H24"/>
    <mergeCell ref="B25:H25"/>
    <mergeCell ref="B26:H26"/>
  </mergeCells>
  <phoneticPr fontId="5" type="noConversion"/>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404AA-51DE-478D-9B57-92FFE531061E}">
  <sheetPr>
    <tabColor rgb="FFFFC000"/>
  </sheetPr>
  <dimension ref="B2:AC42"/>
  <sheetViews>
    <sheetView topLeftCell="A23" zoomScale="70" zoomScaleNormal="70" workbookViewId="0">
      <selection activeCell="B43" sqref="B43"/>
    </sheetView>
  </sheetViews>
  <sheetFormatPr defaultRowHeight="15" customHeight="1"/>
  <cols>
    <col min="2" max="2" width="52.42578125" customWidth="1"/>
    <col min="3" max="8" width="20.5703125" style="1" customWidth="1"/>
    <col min="9" max="9" width="20.5703125" style="22" customWidth="1"/>
    <col min="10" max="16" width="20.5703125" style="1" customWidth="1"/>
    <col min="19" max="19" width="11.85546875" customWidth="1"/>
  </cols>
  <sheetData>
    <row r="2" spans="2:29">
      <c r="C2"/>
    </row>
    <row r="4" spans="2:29"/>
    <row r="5" spans="2:29" ht="38.450000000000003" customHeight="1">
      <c r="B5" s="31"/>
      <c r="C5" s="23" t="s">
        <v>305</v>
      </c>
      <c r="D5" s="23" t="s">
        <v>289</v>
      </c>
      <c r="E5" s="23" t="s">
        <v>306</v>
      </c>
      <c r="F5" s="23" t="s">
        <v>307</v>
      </c>
      <c r="G5" s="23" t="s">
        <v>308</v>
      </c>
      <c r="H5" s="23" t="s">
        <v>309</v>
      </c>
      <c r="I5" s="75" t="s">
        <v>15</v>
      </c>
      <c r="Q5" s="1"/>
      <c r="R5" s="1"/>
      <c r="S5" s="1"/>
      <c r="T5" s="1"/>
      <c r="U5" s="1"/>
      <c r="V5" s="1"/>
      <c r="W5" s="1"/>
      <c r="X5" s="1"/>
      <c r="Y5" s="1"/>
      <c r="Z5" s="1"/>
      <c r="AA5" s="1"/>
      <c r="AB5" s="1"/>
      <c r="AC5" s="1"/>
    </row>
    <row r="6" spans="2:29" ht="37.5">
      <c r="B6" s="30" t="s">
        <v>310</v>
      </c>
      <c r="C6" s="60"/>
      <c r="D6" s="60"/>
      <c r="E6" s="60"/>
      <c r="F6" s="60"/>
      <c r="G6" s="60"/>
      <c r="H6" s="60"/>
      <c r="I6" s="76"/>
      <c r="Q6" s="1"/>
      <c r="R6" s="1"/>
      <c r="S6" s="1"/>
      <c r="T6" s="1"/>
      <c r="U6" s="1"/>
      <c r="V6" s="1"/>
      <c r="W6" s="1"/>
      <c r="X6" s="1"/>
      <c r="Y6" s="1"/>
      <c r="Z6" s="1"/>
      <c r="AA6" s="1"/>
      <c r="AB6" s="1"/>
      <c r="AC6" s="1"/>
    </row>
    <row r="7" spans="2:29">
      <c r="B7" s="31" t="s">
        <v>69</v>
      </c>
      <c r="C7" s="25">
        <f>'[109]C2 - M&amp;E Engineer (West)'!$B$5</f>
        <v>7.9000000000000008E-3</v>
      </c>
      <c r="D7" s="25">
        <f>'[110]C2 - M&amp;E Engineer (West)'!$B$5</f>
        <v>1.9E-2</v>
      </c>
      <c r="E7" s="25">
        <f>'[111]C2 - M&amp;E Engineer (West)'!$B$5</f>
        <v>6.3099999999999996E-3</v>
      </c>
      <c r="F7" s="26">
        <f>'[112]C2 - M&amp;E Engineer (West)'!$B$5</f>
        <v>8.2000000000000007E-3</v>
      </c>
      <c r="G7" s="25">
        <f>'[113]C2 - M&amp;E Engineer (West)'!$B$5</f>
        <v>3.7399999999999998E-3</v>
      </c>
      <c r="H7" s="26">
        <f>'[114]C2 - M&amp;E Engineer (West)'!$B$5</f>
        <v>1.15E-2</v>
      </c>
      <c r="I7" s="75">
        <f>AVERAGE(C7:H7)</f>
        <v>9.4416666666666677E-3</v>
      </c>
      <c r="Q7" s="1"/>
      <c r="R7" s="1"/>
      <c r="S7" s="1"/>
      <c r="T7" s="1"/>
      <c r="U7" s="1"/>
      <c r="V7" s="1"/>
      <c r="W7" s="1"/>
      <c r="X7" s="1"/>
      <c r="Y7" s="1"/>
      <c r="Z7" s="1"/>
      <c r="AA7" s="1"/>
      <c r="AB7" s="1"/>
      <c r="AC7" s="1"/>
    </row>
    <row r="8" spans="2:29">
      <c r="B8" s="31" t="s">
        <v>18</v>
      </c>
      <c r="C8" s="27">
        <f>'[109]C2 - M&amp;E Engineer (West)'!$C$5</f>
        <v>15200</v>
      </c>
      <c r="D8" s="27">
        <f>'[110]C2 - M&amp;E Engineer (West)'!$C$5</f>
        <v>19000</v>
      </c>
      <c r="E8" s="27">
        <f>'[111]C2 - M&amp;E Engineer (West)'!$C$5</f>
        <v>12620</v>
      </c>
      <c r="F8" s="27">
        <f>'[112]C2 - M&amp;E Engineer (West)'!$C$5</f>
        <v>24950</v>
      </c>
      <c r="G8" s="27">
        <f>'[113]C2 - M&amp;E Engineer (West)'!$C$5</f>
        <v>19838</v>
      </c>
      <c r="H8" s="27">
        <f>'[114]C2 - M&amp;E Engineer (West)'!$C$5</f>
        <v>6500</v>
      </c>
      <c r="I8" s="75"/>
      <c r="Q8" s="1"/>
      <c r="R8" s="1"/>
      <c r="S8" s="1"/>
      <c r="T8" s="1"/>
      <c r="U8" s="1"/>
      <c r="V8" s="1"/>
      <c r="W8" s="1"/>
      <c r="X8" s="1"/>
      <c r="Y8" s="1"/>
      <c r="Z8" s="1"/>
      <c r="AA8" s="1"/>
      <c r="AB8" s="1"/>
      <c r="AC8" s="1"/>
    </row>
    <row r="9" spans="2:29">
      <c r="B9" s="31" t="s">
        <v>98</v>
      </c>
      <c r="C9" s="25">
        <f>'[109]C2 - M&amp;E Engineer (West)'!$B$6</f>
        <v>7.7999999999999996E-3</v>
      </c>
      <c r="D9" s="25">
        <f>'[110]C2 - M&amp;E Engineer (West)'!$B$6</f>
        <v>1.2E-2</v>
      </c>
      <c r="E9" s="25">
        <f>'[111]C2 - M&amp;E Engineer (West)'!$B$6</f>
        <v>4.0899999999999999E-3</v>
      </c>
      <c r="F9" s="26">
        <f>'[112]C2 - M&amp;E Engineer (West)'!$B$6</f>
        <v>8.0000000000000002E-3</v>
      </c>
      <c r="G9"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ow>
    <row r="10" spans="2:29">
      <c r="B10" s="31" t="s">
        <v>20</v>
      </c>
      <c r="C10" s="27">
        <f>'[109]C2 - M&amp;E Engineer (West)'!$D$6</f>
        <v>140000</v>
      </c>
      <c r="D10" s="27">
        <f>'[110]C2 - M&amp;E Engineer (West)'!$D$6</f>
        <v>275000</v>
      </c>
      <c r="E10" s="27">
        <f>'[111]C2 - M&amp;E Engineer (West)'!$D$6</f>
        <v>81800</v>
      </c>
      <c r="F10" s="27">
        <f>'[112]C2 - M&amp;E Engineer (West)'!$D$6</f>
        <v>60000</v>
      </c>
      <c r="G10" s="27">
        <f>'[113]C2 - M&amp;E Engineer (West)'!$D$6</f>
        <v>74222</v>
      </c>
      <c r="H10" s="27">
        <f>'[114]C2 - M&amp;E Engineer (West)'!$D$6</f>
        <v>185000</v>
      </c>
      <c r="I10" s="75"/>
      <c r="Q10" s="1"/>
      <c r="R10" s="1"/>
      <c r="S10" s="1"/>
      <c r="T10" s="1"/>
      <c r="U10" s="1"/>
      <c r="V10" s="1"/>
      <c r="W10" s="1"/>
      <c r="X10" s="1"/>
      <c r="Y10" s="1"/>
      <c r="Z10" s="1"/>
      <c r="AA10" s="1"/>
      <c r="AB10" s="1"/>
      <c r="AC10" s="1"/>
    </row>
    <row r="11" spans="2:29">
      <c r="B11" s="56" t="s">
        <v>311</v>
      </c>
      <c r="C11" s="60"/>
      <c r="D11" s="60"/>
      <c r="E11" s="60"/>
      <c r="F11" s="60"/>
      <c r="G11" s="60"/>
      <c r="H11" s="60"/>
      <c r="I11" s="76"/>
      <c r="Q11" s="1"/>
      <c r="R11" s="1"/>
      <c r="S11" s="1"/>
      <c r="T11" s="1"/>
      <c r="U11" s="1"/>
      <c r="V11" s="1"/>
      <c r="W11" s="1"/>
      <c r="X11" s="1"/>
      <c r="Y11" s="1"/>
      <c r="Z11" s="1"/>
      <c r="AA11" s="1"/>
      <c r="AB11" s="1"/>
      <c r="AC11" s="1"/>
    </row>
    <row r="12" spans="2:29" ht="30.75">
      <c r="B12" s="35" t="s">
        <v>312</v>
      </c>
      <c r="C12" s="27">
        <f>'[109]C2 - M&amp;E Engineer (West)'!$B$9</f>
        <v>950</v>
      </c>
      <c r="D12" s="27">
        <f>'[115]C2 - M&amp;E Engineer (West)'!B9</f>
        <v>1050</v>
      </c>
      <c r="E12" s="27">
        <f>'[111]C2 - M&amp;E Engineer (West)'!$B$9</f>
        <v>575</v>
      </c>
      <c r="F12" s="27">
        <f>'[116]C2 - M&amp;E Engineer (West)'!$B$9</f>
        <v>720</v>
      </c>
      <c r="G12" s="27">
        <f>'[113]C2 - M&amp;E Engineer (West)'!$B$9</f>
        <v>600</v>
      </c>
      <c r="H12" s="27">
        <f>'[114]C2 - M&amp;E Engineer (West)'!$B$9</f>
        <v>1000</v>
      </c>
      <c r="I12" s="77">
        <f t="shared" ref="I12:I13" si="0">AVERAGE(C12:H12)</f>
        <v>815.83333333333337</v>
      </c>
      <c r="Q12" s="1"/>
      <c r="R12" s="1"/>
      <c r="S12" s="1"/>
      <c r="T12" s="1"/>
      <c r="U12" s="1"/>
      <c r="V12" s="1"/>
      <c r="W12" s="1"/>
      <c r="X12" s="1"/>
      <c r="Y12" s="1"/>
      <c r="Z12" s="1"/>
      <c r="AA12" s="1"/>
      <c r="AB12" s="1"/>
      <c r="AC12" s="1"/>
    </row>
    <row r="13" spans="2:29">
      <c r="B13" s="35" t="s">
        <v>313</v>
      </c>
      <c r="C13" s="27">
        <f>'[109]C2 - M&amp;E Engineer (West)'!$B$10</f>
        <v>862.5</v>
      </c>
      <c r="D13" s="27">
        <f>'[115]C2 - M&amp;E Engineer (West)'!B10</f>
        <v>637.5</v>
      </c>
      <c r="E13" s="27">
        <f>'[111]C2 - M&amp;E Engineer (West)'!$B$10</f>
        <v>500</v>
      </c>
      <c r="F13" s="27">
        <f>'[116]C2 - M&amp;E Engineer (West)'!$B$10</f>
        <v>616</v>
      </c>
      <c r="G13" s="27">
        <f>'[113]C2 - M&amp;E Engineer (West)'!$B$10</f>
        <v>440</v>
      </c>
      <c r="H13" s="27">
        <f>'[114]C2 - M&amp;E Engineer (West)'!$B$10</f>
        <v>675</v>
      </c>
      <c r="I13" s="77">
        <f t="shared" si="0"/>
        <v>621.83333333333337</v>
      </c>
      <c r="Q13" s="1"/>
      <c r="R13" s="1"/>
      <c r="S13" s="1"/>
      <c r="T13" s="1"/>
      <c r="U13" s="1"/>
      <c r="V13" s="1"/>
      <c r="W13" s="1"/>
      <c r="X13" s="1"/>
      <c r="Y13" s="1"/>
      <c r="Z13" s="1"/>
      <c r="AA13" s="1"/>
      <c r="AB13" s="1"/>
      <c r="AC13" s="1"/>
    </row>
    <row r="14" spans="2:29">
      <c r="I14" s="74"/>
      <c r="S14" s="19"/>
    </row>
    <row r="15" spans="2:29">
      <c r="I15" s="74"/>
      <c r="S15" s="19"/>
    </row>
    <row r="16" spans="2:29">
      <c r="I16" s="74"/>
      <c r="S16" s="19"/>
    </row>
    <row r="17" spans="2:22" ht="27.95" customHeight="1">
      <c r="B17" s="31"/>
      <c r="C17" s="23" t="s">
        <v>305</v>
      </c>
      <c r="D17" s="23" t="s">
        <v>306</v>
      </c>
      <c r="E17" s="23" t="s">
        <v>314</v>
      </c>
      <c r="F17" s="23" t="s">
        <v>307</v>
      </c>
      <c r="G17" s="23" t="s">
        <v>315</v>
      </c>
      <c r="H17" s="23" t="s">
        <v>309</v>
      </c>
      <c r="I17" s="75" t="s">
        <v>15</v>
      </c>
      <c r="Q17" s="1"/>
      <c r="R17" s="1"/>
      <c r="S17" s="1"/>
      <c r="T17" s="1"/>
      <c r="U17" s="1"/>
      <c r="V17" s="1"/>
    </row>
    <row r="18" spans="2:22" ht="37.5">
      <c r="B18" s="30" t="s">
        <v>316</v>
      </c>
      <c r="C18" s="60"/>
      <c r="D18" s="60"/>
      <c r="E18" s="60"/>
      <c r="F18" s="60"/>
      <c r="G18" s="60"/>
      <c r="H18" s="60"/>
      <c r="I18" s="76"/>
      <c r="Q18" s="1"/>
      <c r="R18" s="1"/>
      <c r="S18" s="1"/>
      <c r="T18" s="1"/>
      <c r="U18" s="1"/>
      <c r="V18" s="1"/>
    </row>
    <row r="19" spans="2:22">
      <c r="B19" s="31" t="s">
        <v>69</v>
      </c>
      <c r="C19" s="25">
        <f>'[109]C2 - M&amp;E Engineer (East)'!$B$5</f>
        <v>7.9000000000000008E-3</v>
      </c>
      <c r="D19" s="25">
        <f>'[111]C2 - M&amp;E Engineer (East)'!$B$5</f>
        <v>6.3099999999999996E-3</v>
      </c>
      <c r="E19" s="25">
        <f>'[117]C2 - M&amp;E Engineer (East)'!$B$5</f>
        <v>8.0000000000000002E-3</v>
      </c>
      <c r="F19" s="26">
        <f>'[112]C2 - M&amp;E Engineer (East)'!$B$5</f>
        <v>8.5000000000000006E-3</v>
      </c>
      <c r="G19" s="26">
        <f>'[118]C2 - M&amp;E Engineer (East)'!$B$5</f>
        <v>8.8999999999999999E-3</v>
      </c>
      <c r="H19" s="26">
        <f>'[114]C2 - M&amp;E Engineer (East)'!$B$5</f>
        <v>1.15E-2</v>
      </c>
      <c r="I19" s="75">
        <f>AVERAGE(C19:H19)</f>
        <v>8.5183333333333344E-3</v>
      </c>
      <c r="Q19" s="1"/>
      <c r="R19" s="1"/>
      <c r="S19" s="1"/>
      <c r="T19" s="1"/>
      <c r="U19" s="1"/>
      <c r="V19" s="1"/>
    </row>
    <row r="20" spans="2:22">
      <c r="B20" s="31" t="s">
        <v>18</v>
      </c>
      <c r="C20" s="27">
        <f>'[109]C2 - M&amp;E Engineer (East)'!$C$5</f>
        <v>15200</v>
      </c>
      <c r="D20" s="27">
        <f>'[111]C2 - M&amp;E Engineer (East)'!$C$5</f>
        <v>12620</v>
      </c>
      <c r="E20" s="27">
        <f>'[117]C2 - M&amp;E Engineer (East)'!$C$5</f>
        <v>5000</v>
      </c>
      <c r="F20" s="27">
        <f>'[112]C2 - M&amp;E Engineer (East)'!$C$5</f>
        <v>25950</v>
      </c>
      <c r="G20" s="27">
        <f>'[118]C2 - M&amp;E Engineer (East)'!$C$5</f>
        <v>7500</v>
      </c>
      <c r="H20" s="27">
        <f>'[114]C2 - M&amp;E Engineer (East)'!$C$5</f>
        <v>6500</v>
      </c>
      <c r="I20" s="75"/>
      <c r="Q20" s="1"/>
      <c r="R20" s="1"/>
      <c r="S20" s="1"/>
      <c r="T20" s="1"/>
      <c r="U20" s="1"/>
      <c r="V20" s="1"/>
    </row>
    <row r="21" spans="2:22">
      <c r="B21" s="31" t="s">
        <v>98</v>
      </c>
      <c r="C21" s="25">
        <f>'[109]C2 - M&amp;E Engineer (East)'!$B$6</f>
        <v>7.7999999999999996E-3</v>
      </c>
      <c r="D21" s="25">
        <f>'[111]C2 - M&amp;E Engineer (East)'!$B$6</f>
        <v>4.0899999999999999E-3</v>
      </c>
      <c r="E21" s="25">
        <f>'[117]C2 - M&amp;E Engineer (East)'!$B$6</f>
        <v>7.0000000000000001E-3</v>
      </c>
      <c r="F21" s="26">
        <f>'[112]C2 - M&amp;E Engineer (East)'!$B$6</f>
        <v>8.0000000000000002E-3</v>
      </c>
      <c r="G21" s="26">
        <f>'[118]C2 - M&amp;E Engineer (East)'!$B$6</f>
        <v>6.6E-3</v>
      </c>
      <c r="H21" s="26">
        <f>'[114]C2 - M&amp;E Engineer (East)'!$B$6</f>
        <v>9.4999999999999998E-3</v>
      </c>
      <c r="I21" s="75">
        <f>AVERAGE(C21:H21)</f>
        <v>7.1650000000000004E-3</v>
      </c>
      <c r="Q21" s="1"/>
      <c r="R21" s="1"/>
      <c r="S21" s="1"/>
      <c r="T21" s="1"/>
      <c r="U21" s="1"/>
      <c r="V21" s="1"/>
    </row>
    <row r="22" spans="2:22">
      <c r="B22" s="31" t="s">
        <v>20</v>
      </c>
      <c r="C22" s="27">
        <f>'[109]C2 - M&amp;E Engineer (East)'!$D$6</f>
        <v>150000</v>
      </c>
      <c r="D22" s="27">
        <f>'[111]C2 - M&amp;E Engineer (East)'!$D$6</f>
        <v>81800</v>
      </c>
      <c r="E22" s="27">
        <f>'[117]C2 - M&amp;E Engineer (East)'!$D$6</f>
        <v>150000</v>
      </c>
      <c r="F22" s="27">
        <f>'[112]C2 - M&amp;E Engineer (East)'!$D$6</f>
        <v>65000</v>
      </c>
      <c r="G22" s="27">
        <f>'[118]C2 - M&amp;E Engineer (East)'!$D$6</f>
        <v>125000</v>
      </c>
      <c r="H22" s="27">
        <f>'[114]C2 - M&amp;E Engineer (East)'!$D$6</f>
        <v>185000</v>
      </c>
      <c r="I22" s="75"/>
      <c r="Q22" s="1"/>
      <c r="R22" s="1"/>
      <c r="S22" s="1"/>
      <c r="T22" s="1"/>
      <c r="U22" s="1"/>
      <c r="V22" s="1"/>
    </row>
    <row r="23" spans="2:22">
      <c r="B23" s="56" t="s">
        <v>317</v>
      </c>
      <c r="C23" s="60"/>
      <c r="D23" s="60"/>
      <c r="E23" s="60"/>
      <c r="F23" s="60"/>
      <c r="G23" s="60"/>
      <c r="H23" s="60"/>
      <c r="I23" s="76"/>
      <c r="Q23" s="1"/>
      <c r="R23" s="1"/>
      <c r="S23" s="1"/>
      <c r="T23" s="1"/>
      <c r="U23" s="1"/>
      <c r="V23" s="1"/>
    </row>
    <row r="24" spans="2:22" ht="30.75">
      <c r="B24" s="35" t="s">
        <v>318</v>
      </c>
      <c r="C24" s="27">
        <f>'[109]C2 - M&amp;E Engineer (East)'!$B$9</f>
        <v>950</v>
      </c>
      <c r="D24" s="27">
        <f>'[111]C2 - M&amp;E Engineer (East)'!$B$9</f>
        <v>575</v>
      </c>
      <c r="E24" s="27">
        <f>'[117]C2 - M&amp;E Engineer (East)'!$B$9</f>
        <v>562</v>
      </c>
      <c r="F24" s="27">
        <f>'[116]C2 - M&amp;E Engineer (East)'!$B$9</f>
        <v>720</v>
      </c>
      <c r="G24" s="27">
        <f>'[118]C2 - M&amp;E Engineer (East)'!$B$9</f>
        <v>900</v>
      </c>
      <c r="H24" s="27">
        <f>'[114]C2 - M&amp;E Engineer (East)'!$B$9</f>
        <v>1000</v>
      </c>
      <c r="I24" s="77">
        <f t="shared" ref="I24:I25" si="1">AVERAGE(C24:H24)</f>
        <v>784.5</v>
      </c>
      <c r="Q24" s="1"/>
      <c r="R24" s="1"/>
      <c r="S24" s="1"/>
      <c r="T24" s="1"/>
      <c r="U24" s="1"/>
      <c r="V24" s="1"/>
    </row>
    <row r="25" spans="2:22">
      <c r="B25" s="35" t="s">
        <v>319</v>
      </c>
      <c r="C25" s="27">
        <f>'[109]C2 - M&amp;E Engineer (East)'!$B$10</f>
        <v>862.5</v>
      </c>
      <c r="D25" s="27">
        <f>'[111]C2 - M&amp;E Engineer (East)'!$B$10</f>
        <v>500</v>
      </c>
      <c r="E25" s="27">
        <f>'[117]C2 - M&amp;E Engineer (East)'!$B$10</f>
        <v>487</v>
      </c>
      <c r="F25" s="27">
        <f>'[116]C2 - M&amp;E Engineer (West)'!$B$10</f>
        <v>616</v>
      </c>
      <c r="G25" s="27">
        <f>'[118]C2 - M&amp;E Engineer (East)'!$B$10</f>
        <v>600</v>
      </c>
      <c r="H25" s="27">
        <f>'[114]C2 - M&amp;E Engineer (East)'!$B$10</f>
        <v>675</v>
      </c>
      <c r="I25" s="77">
        <f t="shared" si="1"/>
        <v>623.41666666666663</v>
      </c>
      <c r="Q25" s="1"/>
      <c r="R25" s="1"/>
      <c r="S25" s="1"/>
      <c r="T25" s="1"/>
      <c r="U25" s="1"/>
      <c r="V25" s="1"/>
    </row>
    <row r="28" spans="2:22" ht="15" customHeight="1">
      <c r="B28" s="108" t="s">
        <v>320</v>
      </c>
      <c r="C28" s="108"/>
      <c r="D28" s="108"/>
      <c r="E28" s="108"/>
      <c r="F28" s="108"/>
      <c r="G28" s="108"/>
      <c r="H28" s="108"/>
    </row>
    <row r="29" spans="2:22" ht="15" customHeight="1">
      <c r="B29" s="113" t="s">
        <v>180</v>
      </c>
      <c r="C29" s="113"/>
      <c r="D29" s="113"/>
      <c r="E29" s="113"/>
      <c r="F29" s="113"/>
      <c r="G29" s="113"/>
      <c r="H29" s="113"/>
    </row>
    <row r="30" spans="2:22" ht="15" customHeight="1">
      <c r="B30" s="111" t="s">
        <v>25</v>
      </c>
      <c r="C30" s="111"/>
      <c r="D30" s="111"/>
      <c r="E30" s="111"/>
      <c r="F30" s="111"/>
      <c r="G30" s="111"/>
      <c r="H30" s="111"/>
    </row>
    <row r="31" spans="2:22" ht="15" customHeight="1">
      <c r="B31" s="113" t="s">
        <v>321</v>
      </c>
      <c r="C31" s="113"/>
      <c r="D31" s="113"/>
      <c r="E31" s="113"/>
      <c r="F31" s="113"/>
      <c r="G31" s="113"/>
      <c r="H31" s="113"/>
    </row>
    <row r="32" spans="2:22" ht="15" customHeight="1">
      <c r="B32" s="111" t="s">
        <v>27</v>
      </c>
      <c r="C32" s="111"/>
      <c r="D32" s="111"/>
      <c r="E32" s="111"/>
      <c r="F32" s="111"/>
      <c r="G32" s="111"/>
      <c r="H32" s="111"/>
    </row>
    <row r="33" spans="2:8" ht="15" customHeight="1">
      <c r="B33" s="113" t="s">
        <v>322</v>
      </c>
      <c r="C33" s="113"/>
      <c r="D33" s="113"/>
      <c r="E33" s="113"/>
      <c r="F33" s="113"/>
      <c r="G33" s="113"/>
      <c r="H33" s="113"/>
    </row>
    <row r="34" spans="2:8" ht="15" customHeight="1">
      <c r="B34" s="152" t="s">
        <v>323</v>
      </c>
      <c r="C34" s="152"/>
      <c r="D34" s="152"/>
      <c r="E34" s="152"/>
      <c r="F34" s="152"/>
      <c r="G34" s="152"/>
      <c r="H34" s="152"/>
    </row>
    <row r="35" spans="2:8" ht="15" customHeight="1">
      <c r="B35" s="151" t="s">
        <v>324</v>
      </c>
      <c r="C35" s="151"/>
      <c r="D35" s="151"/>
      <c r="E35" s="151"/>
      <c r="F35" s="151"/>
      <c r="G35" s="151"/>
      <c r="H35" s="151"/>
    </row>
    <row r="36" spans="2:8" ht="15" customHeight="1">
      <c r="B36" s="151" t="s">
        <v>325</v>
      </c>
      <c r="C36" s="151"/>
      <c r="D36" s="151"/>
      <c r="E36" s="151"/>
      <c r="F36" s="151"/>
      <c r="G36" s="151"/>
      <c r="H36" s="151"/>
    </row>
    <row r="37" spans="2:8" ht="15" customHeight="1">
      <c r="B37" s="113" t="s">
        <v>326</v>
      </c>
      <c r="C37" s="113"/>
      <c r="D37" s="113"/>
      <c r="E37" s="113"/>
      <c r="F37" s="113"/>
      <c r="G37" s="113"/>
      <c r="H37" s="113"/>
    </row>
    <row r="38" spans="2:8" ht="46.5" customHeight="1">
      <c r="B38" s="97" t="s">
        <v>327</v>
      </c>
      <c r="C38" s="97"/>
      <c r="D38" s="97"/>
      <c r="E38" s="97"/>
      <c r="F38" s="97"/>
      <c r="G38" s="97"/>
      <c r="H38" s="97"/>
    </row>
    <row r="39" spans="2:8" ht="15" customHeight="1">
      <c r="B39" s="113" t="s">
        <v>234</v>
      </c>
      <c r="C39" s="113"/>
      <c r="D39" s="113"/>
      <c r="E39" s="113"/>
      <c r="F39" s="113"/>
      <c r="G39" s="113"/>
      <c r="H39" s="113"/>
    </row>
    <row r="40" spans="2:8" ht="33" customHeight="1">
      <c r="B40" s="93" t="s">
        <v>328</v>
      </c>
      <c r="C40" s="93"/>
      <c r="D40" s="93"/>
      <c r="E40" s="93"/>
      <c r="F40" s="93"/>
      <c r="G40" s="93"/>
      <c r="H40" s="93"/>
    </row>
    <row r="41" spans="2:8" ht="15" customHeight="1">
      <c r="B41" s="113" t="s">
        <v>329</v>
      </c>
      <c r="C41" s="113"/>
      <c r="D41" s="113"/>
      <c r="E41" s="113"/>
      <c r="F41" s="113"/>
      <c r="G41" s="113"/>
      <c r="H41" s="113"/>
    </row>
    <row r="42" spans="2:8" ht="31.5" customHeight="1">
      <c r="B42" s="94" t="s">
        <v>330</v>
      </c>
      <c r="C42" s="94"/>
      <c r="D42" s="94"/>
      <c r="E42" s="94"/>
      <c r="F42" s="94"/>
      <c r="G42" s="94"/>
      <c r="H42" s="94"/>
    </row>
  </sheetData>
  <mergeCells count="15">
    <mergeCell ref="B40:H40"/>
    <mergeCell ref="B41:H41"/>
    <mergeCell ref="B42:H42"/>
    <mergeCell ref="B34:H34"/>
    <mergeCell ref="B35:H35"/>
    <mergeCell ref="B36:H36"/>
    <mergeCell ref="B37:H37"/>
    <mergeCell ref="B38:H38"/>
    <mergeCell ref="B39:H39"/>
    <mergeCell ref="B28:H28"/>
    <mergeCell ref="B29:H29"/>
    <mergeCell ref="B30:H30"/>
    <mergeCell ref="B31:H31"/>
    <mergeCell ref="B32:H32"/>
    <mergeCell ref="B33:H33"/>
  </mergeCells>
  <phoneticPr fontId="5" type="noConversion"/>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66BA0-F4E3-4385-9A8C-DC6BB7052579}">
  <sheetPr>
    <tabColor rgb="FFFFC000"/>
  </sheetPr>
  <dimension ref="B1:W51"/>
  <sheetViews>
    <sheetView tabSelected="1" topLeftCell="A39" zoomScale="70" zoomScaleNormal="70" workbookViewId="0">
      <selection activeCell="G59" sqref="G59"/>
    </sheetView>
  </sheetViews>
  <sheetFormatPr defaultRowHeight="14.45"/>
  <cols>
    <col min="2" max="2" width="70" customWidth="1"/>
    <col min="3" max="16" width="20.5703125" style="1" customWidth="1"/>
  </cols>
  <sheetData>
    <row r="1" spans="2:23" ht="15"/>
    <row r="2" spans="2:23" ht="53.1" customHeight="1">
      <c r="B2" s="31"/>
      <c r="C2" s="23" t="s">
        <v>39</v>
      </c>
      <c r="D2" s="23" t="s">
        <v>121</v>
      </c>
      <c r="E2" s="23" t="s">
        <v>331</v>
      </c>
      <c r="F2" s="23" t="s">
        <v>332</v>
      </c>
      <c r="G2" s="23" t="s">
        <v>95</v>
      </c>
      <c r="H2" s="23" t="s">
        <v>9</v>
      </c>
      <c r="I2" s="41" t="s">
        <v>15</v>
      </c>
      <c r="K2" s="15"/>
      <c r="Q2" s="1"/>
      <c r="R2" s="1"/>
      <c r="S2" s="1"/>
      <c r="T2" s="1"/>
      <c r="U2" s="1"/>
      <c r="V2" s="1"/>
    </row>
    <row r="3" spans="2:23" ht="18.75">
      <c r="B3" s="30" t="s">
        <v>333</v>
      </c>
      <c r="C3" s="60"/>
      <c r="D3" s="60"/>
      <c r="E3" s="60"/>
      <c r="F3" s="60"/>
      <c r="G3" s="60"/>
      <c r="H3" s="60"/>
      <c r="I3" s="60"/>
      <c r="Q3" s="1"/>
      <c r="R3" s="1"/>
      <c r="S3" s="1"/>
      <c r="T3" s="1"/>
      <c r="U3" s="1"/>
      <c r="V3" s="1"/>
    </row>
    <row r="4" spans="2:23" ht="15">
      <c r="B4" s="78" t="s">
        <v>334</v>
      </c>
      <c r="C4" s="27">
        <f>'[119]C11- Retrofit Consultant (West)'!$B$5</f>
        <v>378</v>
      </c>
      <c r="D4" s="27">
        <f>'[120]C11- Retrofit Consultant (West)'!$B$5</f>
        <v>225</v>
      </c>
      <c r="E4" s="27">
        <f>'[121]C11- Retrofit Consultant (West)'!$B$5</f>
        <v>225</v>
      </c>
      <c r="F4" s="27">
        <f>'[122]C11- Retrofit Consultant (West)'!$B$5</f>
        <v>180</v>
      </c>
      <c r="G4" s="27">
        <f>'[123]C11- Retrofit Consultant (West)'!$B$5</f>
        <v>145</v>
      </c>
      <c r="H4" s="27">
        <f>'[124]C11- Retrofit Consultant (West)'!$B$5</f>
        <v>380</v>
      </c>
      <c r="I4" s="27">
        <f>AVERAGE(C4:H4)</f>
        <v>255.5</v>
      </c>
      <c r="Q4" s="1"/>
      <c r="R4" s="1"/>
      <c r="S4" s="1"/>
      <c r="T4" s="1"/>
      <c r="U4" s="1"/>
      <c r="V4" s="1"/>
    </row>
    <row r="5" spans="2:23" ht="15">
      <c r="B5" s="78" t="s">
        <v>335</v>
      </c>
      <c r="C5" s="27">
        <f>'[119]C11- Retrofit Consultant (West)'!$B$6</f>
        <v>389</v>
      </c>
      <c r="D5" s="27">
        <f>'[120]C11- Retrofit Consultant (West)'!$B$6</f>
        <v>225</v>
      </c>
      <c r="E5" s="27">
        <f>'[121]C11- Retrofit Consultant (West)'!$B$6</f>
        <v>225</v>
      </c>
      <c r="F5" s="27">
        <f>'[122]C11- Retrofit Consultant (West)'!$B$6</f>
        <v>180</v>
      </c>
      <c r="G5" s="27">
        <f>'[123]C11- Retrofit Consultant (West)'!$B$6</f>
        <v>185</v>
      </c>
      <c r="H5" s="27">
        <f>'[124]C11- Retrofit Consultant (West)'!$B$6</f>
        <v>395</v>
      </c>
      <c r="I5" s="27">
        <f>AVERAGE(C5:H5)</f>
        <v>266.5</v>
      </c>
      <c r="Q5" s="1"/>
      <c r="R5" s="1"/>
      <c r="S5" s="1"/>
      <c r="T5" s="1"/>
      <c r="U5" s="1"/>
      <c r="V5" s="1"/>
    </row>
    <row r="6" spans="2:23" ht="15">
      <c r="B6" s="78" t="s">
        <v>336</v>
      </c>
      <c r="C6" s="27">
        <f>'[119]C11- Retrofit Consultant (West)'!$B$7</f>
        <v>473</v>
      </c>
      <c r="D6" s="27">
        <f>'[120]C11- Retrofit Consultant (West)'!$B$7</f>
        <v>225</v>
      </c>
      <c r="E6" s="27">
        <f>'[121]C11- Retrofit Consultant (West)'!$B$7</f>
        <v>350</v>
      </c>
      <c r="F6" s="27">
        <f>'[122]C11- Retrofit Consultant (West)'!$B$7</f>
        <v>180</v>
      </c>
      <c r="G6" s="27">
        <f>'[123]C11- Retrofit Consultant (West)'!$B$7</f>
        <v>195</v>
      </c>
      <c r="H6" s="27">
        <f>'[124]C11- Retrofit Consultant (West)'!$B$7</f>
        <v>410</v>
      </c>
      <c r="I6" s="27">
        <f>AVERAGE(C6:H6)</f>
        <v>305.5</v>
      </c>
      <c r="Q6" s="1"/>
      <c r="R6" s="1"/>
      <c r="S6" s="1"/>
      <c r="T6" s="1"/>
      <c r="U6" s="1"/>
      <c r="V6" s="1"/>
    </row>
    <row r="7" spans="2:23" ht="15">
      <c r="S7" s="6"/>
    </row>
    <row r="8" spans="2:23" ht="15">
      <c r="S8" s="6"/>
    </row>
    <row r="9" spans="2:23" ht="15">
      <c r="S9" s="6"/>
    </row>
    <row r="10" spans="2:23" ht="54" customHeight="1">
      <c r="B10" s="31"/>
      <c r="C10" s="23" t="s">
        <v>39</v>
      </c>
      <c r="D10" s="23" t="s">
        <v>121</v>
      </c>
      <c r="E10" s="23" t="s">
        <v>331</v>
      </c>
      <c r="F10" s="23" t="s">
        <v>332</v>
      </c>
      <c r="G10" s="23" t="s">
        <v>95</v>
      </c>
      <c r="H10" s="23" t="s">
        <v>9</v>
      </c>
      <c r="I10" s="41" t="s">
        <v>15</v>
      </c>
      <c r="Q10" s="1"/>
      <c r="R10" s="1"/>
      <c r="S10" s="1"/>
      <c r="T10" s="1"/>
      <c r="U10" s="1"/>
      <c r="V10" s="1"/>
      <c r="W10" s="1"/>
    </row>
    <row r="11" spans="2:23" ht="18.75">
      <c r="B11" s="30" t="s">
        <v>333</v>
      </c>
      <c r="C11" s="60"/>
      <c r="D11" s="60"/>
      <c r="E11" s="60"/>
      <c r="F11" s="60"/>
      <c r="G11" s="60"/>
      <c r="H11" s="60"/>
      <c r="I11" s="60"/>
      <c r="Q11" s="1"/>
      <c r="R11" s="1"/>
      <c r="S11" s="1"/>
      <c r="T11" s="1"/>
      <c r="U11" s="1"/>
      <c r="V11" s="1"/>
      <c r="W11" s="1"/>
    </row>
    <row r="12" spans="2:23" ht="15">
      <c r="B12" s="78" t="s">
        <v>337</v>
      </c>
      <c r="C12" s="27">
        <f>'[119]C11- Retrofit Consultant (West)'!$C$5</f>
        <v>473</v>
      </c>
      <c r="D12" s="27">
        <f>'[120]C11- Retrofit Consultant (West)'!$C$5</f>
        <v>500</v>
      </c>
      <c r="E12" s="27">
        <f>'[121]C11- Retrofit Consultant (West)'!$C$5</f>
        <v>900</v>
      </c>
      <c r="F12" s="27">
        <f>'[122]C11- Retrofit Consultant (West)'!$C$5</f>
        <v>250</v>
      </c>
      <c r="G12" s="27">
        <f>'[123]C11- Retrofit Consultant (West)'!$C$5</f>
        <v>295</v>
      </c>
      <c r="H12" s="27">
        <f>'[124]C11- Retrofit Consultant (West)'!$C$5</f>
        <v>390</v>
      </c>
      <c r="I12" s="27">
        <f>AVERAGE(C12:H12)</f>
        <v>468</v>
      </c>
      <c r="Q12" s="1"/>
      <c r="R12" s="1"/>
      <c r="S12" s="1"/>
      <c r="T12" s="1"/>
      <c r="U12" s="1"/>
      <c r="V12" s="1"/>
      <c r="W12" s="1"/>
    </row>
    <row r="13" spans="2:23" ht="15">
      <c r="B13" s="78" t="s">
        <v>338</v>
      </c>
      <c r="C13" s="27">
        <f>'[119]C11- Retrofit Consultant (West)'!$C$6</f>
        <v>494</v>
      </c>
      <c r="D13" s="27">
        <f>'[120]C11- Retrofit Consultant (West)'!$C$6</f>
        <v>500</v>
      </c>
      <c r="E13" s="27">
        <f>'[121]C11- Retrofit Consultant (West)'!$C$6</f>
        <v>900</v>
      </c>
      <c r="F13" s="27">
        <f>'[122]C11- Retrofit Consultant (West)'!$C$6</f>
        <v>500</v>
      </c>
      <c r="G13" s="27">
        <f>'[123]C11- Retrofit Consultant (West)'!$C$6</f>
        <v>395</v>
      </c>
      <c r="H13" s="27">
        <f>'[124]C11- Retrofit Consultant (West)'!$C$6</f>
        <v>413</v>
      </c>
      <c r="I13" s="27">
        <f>AVERAGE(C13:H13)</f>
        <v>533.66666666666663</v>
      </c>
      <c r="Q13" s="1"/>
      <c r="R13" s="1"/>
      <c r="S13" s="1"/>
      <c r="T13" s="1"/>
      <c r="U13" s="1"/>
      <c r="V13" s="1"/>
      <c r="W13" s="1"/>
    </row>
    <row r="14" spans="2:23" ht="15">
      <c r="B14" s="78" t="s">
        <v>339</v>
      </c>
      <c r="C14" s="27">
        <f>'[119]C11- Retrofit Consultant (West)'!$C$7</f>
        <v>515</v>
      </c>
      <c r="D14" s="27">
        <f>'[120]C11- Retrofit Consultant (West)'!$C$7</f>
        <v>500</v>
      </c>
      <c r="E14" s="27">
        <f>'[121]C11- Retrofit Consultant (West)'!$C$7</f>
        <v>1050</v>
      </c>
      <c r="F14" s="27">
        <f>'[122]C11- Retrofit Consultant (West)'!$C$7</f>
        <v>550</v>
      </c>
      <c r="G14" s="27">
        <f>'[123]C11- Retrofit Consultant (West)'!$C$7</f>
        <v>495</v>
      </c>
      <c r="H14" s="27">
        <f>'[124]C11- Retrofit Consultant (West)'!$C$7</f>
        <v>425</v>
      </c>
      <c r="I14" s="27">
        <f>AVERAGE(C14:H14)</f>
        <v>589.16666666666663</v>
      </c>
      <c r="Q14" s="1"/>
      <c r="R14" s="1"/>
      <c r="S14" s="1"/>
      <c r="T14" s="1"/>
      <c r="U14" s="1"/>
      <c r="V14" s="1"/>
      <c r="W14" s="1"/>
    </row>
    <row r="15" spans="2:23" ht="15">
      <c r="B15" s="5"/>
    </row>
    <row r="17" spans="2:16" ht="15"/>
    <row r="18" spans="2:16" ht="54.6" customHeight="1">
      <c r="B18" s="31"/>
      <c r="C18" s="23" t="s">
        <v>39</v>
      </c>
      <c r="D18" s="23" t="s">
        <v>121</v>
      </c>
      <c r="E18" s="23" t="s">
        <v>331</v>
      </c>
      <c r="F18" s="23" t="s">
        <v>332</v>
      </c>
      <c r="G18" s="23" t="s">
        <v>95</v>
      </c>
      <c r="H18" s="23" t="s">
        <v>9</v>
      </c>
      <c r="I18" s="23" t="s">
        <v>340</v>
      </c>
      <c r="J18"/>
      <c r="K18"/>
      <c r="L18"/>
      <c r="M18"/>
      <c r="N18"/>
      <c r="O18"/>
      <c r="P18"/>
    </row>
    <row r="19" spans="2:16" ht="18.75">
      <c r="B19" s="30" t="s">
        <v>341</v>
      </c>
      <c r="C19" s="60"/>
      <c r="D19" s="60"/>
      <c r="E19" s="60"/>
      <c r="F19" s="60"/>
      <c r="G19" s="60"/>
      <c r="H19" s="60"/>
      <c r="I19" s="59"/>
      <c r="J19"/>
      <c r="K19"/>
      <c r="L19"/>
      <c r="M19"/>
      <c r="N19"/>
      <c r="O19"/>
      <c r="P19"/>
    </row>
    <row r="20" spans="2:16" ht="15">
      <c r="B20" s="78" t="s">
        <v>334</v>
      </c>
      <c r="C20" s="27">
        <f>'[119]C11- Retrofit Consultant (East)'!$B$5</f>
        <v>378</v>
      </c>
      <c r="D20" s="27">
        <f>'[120]C11- Retrofit Consultant (East)'!$B$5</f>
        <v>225</v>
      </c>
      <c r="E20" s="27">
        <f>'[121]C11- Retrofit Consultant (East)'!$B$5</f>
        <v>225</v>
      </c>
      <c r="F20" s="27">
        <f>'[122]C11- Retrofit Consultant (East)'!$B$5</f>
        <v>180</v>
      </c>
      <c r="G20" s="27">
        <f>'[123]C11- Retrofit Consultant (East)'!$B$5</f>
        <v>145</v>
      </c>
      <c r="H20" s="27">
        <f>'[124]C11- Retrofit Consultant (East)'!$B$5</f>
        <v>380</v>
      </c>
      <c r="I20" s="40">
        <f>AVERAGE(C20:H20)</f>
        <v>255.5</v>
      </c>
      <c r="J20"/>
      <c r="K20"/>
      <c r="L20"/>
      <c r="M20"/>
      <c r="N20"/>
      <c r="O20"/>
      <c r="P20"/>
    </row>
    <row r="21" spans="2:16" ht="15">
      <c r="B21" s="78" t="s">
        <v>335</v>
      </c>
      <c r="C21" s="27">
        <f>'[119]C11- Retrofit Consultant (East)'!$B$6</f>
        <v>389</v>
      </c>
      <c r="D21" s="27">
        <f>'[120]C11- Retrofit Consultant (East)'!$B$6</f>
        <v>225</v>
      </c>
      <c r="E21" s="27">
        <f>'[121]C11- Retrofit Consultant (East)'!$B$6</f>
        <v>225</v>
      </c>
      <c r="F21" s="27">
        <f>'[122]C11- Retrofit Consultant (East)'!$B$6</f>
        <v>180</v>
      </c>
      <c r="G21" s="27">
        <f>'[123]C11- Retrofit Consultant (East)'!$B$6</f>
        <v>185</v>
      </c>
      <c r="H21" s="27">
        <f>'[124]C11- Retrofit Consultant (East)'!$B$6</f>
        <v>395</v>
      </c>
      <c r="I21" s="40">
        <f>AVERAGE(C21:H21)</f>
        <v>266.5</v>
      </c>
      <c r="J21"/>
      <c r="K21"/>
      <c r="L21"/>
      <c r="M21"/>
      <c r="N21"/>
      <c r="O21"/>
      <c r="P21"/>
    </row>
    <row r="22" spans="2:16" ht="15">
      <c r="B22" s="78" t="s">
        <v>336</v>
      </c>
      <c r="C22" s="27">
        <f>'[119]C11- Retrofit Consultant (East)'!$B$7</f>
        <v>473</v>
      </c>
      <c r="D22" s="27">
        <f>'[120]C11- Retrofit Consultant (East)'!$B$7</f>
        <v>225</v>
      </c>
      <c r="E22" s="27">
        <f>'[121]C11- Retrofit Consultant (East)'!$B$7</f>
        <v>350</v>
      </c>
      <c r="F22" s="27">
        <f>'[122]C11- Retrofit Consultant (East)'!$B$7</f>
        <v>180</v>
      </c>
      <c r="G22" s="27">
        <f>'[123]C11- Retrofit Consultant (East)'!$B$7</f>
        <v>195</v>
      </c>
      <c r="H22" s="27">
        <f>'[124]C11- Retrofit Consultant (East)'!$B$7</f>
        <v>410</v>
      </c>
      <c r="I22" s="40">
        <f>AVERAGE(C22:H22)</f>
        <v>305.5</v>
      </c>
      <c r="J22"/>
      <c r="K22"/>
      <c r="L22"/>
      <c r="M22"/>
      <c r="N22"/>
      <c r="O22"/>
      <c r="P22"/>
    </row>
    <row r="23" spans="2:16" ht="15">
      <c r="I23"/>
      <c r="J23"/>
      <c r="K23"/>
      <c r="L23"/>
      <c r="M23"/>
      <c r="N23"/>
      <c r="O23"/>
      <c r="P23"/>
    </row>
    <row r="24" spans="2:16" ht="15">
      <c r="I24"/>
      <c r="J24"/>
      <c r="K24"/>
      <c r="L24"/>
      <c r="M24"/>
      <c r="N24"/>
      <c r="O24"/>
      <c r="P24"/>
    </row>
    <row r="25" spans="2:16" ht="15">
      <c r="I25"/>
      <c r="J25"/>
      <c r="K25"/>
      <c r="L25"/>
      <c r="M25"/>
      <c r="N25"/>
      <c r="O25"/>
      <c r="P25"/>
    </row>
    <row r="26" spans="2:16" ht="53.1" customHeight="1">
      <c r="B26" s="31"/>
      <c r="C26" s="23" t="s">
        <v>39</v>
      </c>
      <c r="D26" s="23" t="s">
        <v>121</v>
      </c>
      <c r="E26" s="23" t="s">
        <v>331</v>
      </c>
      <c r="F26" s="23" t="s">
        <v>332</v>
      </c>
      <c r="G26" s="23" t="s">
        <v>95</v>
      </c>
      <c r="H26" s="23" t="s">
        <v>9</v>
      </c>
      <c r="I26" s="23" t="s">
        <v>340</v>
      </c>
      <c r="J26"/>
      <c r="K26"/>
      <c r="L26"/>
      <c r="M26"/>
      <c r="N26"/>
      <c r="O26"/>
      <c r="P26"/>
    </row>
    <row r="27" spans="2:16" ht="18.75">
      <c r="B27" s="30" t="s">
        <v>342</v>
      </c>
      <c r="C27" s="60"/>
      <c r="D27" s="60"/>
      <c r="E27" s="60"/>
      <c r="F27" s="60"/>
      <c r="G27" s="60"/>
      <c r="H27" s="60"/>
      <c r="I27" s="59"/>
      <c r="J27"/>
      <c r="K27"/>
      <c r="L27"/>
      <c r="M27"/>
      <c r="N27"/>
      <c r="O27"/>
      <c r="P27"/>
    </row>
    <row r="28" spans="2:16" ht="15">
      <c r="B28" s="78" t="s">
        <v>337</v>
      </c>
      <c r="C28" s="27">
        <f>'[119]C11- Retrofit Consultant (East)'!$C$5</f>
        <v>473</v>
      </c>
      <c r="D28" s="27">
        <f>'[120]C11- Retrofit Consultant (East)'!$C$5</f>
        <v>500</v>
      </c>
      <c r="E28" s="27">
        <f>'[121]C11- Retrofit Consultant (East)'!$C$5</f>
        <v>900</v>
      </c>
      <c r="F28" s="27">
        <f>'[122]C11- Retrofit Consultant (East)'!$C$5</f>
        <v>250</v>
      </c>
      <c r="G28" s="27">
        <f>'[123]C11- Retrofit Consultant (East)'!$C$5</f>
        <v>295</v>
      </c>
      <c r="H28" s="27">
        <f>'[124]C11- Retrofit Consultant (East)'!$C$5</f>
        <v>390</v>
      </c>
      <c r="I28" s="40">
        <f>AVERAGE(C28:H28)</f>
        <v>468</v>
      </c>
      <c r="J28"/>
      <c r="K28"/>
      <c r="L28"/>
      <c r="M28"/>
      <c r="N28"/>
      <c r="O28"/>
      <c r="P28"/>
    </row>
    <row r="29" spans="2:16" ht="15">
      <c r="B29" s="78" t="s">
        <v>338</v>
      </c>
      <c r="C29" s="27">
        <f>'[119]C11- Retrofit Consultant (East)'!$C$6</f>
        <v>494</v>
      </c>
      <c r="D29" s="27">
        <f>'[120]C11- Retrofit Consultant (East)'!$C$6</f>
        <v>500</v>
      </c>
      <c r="E29" s="27">
        <f>'[121]C11- Retrofit Consultant (East)'!$C$6</f>
        <v>900</v>
      </c>
      <c r="F29" s="27">
        <f>'[122]C11- Retrofit Consultant (East)'!$C$6</f>
        <v>500</v>
      </c>
      <c r="G29" s="27">
        <f>'[123]C11- Retrofit Consultant (East)'!$C$6</f>
        <v>395</v>
      </c>
      <c r="H29" s="27">
        <f>'[124]C11- Retrofit Consultant (East)'!$C$6</f>
        <v>413</v>
      </c>
      <c r="I29" s="40">
        <f>AVERAGE(C29:H29)</f>
        <v>533.66666666666663</v>
      </c>
      <c r="J29"/>
      <c r="K29"/>
      <c r="L29"/>
      <c r="M29"/>
      <c r="N29"/>
      <c r="O29"/>
      <c r="P29"/>
    </row>
    <row r="30" spans="2:16" ht="15">
      <c r="B30" s="78" t="s">
        <v>339</v>
      </c>
      <c r="C30" s="27">
        <f>'[119]C11- Retrofit Consultant (East)'!$C$7</f>
        <v>515</v>
      </c>
      <c r="D30" s="27">
        <f>'[120]C11- Retrofit Consultant (East)'!$C$7</f>
        <v>500</v>
      </c>
      <c r="E30" s="27">
        <f>'[121]C11- Retrofit Consultant (East)'!$C$7</f>
        <v>1050</v>
      </c>
      <c r="F30" s="27">
        <f>'[122]C11- Retrofit Consultant (East)'!$C$7</f>
        <v>550</v>
      </c>
      <c r="G30" s="27">
        <f>'[123]C11- Retrofit Consultant (East)'!$C$7</f>
        <v>495</v>
      </c>
      <c r="H30" s="27">
        <f>'[124]C11- Retrofit Consultant (East)'!$C$7</f>
        <v>425</v>
      </c>
      <c r="I30" s="40">
        <f>AVERAGE(C30:H30)</f>
        <v>589.16666666666663</v>
      </c>
      <c r="J30"/>
      <c r="K30"/>
      <c r="L30"/>
      <c r="M30"/>
      <c r="N30"/>
      <c r="O30"/>
      <c r="P30"/>
    </row>
    <row r="31" spans="2:16" ht="15"/>
    <row r="32" spans="2:16" ht="15"/>
    <row r="33" spans="2:8" ht="15">
      <c r="B33" s="108" t="s">
        <v>343</v>
      </c>
      <c r="C33" s="108"/>
      <c r="D33" s="108"/>
      <c r="E33" s="108"/>
      <c r="F33" s="108"/>
      <c r="G33" s="108"/>
      <c r="H33" s="108"/>
    </row>
    <row r="34" spans="2:8" ht="15">
      <c r="B34" s="153" t="s">
        <v>223</v>
      </c>
      <c r="C34" s="153"/>
      <c r="D34" s="153"/>
      <c r="E34" s="153"/>
      <c r="F34" s="153"/>
      <c r="G34" s="153"/>
      <c r="H34" s="153"/>
    </row>
    <row r="35" spans="2:8" ht="15">
      <c r="B35" s="153" t="s">
        <v>25</v>
      </c>
      <c r="C35" s="153"/>
      <c r="D35" s="153"/>
      <c r="E35" s="153"/>
      <c r="F35" s="153"/>
      <c r="G35" s="153"/>
      <c r="H35" s="153"/>
    </row>
    <row r="36" spans="2:8" ht="15">
      <c r="B36" s="113" t="s">
        <v>344</v>
      </c>
      <c r="C36" s="113"/>
      <c r="D36" s="113"/>
      <c r="E36" s="113"/>
      <c r="F36" s="113"/>
      <c r="G36" s="113"/>
      <c r="H36" s="113"/>
    </row>
    <row r="37" spans="2:8" ht="15">
      <c r="B37" s="154" t="s">
        <v>345</v>
      </c>
      <c r="C37" s="154"/>
      <c r="D37" s="154"/>
      <c r="E37" s="154"/>
      <c r="F37" s="154"/>
      <c r="G37" s="154"/>
      <c r="H37" s="154"/>
    </row>
    <row r="38" spans="2:8" ht="15">
      <c r="B38" s="155" t="s">
        <v>346</v>
      </c>
      <c r="C38" s="155"/>
      <c r="D38" s="155"/>
      <c r="E38" s="155"/>
      <c r="F38" s="155"/>
      <c r="G38" s="155"/>
      <c r="H38" s="155"/>
    </row>
    <row r="39" spans="2:8" ht="15">
      <c r="B39" s="156" t="s">
        <v>347</v>
      </c>
      <c r="C39" s="156"/>
      <c r="D39" s="156"/>
      <c r="E39" s="156"/>
      <c r="F39" s="156"/>
      <c r="G39" s="156"/>
      <c r="H39" s="156"/>
    </row>
    <row r="40" spans="2:8" ht="15">
      <c r="B40" s="156" t="s">
        <v>348</v>
      </c>
      <c r="C40" s="156"/>
      <c r="D40" s="156"/>
      <c r="E40" s="156"/>
      <c r="F40" s="156"/>
      <c r="G40" s="156"/>
      <c r="H40" s="156"/>
    </row>
    <row r="41" spans="2:8" ht="15">
      <c r="B41" s="155" t="s">
        <v>349</v>
      </c>
      <c r="C41" s="155"/>
      <c r="D41" s="155"/>
      <c r="E41" s="155"/>
      <c r="F41" s="155"/>
      <c r="G41" s="155"/>
      <c r="H41" s="155"/>
    </row>
    <row r="42" spans="2:8" ht="15">
      <c r="B42" s="156" t="s">
        <v>350</v>
      </c>
      <c r="C42" s="156"/>
      <c r="D42" s="156"/>
      <c r="E42" s="156"/>
      <c r="F42" s="156"/>
      <c r="G42" s="156"/>
      <c r="H42" s="156"/>
    </row>
    <row r="43" spans="2:8" ht="15">
      <c r="B43" s="156" t="s">
        <v>351</v>
      </c>
      <c r="C43" s="156"/>
      <c r="D43" s="156"/>
      <c r="E43" s="156"/>
      <c r="F43" s="156"/>
      <c r="G43" s="156"/>
      <c r="H43" s="156"/>
    </row>
    <row r="44" spans="2:8" ht="15">
      <c r="B44" s="156" t="s">
        <v>352</v>
      </c>
      <c r="C44" s="156"/>
      <c r="D44" s="156"/>
      <c r="E44" s="156"/>
      <c r="F44" s="156"/>
      <c r="G44" s="156"/>
      <c r="H44" s="156"/>
    </row>
    <row r="45" spans="2:8" ht="15">
      <c r="B45" s="157" t="s">
        <v>231</v>
      </c>
      <c r="C45" s="157"/>
      <c r="D45" s="157"/>
      <c r="E45" s="157"/>
      <c r="F45" s="157"/>
      <c r="G45" s="157"/>
      <c r="H45" s="157"/>
    </row>
    <row r="46" spans="2:8" ht="15">
      <c r="B46" s="157" t="s">
        <v>353</v>
      </c>
      <c r="C46" s="157"/>
      <c r="D46" s="157"/>
      <c r="E46" s="157"/>
      <c r="F46" s="157"/>
      <c r="G46" s="157"/>
      <c r="H46" s="157"/>
    </row>
    <row r="47" spans="2:8" ht="15">
      <c r="B47" s="158" t="s">
        <v>354</v>
      </c>
      <c r="C47" s="158"/>
      <c r="D47" s="158"/>
      <c r="E47" s="158"/>
      <c r="F47" s="158"/>
      <c r="G47" s="158"/>
      <c r="H47" s="158"/>
    </row>
    <row r="48" spans="2:8" ht="15">
      <c r="B48" s="159" t="s">
        <v>355</v>
      </c>
      <c r="C48" s="159"/>
      <c r="D48" s="159"/>
      <c r="E48" s="159"/>
      <c r="F48" s="159"/>
      <c r="G48" s="159"/>
      <c r="H48" s="159"/>
    </row>
    <row r="49" spans="2:8" ht="15">
      <c r="B49" s="159" t="s">
        <v>356</v>
      </c>
      <c r="C49" s="159"/>
      <c r="D49" s="159"/>
      <c r="E49" s="159"/>
      <c r="F49" s="159"/>
      <c r="G49" s="159"/>
      <c r="H49" s="159"/>
    </row>
    <row r="50" spans="2:8" ht="29.25" customHeight="1">
      <c r="B50" s="160" t="s">
        <v>357</v>
      </c>
      <c r="C50" s="160"/>
      <c r="D50" s="160"/>
      <c r="E50" s="160"/>
      <c r="F50" s="160"/>
      <c r="G50" s="160"/>
      <c r="H50" s="160"/>
    </row>
    <row r="51" spans="2:8" ht="15"/>
  </sheetData>
  <mergeCells count="18">
    <mergeCell ref="B45:H45"/>
    <mergeCell ref="B46:H46"/>
    <mergeCell ref="B47:H47"/>
    <mergeCell ref="B48:H48"/>
    <mergeCell ref="B49:H49"/>
    <mergeCell ref="B50:H50"/>
    <mergeCell ref="B39:H39"/>
    <mergeCell ref="B40:H40"/>
    <mergeCell ref="B41:H41"/>
    <mergeCell ref="B42:H42"/>
    <mergeCell ref="B43:H43"/>
    <mergeCell ref="B44:H44"/>
    <mergeCell ref="B33:H33"/>
    <mergeCell ref="B34:H34"/>
    <mergeCell ref="B35:H35"/>
    <mergeCell ref="B36:H36"/>
    <mergeCell ref="B37:H37"/>
    <mergeCell ref="B38:H38"/>
  </mergeCells>
  <phoneticPr fontId="5" type="noConversion"/>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44A4510832334F9FFE3E4F0607EA96" ma:contentTypeVersion="16" ma:contentTypeDescription="Create a new document." ma:contentTypeScope="" ma:versionID="5d86f42e282be5fe8507ccb6aa7e53da">
  <xsd:schema xmlns:xsd="http://www.w3.org/2001/XMLSchema" xmlns:xs="http://www.w3.org/2001/XMLSchema" xmlns:p="http://schemas.microsoft.com/office/2006/metadata/properties" xmlns:ns2="6adbc151-f0bd-414d-9a9f-635df802de55" xmlns:ns3="b12dc204-151b-430a-8cfd-e43c716aefd6" targetNamespace="http://schemas.microsoft.com/office/2006/metadata/properties" ma:root="true" ma:fieldsID="787c3a023c90551bf99541bede6e2b18" ns2:_="" ns3:_="">
    <xsd:import namespace="6adbc151-f0bd-414d-9a9f-635df802de55"/>
    <xsd:import namespace="b12dc204-151b-430a-8cfd-e43c716aef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SearchProperties" minOccurs="0"/>
                <xsd:element ref="ns3: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bc151-f0bd-414d-9a9f-635df802de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4e85844-2b00-4d22-afd1-30f2e5cee72a}" ma:internalName="TaxCatchAll" ma:showField="CatchAllData" ma:web="6adbc151-f0bd-414d-9a9f-635df802de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2dc204-151b-430a-8cfd-e43c716aef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68b0e2c-0788-47eb-a861-6310283824a3"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umber" ma:index="23" nillable="true" ma:displayName="Number" ma:decimals="0" ma:format="Dropdown" ma:internalName="Numb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2dc204-151b-430a-8cfd-e43c716aefd6">
      <Terms xmlns="http://schemas.microsoft.com/office/infopath/2007/PartnerControls"/>
    </lcf76f155ced4ddcb4097134ff3c332f>
    <TaxCatchAll xmlns="6adbc151-f0bd-414d-9a9f-635df802de55" xsi:nil="true"/>
    <SharedWithUsers xmlns="6adbc151-f0bd-414d-9a9f-635df802de55">
      <UserInfo>
        <DisplayName>Mischa Hollens</DisplayName>
        <AccountId>89</AccountId>
        <AccountType/>
      </UserInfo>
    </SharedWithUsers>
    <Number xmlns="b12dc204-151b-430a-8cfd-e43c716aefd6" xsi:nil="true"/>
  </documentManagement>
</p:properties>
</file>

<file path=customXml/itemProps1.xml><?xml version="1.0" encoding="utf-8"?>
<ds:datastoreItem xmlns:ds="http://schemas.openxmlformats.org/officeDocument/2006/customXml" ds:itemID="{0A0EE36A-AE21-49C6-A3E6-52A17AADAE98}"/>
</file>

<file path=customXml/itemProps2.xml><?xml version="1.0" encoding="utf-8"?>
<ds:datastoreItem xmlns:ds="http://schemas.openxmlformats.org/officeDocument/2006/customXml" ds:itemID="{4EA198CE-F6EC-4109-ACC3-6C8F19031534}"/>
</file>

<file path=customXml/itemProps3.xml><?xml version="1.0" encoding="utf-8"?>
<ds:datastoreItem xmlns:ds="http://schemas.openxmlformats.org/officeDocument/2006/customXml" ds:itemID="{A00859EE-B5B5-4012-8377-BCD31AE54F0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Charles Tarling</dc:creator>
  <cp:keywords/>
  <dc:description/>
  <cp:lastModifiedBy>Joanne Whitehead</cp:lastModifiedBy>
  <cp:revision/>
  <dcterms:created xsi:type="dcterms:W3CDTF">2023-12-07T07:00:06Z</dcterms:created>
  <dcterms:modified xsi:type="dcterms:W3CDTF">2024-07-31T14:49:29Z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0x0101009544A4510832334F9FFE3E4F0607EA96</vt:lpwstr>
  </property>
  <property fmtid="{D5CDD505-2E9C-101B-9397-08002B2CF9AE}" pid="3" name="MediaServiceImageTags">
    <vt:lpwstr/>
  </property>
</Properties>
</file>