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https://cddconsultancy.sharepoint.com/sites/CDDConsultancy/Shared Documents/Live Tenders/ICN Framework - 15th December/"/>
    </mc:Choice>
  </mc:AlternateContent>
  <xr:revisionPtr revIDLastSave="12" documentId="13_ncr:1_{694929D8-A729-43DD-B95D-748513C7A41D}" xr6:coauthVersionLast="47" xr6:coauthVersionMax="47" xr10:uidLastSave="{CA2E6629-C69C-4555-8E58-3F9EB51CA0C7}"/>
  <workbookProtection workbookAlgorithmName="SHA-512" workbookHashValue="yFfkeijeaZ9IN+lXiRG5oOkdfdY/58lQ7bSY5KkNKYqhCVmLYQdAhaHa261LhMFFmNzuWojxobt7PMxH913GHQ==" workbookSaltValue="U64RE5k1szcg3Oetl0Pe/A==" workbookSpinCount="100000" lockStructure="1"/>
  <bookViews>
    <workbookView xWindow="20" yWindow="20" windowWidth="24940" windowHeight="15900" tabRatio="849" xr2:uid="{00000000-000D-0000-FFFF-FFFF00000000}"/>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 name="_xlnm.Print_Area" localSheetId="0">'Summary Sheet '!$A$1:$H$18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0" i="21" l="1"/>
  <c r="G439" i="21"/>
  <c r="G438" i="21"/>
  <c r="G216" i="21"/>
  <c r="G215" i="21"/>
  <c r="G214" i="21"/>
  <c r="G440" i="20"/>
  <c r="G439" i="20"/>
  <c r="G438" i="20"/>
  <c r="G216" i="20"/>
  <c r="G215" i="20"/>
  <c r="G214" i="20"/>
  <c r="G440" i="19"/>
  <c r="G439" i="19"/>
  <c r="G438" i="19"/>
  <c r="G216" i="19"/>
  <c r="G215" i="19"/>
  <c r="G214" i="19"/>
  <c r="B18" i="6" l="1"/>
  <c r="F17" i="6"/>
  <c r="F16" i="6"/>
  <c r="F15" i="6"/>
  <c r="F14" i="6"/>
  <c r="F13" i="6"/>
  <c r="F14" i="7"/>
  <c r="F13" i="7"/>
  <c r="B17" i="7" s="1"/>
  <c r="F16" i="7"/>
  <c r="F15" i="7"/>
  <c r="G472" i="17"/>
  <c r="G233" i="17"/>
  <c r="G232" i="17"/>
  <c r="G231" i="17"/>
  <c r="G226" i="17"/>
  <c r="G196" i="17"/>
  <c r="G194" i="17"/>
  <c r="G195" i="17"/>
  <c r="G437" i="17"/>
  <c r="G436" i="17"/>
  <c r="G195" i="6"/>
  <c r="G234" i="6"/>
  <c r="G233" i="6"/>
  <c r="G232" i="6"/>
  <c r="G231" i="6"/>
  <c r="G226" i="6"/>
  <c r="G196" i="6"/>
  <c r="G188" i="6"/>
  <c r="G187" i="6"/>
  <c r="G180" i="6"/>
  <c r="G172" i="6"/>
  <c r="G164" i="6"/>
  <c r="G163" i="6"/>
  <c r="G162" i="6"/>
  <c r="G160" i="6"/>
  <c r="G156" i="6"/>
  <c r="G155" i="6"/>
  <c r="G154" i="6"/>
  <c r="G152" i="6"/>
  <c r="G148" i="6"/>
  <c r="G147" i="6"/>
  <c r="G146" i="6"/>
  <c r="G144" i="6"/>
  <c r="G194" i="6"/>
  <c r="E178" i="21"/>
  <c r="G178" i="21" s="1"/>
  <c r="E177" i="21"/>
  <c r="G177" i="21" s="1"/>
  <c r="E175" i="21"/>
  <c r="G175" i="21" s="1"/>
  <c r="E170" i="21"/>
  <c r="G170" i="21" s="1"/>
  <c r="E169" i="21"/>
  <c r="G169" i="21" s="1"/>
  <c r="E167" i="21"/>
  <c r="G167" i="21" s="1"/>
  <c r="G171" i="21" s="1"/>
  <c r="E162" i="21"/>
  <c r="G162" i="21" s="1"/>
  <c r="E161" i="21"/>
  <c r="G161" i="21" s="1"/>
  <c r="E159" i="21"/>
  <c r="G159" i="21" s="1"/>
  <c r="E154" i="21"/>
  <c r="G154" i="21" s="1"/>
  <c r="E153" i="21"/>
  <c r="G153" i="21" s="1"/>
  <c r="E151" i="21"/>
  <c r="G151" i="21" s="1"/>
  <c r="G155" i="21" s="1"/>
  <c r="E146" i="21"/>
  <c r="G146" i="21" s="1"/>
  <c r="E145" i="21"/>
  <c r="G145" i="21" s="1"/>
  <c r="E143" i="21"/>
  <c r="G143" i="21" s="1"/>
  <c r="G402" i="21"/>
  <c r="E402" i="21"/>
  <c r="E401" i="21"/>
  <c r="G401" i="21" s="1"/>
  <c r="E399" i="21"/>
  <c r="G399" i="21" s="1"/>
  <c r="E394" i="21"/>
  <c r="G394" i="21" s="1"/>
  <c r="E393" i="21"/>
  <c r="G393" i="21" s="1"/>
  <c r="E391" i="21"/>
  <c r="G391" i="21" s="1"/>
  <c r="E386" i="21"/>
  <c r="G386" i="21" s="1"/>
  <c r="E385" i="21"/>
  <c r="G385" i="21" s="1"/>
  <c r="E383" i="21"/>
  <c r="G383" i="21" s="1"/>
  <c r="G387" i="21" s="1"/>
  <c r="E378" i="21"/>
  <c r="G378" i="21" s="1"/>
  <c r="E377" i="21"/>
  <c r="G377" i="21" s="1"/>
  <c r="E375" i="21"/>
  <c r="G375" i="21" s="1"/>
  <c r="G379" i="21" s="1"/>
  <c r="E370" i="21"/>
  <c r="G370" i="21" s="1"/>
  <c r="E369" i="21"/>
  <c r="G369" i="21" s="1"/>
  <c r="E367" i="21"/>
  <c r="G367" i="21" s="1"/>
  <c r="E178" i="20"/>
  <c r="G178" i="20" s="1"/>
  <c r="E177" i="20"/>
  <c r="G177" i="20" s="1"/>
  <c r="E175" i="20"/>
  <c r="G175" i="20" s="1"/>
  <c r="G179" i="20" s="1"/>
  <c r="E170" i="20"/>
  <c r="G170" i="20" s="1"/>
  <c r="E169" i="20"/>
  <c r="G169" i="20" s="1"/>
  <c r="E167" i="20"/>
  <c r="G167" i="20" s="1"/>
  <c r="E162" i="20"/>
  <c r="G162" i="20" s="1"/>
  <c r="E161" i="20"/>
  <c r="G161" i="20" s="1"/>
  <c r="E159" i="20"/>
  <c r="G159" i="20" s="1"/>
  <c r="E154" i="20"/>
  <c r="G154" i="20" s="1"/>
  <c r="E153" i="20"/>
  <c r="G153" i="20" s="1"/>
  <c r="E151" i="20"/>
  <c r="G151" i="20" s="1"/>
  <c r="G155" i="20" s="1"/>
  <c r="E146" i="20"/>
  <c r="G146" i="20" s="1"/>
  <c r="E145" i="20"/>
  <c r="G145" i="20" s="1"/>
  <c r="E143" i="20"/>
  <c r="G143" i="20" s="1"/>
  <c r="G147" i="20" s="1"/>
  <c r="E402" i="20"/>
  <c r="G402" i="20" s="1"/>
  <c r="E401" i="20"/>
  <c r="G401" i="20" s="1"/>
  <c r="E399" i="20"/>
  <c r="G399" i="20" s="1"/>
  <c r="E394" i="20"/>
  <c r="G394" i="20" s="1"/>
  <c r="E393" i="20"/>
  <c r="G393" i="20" s="1"/>
  <c r="E391" i="20"/>
  <c r="G391" i="20" s="1"/>
  <c r="G395" i="20" s="1"/>
  <c r="E386" i="20"/>
  <c r="G386" i="20" s="1"/>
  <c r="E385" i="20"/>
  <c r="G385" i="20" s="1"/>
  <c r="E383" i="20"/>
  <c r="G383" i="20" s="1"/>
  <c r="G387" i="20" s="1"/>
  <c r="E378" i="20"/>
  <c r="G378" i="20" s="1"/>
  <c r="E377" i="20"/>
  <c r="G377" i="20" s="1"/>
  <c r="E375" i="20"/>
  <c r="G375" i="20" s="1"/>
  <c r="G379" i="20" s="1"/>
  <c r="E370" i="20"/>
  <c r="G370" i="20" s="1"/>
  <c r="E369" i="20"/>
  <c r="G369" i="20" s="1"/>
  <c r="E367" i="20"/>
  <c r="G367" i="20" s="1"/>
  <c r="G178" i="19"/>
  <c r="E178" i="19"/>
  <c r="G177" i="19"/>
  <c r="E177" i="19"/>
  <c r="E175" i="19"/>
  <c r="G175" i="19" s="1"/>
  <c r="G179" i="19" s="1"/>
  <c r="E170" i="19"/>
  <c r="G170" i="19" s="1"/>
  <c r="E169" i="19"/>
  <c r="G169" i="19" s="1"/>
  <c r="E167" i="19"/>
  <c r="G167" i="19" s="1"/>
  <c r="G162" i="19"/>
  <c r="E162" i="19"/>
  <c r="E161" i="19"/>
  <c r="G161" i="19" s="1"/>
  <c r="G159" i="19"/>
  <c r="G163" i="19" s="1"/>
  <c r="E159" i="19"/>
  <c r="E154" i="19"/>
  <c r="G154" i="19" s="1"/>
  <c r="E153" i="19"/>
  <c r="G153" i="19" s="1"/>
  <c r="E151" i="19"/>
  <c r="G151" i="19" s="1"/>
  <c r="G155" i="19" s="1"/>
  <c r="E146" i="19"/>
  <c r="G146" i="19" s="1"/>
  <c r="G145" i="19"/>
  <c r="E145" i="19"/>
  <c r="E143" i="19"/>
  <c r="G143" i="19" s="1"/>
  <c r="G147" i="19" s="1"/>
  <c r="G402" i="19"/>
  <c r="E402" i="19"/>
  <c r="E401" i="19"/>
  <c r="G401" i="19" s="1"/>
  <c r="E399" i="19"/>
  <c r="G399" i="19" s="1"/>
  <c r="E394" i="19"/>
  <c r="G394" i="19" s="1"/>
  <c r="E393" i="19"/>
  <c r="G393" i="19" s="1"/>
  <c r="E391" i="19"/>
  <c r="G391" i="19" s="1"/>
  <c r="G395" i="19" s="1"/>
  <c r="E386" i="19"/>
  <c r="G386" i="19" s="1"/>
  <c r="E385" i="19"/>
  <c r="G385" i="19" s="1"/>
  <c r="E383" i="19"/>
  <c r="G383" i="19" s="1"/>
  <c r="G387" i="19" s="1"/>
  <c r="E378" i="19"/>
  <c r="G378" i="19" s="1"/>
  <c r="E377" i="19"/>
  <c r="G377" i="19" s="1"/>
  <c r="G379" i="19" s="1"/>
  <c r="G375" i="19"/>
  <c r="E375" i="19"/>
  <c r="E370" i="19"/>
  <c r="G370" i="19" s="1"/>
  <c r="E369" i="19"/>
  <c r="G369" i="19" s="1"/>
  <c r="E367" i="19"/>
  <c r="G367" i="19" s="1"/>
  <c r="E178" i="18"/>
  <c r="G178" i="18" s="1"/>
  <c r="E177" i="18"/>
  <c r="G177" i="18" s="1"/>
  <c r="E175" i="18"/>
  <c r="G175" i="18" s="1"/>
  <c r="E170" i="18"/>
  <c r="G170" i="18" s="1"/>
  <c r="E169" i="18"/>
  <c r="G169" i="18" s="1"/>
  <c r="E167" i="18"/>
  <c r="G167" i="18" s="1"/>
  <c r="E162" i="18"/>
  <c r="G162" i="18" s="1"/>
  <c r="E161" i="18"/>
  <c r="G161" i="18" s="1"/>
  <c r="E159" i="18"/>
  <c r="G159" i="18" s="1"/>
  <c r="E154" i="18"/>
  <c r="G154" i="18" s="1"/>
  <c r="E153" i="18"/>
  <c r="G153" i="18" s="1"/>
  <c r="E151" i="18"/>
  <c r="G151" i="18" s="1"/>
  <c r="E146" i="18"/>
  <c r="G146" i="18" s="1"/>
  <c r="E145" i="18"/>
  <c r="G145" i="18" s="1"/>
  <c r="E143" i="18"/>
  <c r="G143" i="18" s="1"/>
  <c r="E402" i="18"/>
  <c r="G402" i="18" s="1"/>
  <c r="E401" i="18"/>
  <c r="G401" i="18" s="1"/>
  <c r="E399" i="18"/>
  <c r="G399" i="18" s="1"/>
  <c r="E394" i="18"/>
  <c r="G394" i="18" s="1"/>
  <c r="E393" i="18"/>
  <c r="G393" i="18" s="1"/>
  <c r="E391" i="18"/>
  <c r="G391" i="18" s="1"/>
  <c r="E386" i="18"/>
  <c r="G386" i="18" s="1"/>
  <c r="E385" i="18"/>
  <c r="G385" i="18" s="1"/>
  <c r="E383" i="18"/>
  <c r="G383" i="18" s="1"/>
  <c r="E378" i="18"/>
  <c r="G378" i="18" s="1"/>
  <c r="E377" i="18"/>
  <c r="G377" i="18" s="1"/>
  <c r="G439" i="18" s="1"/>
  <c r="E375" i="18"/>
  <c r="G375" i="18" s="1"/>
  <c r="E370" i="18"/>
  <c r="G370" i="18" s="1"/>
  <c r="E369" i="18"/>
  <c r="G369" i="18" s="1"/>
  <c r="E367" i="18"/>
  <c r="G367" i="18" s="1"/>
  <c r="G371" i="18" s="1"/>
  <c r="E402" i="7"/>
  <c r="G402" i="7" s="1"/>
  <c r="E401" i="7"/>
  <c r="G401" i="7" s="1"/>
  <c r="E399" i="7"/>
  <c r="G399" i="7" s="1"/>
  <c r="E394" i="7"/>
  <c r="G394" i="7" s="1"/>
  <c r="E393" i="7"/>
  <c r="G393" i="7" s="1"/>
  <c r="E391" i="7"/>
  <c r="G391" i="7" s="1"/>
  <c r="E386" i="7"/>
  <c r="G386" i="7" s="1"/>
  <c r="E385" i="7"/>
  <c r="G385" i="7" s="1"/>
  <c r="E383" i="7"/>
  <c r="G383" i="7" s="1"/>
  <c r="E378" i="7"/>
  <c r="G378" i="7" s="1"/>
  <c r="E377" i="7"/>
  <c r="G377" i="7" s="1"/>
  <c r="E375" i="7"/>
  <c r="G375" i="7" s="1"/>
  <c r="E370" i="7"/>
  <c r="G370" i="7" s="1"/>
  <c r="E369" i="7"/>
  <c r="G369" i="7" s="1"/>
  <c r="E367" i="7"/>
  <c r="G367" i="7" s="1"/>
  <c r="E170" i="7"/>
  <c r="G170" i="7" s="1"/>
  <c r="E169" i="7"/>
  <c r="G169" i="7" s="1"/>
  <c r="E167" i="7"/>
  <c r="G167" i="7" s="1"/>
  <c r="F16" i="21"/>
  <c r="F15" i="21"/>
  <c r="F14" i="21"/>
  <c r="F13" i="21"/>
  <c r="F239" i="21"/>
  <c r="B240" i="21" s="1"/>
  <c r="F238" i="21"/>
  <c r="F237" i="21"/>
  <c r="F236" i="21"/>
  <c r="F16" i="20"/>
  <c r="F15" i="20"/>
  <c r="F14" i="20"/>
  <c r="F13" i="20"/>
  <c r="F239" i="20"/>
  <c r="F238" i="20"/>
  <c r="F237" i="20"/>
  <c r="F236" i="20"/>
  <c r="F16" i="19"/>
  <c r="F15" i="19"/>
  <c r="F14" i="19"/>
  <c r="F13" i="19"/>
  <c r="F239" i="19"/>
  <c r="F238" i="19"/>
  <c r="F237" i="19"/>
  <c r="F236" i="19"/>
  <c r="F239" i="18"/>
  <c r="F238" i="18"/>
  <c r="F237" i="18"/>
  <c r="F236" i="18"/>
  <c r="F16" i="18"/>
  <c r="F15" i="18"/>
  <c r="F14" i="18"/>
  <c r="F13" i="18"/>
  <c r="F239" i="7"/>
  <c r="F238" i="7"/>
  <c r="F237" i="7"/>
  <c r="F236" i="7"/>
  <c r="E417" i="7"/>
  <c r="E193" i="7"/>
  <c r="E417" i="18"/>
  <c r="E193" i="18"/>
  <c r="E417" i="19"/>
  <c r="E193" i="19"/>
  <c r="E417" i="20"/>
  <c r="E193" i="20"/>
  <c r="E193" i="21"/>
  <c r="E451" i="6"/>
  <c r="E210" i="6"/>
  <c r="E451" i="17"/>
  <c r="F257" i="6"/>
  <c r="F256" i="6"/>
  <c r="F255" i="6"/>
  <c r="F254" i="6"/>
  <c r="F253" i="6"/>
  <c r="F257" i="17"/>
  <c r="F256" i="17"/>
  <c r="F255" i="17"/>
  <c r="F254" i="17"/>
  <c r="F253" i="17"/>
  <c r="E432" i="21"/>
  <c r="E431" i="21"/>
  <c r="E430" i="21"/>
  <c r="E429" i="21"/>
  <c r="E428" i="21"/>
  <c r="E427" i="21"/>
  <c r="E425" i="21"/>
  <c r="E424" i="21"/>
  <c r="E423" i="21"/>
  <c r="E421" i="21"/>
  <c r="E420" i="21"/>
  <c r="E419" i="21"/>
  <c r="E418" i="21"/>
  <c r="E417" i="21"/>
  <c r="E416" i="21"/>
  <c r="E414" i="21"/>
  <c r="E413" i="21"/>
  <c r="E412" i="21"/>
  <c r="E411" i="21"/>
  <c r="E410" i="21"/>
  <c r="E408" i="21"/>
  <c r="E407" i="2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E208" i="21"/>
  <c r="E207" i="21"/>
  <c r="E206" i="21"/>
  <c r="E205" i="21"/>
  <c r="E204" i="21"/>
  <c r="E203" i="21"/>
  <c r="E201" i="21"/>
  <c r="E200" i="21"/>
  <c r="E199" i="21"/>
  <c r="E197" i="21"/>
  <c r="E196" i="21"/>
  <c r="E195" i="21"/>
  <c r="E194" i="21"/>
  <c r="E192" i="21"/>
  <c r="E190" i="21"/>
  <c r="E189" i="21"/>
  <c r="E188" i="21"/>
  <c r="E187" i="21"/>
  <c r="E186" i="21"/>
  <c r="E184" i="21"/>
  <c r="E183" i="2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40" i="21"/>
  <c r="E432" i="20"/>
  <c r="E431" i="20"/>
  <c r="E430" i="20"/>
  <c r="E429" i="20"/>
  <c r="E428" i="20"/>
  <c r="E427" i="20"/>
  <c r="E425" i="20"/>
  <c r="E424" i="20"/>
  <c r="E423" i="20"/>
  <c r="E421" i="20"/>
  <c r="E420" i="20"/>
  <c r="E419" i="20"/>
  <c r="E418" i="20"/>
  <c r="E416" i="20"/>
  <c r="E414" i="20"/>
  <c r="E413" i="20"/>
  <c r="E412" i="20"/>
  <c r="E411" i="20"/>
  <c r="E410" i="20"/>
  <c r="E408" i="20"/>
  <c r="E407" i="20"/>
  <c r="E361" i="20"/>
  <c r="E353" i="20"/>
  <c r="E352" i="20"/>
  <c r="E351" i="20"/>
  <c r="E348" i="20"/>
  <c r="E347" i="20"/>
  <c r="E345" i="20"/>
  <c r="E344" i="20"/>
  <c r="E343" i="20"/>
  <c r="E342" i="20"/>
  <c r="E341" i="20"/>
  <c r="E340" i="20"/>
  <c r="E338" i="20"/>
  <c r="E337" i="20"/>
  <c r="E336" i="20"/>
  <c r="E335" i="20"/>
  <c r="E334" i="20"/>
  <c r="E332" i="20"/>
  <c r="E331" i="20"/>
  <c r="E330" i="20"/>
  <c r="E329" i="20"/>
  <c r="E328" i="20"/>
  <c r="E327" i="20"/>
  <c r="E326" i="20"/>
  <c r="E325" i="20"/>
  <c r="E324" i="20"/>
  <c r="E323" i="20"/>
  <c r="E321" i="20"/>
  <c r="E320" i="20"/>
  <c r="E319" i="20"/>
  <c r="E317" i="20"/>
  <c r="E316" i="20"/>
  <c r="E315" i="20"/>
  <c r="E313" i="20"/>
  <c r="E312" i="20"/>
  <c r="E311" i="20"/>
  <c r="E310" i="20"/>
  <c r="E309" i="20"/>
  <c r="E307" i="20"/>
  <c r="E305" i="20"/>
  <c r="E304" i="20"/>
  <c r="E303" i="20"/>
  <c r="E302" i="20"/>
  <c r="E301" i="20"/>
  <c r="E299" i="20"/>
  <c r="E298" i="20"/>
  <c r="E297" i="20"/>
  <c r="E296" i="20"/>
  <c r="E294" i="20"/>
  <c r="E293" i="20"/>
  <c r="E292" i="20"/>
  <c r="E291" i="20"/>
  <c r="E290" i="20"/>
  <c r="E288" i="20"/>
  <c r="E286" i="20"/>
  <c r="E285" i="20"/>
  <c r="E284" i="20"/>
  <c r="E283" i="20"/>
  <c r="E282" i="20"/>
  <c r="E281" i="20"/>
  <c r="E280" i="20"/>
  <c r="E279" i="20"/>
  <c r="E278" i="20"/>
  <c r="E277" i="20"/>
  <c r="E276" i="20"/>
  <c r="E275" i="20"/>
  <c r="E274" i="20"/>
  <c r="E272" i="20"/>
  <c r="E271" i="20"/>
  <c r="E270" i="20"/>
  <c r="E269" i="20"/>
  <c r="E268" i="20"/>
  <c r="E267" i="20"/>
  <c r="E266" i="20"/>
  <c r="E265" i="20"/>
  <c r="E264" i="20"/>
  <c r="E208" i="20"/>
  <c r="E207" i="20"/>
  <c r="E206" i="20"/>
  <c r="E205" i="20"/>
  <c r="E204" i="20"/>
  <c r="E203" i="20"/>
  <c r="E201" i="20"/>
  <c r="E200" i="20"/>
  <c r="E199" i="20"/>
  <c r="E197" i="20"/>
  <c r="E196" i="20"/>
  <c r="E195" i="20"/>
  <c r="E194" i="20"/>
  <c r="E192" i="20"/>
  <c r="E190" i="20"/>
  <c r="E189" i="20"/>
  <c r="E188" i="20"/>
  <c r="E187" i="20"/>
  <c r="E186" i="20"/>
  <c r="E184" i="20"/>
  <c r="E183" i="20"/>
  <c r="E137" i="20"/>
  <c r="E129" i="20"/>
  <c r="E128" i="20"/>
  <c r="E127" i="20"/>
  <c r="E124" i="20"/>
  <c r="E123" i="20"/>
  <c r="E121" i="20"/>
  <c r="E120" i="20"/>
  <c r="E119" i="20"/>
  <c r="E118" i="20"/>
  <c r="E117" i="20"/>
  <c r="E116" i="20"/>
  <c r="E114" i="20"/>
  <c r="E113" i="20"/>
  <c r="E112" i="20"/>
  <c r="E111" i="20"/>
  <c r="E110" i="20"/>
  <c r="E108" i="20"/>
  <c r="E107" i="20"/>
  <c r="E106" i="20"/>
  <c r="E105" i="20"/>
  <c r="E104" i="20"/>
  <c r="E103" i="20"/>
  <c r="E102" i="20"/>
  <c r="E101" i="20"/>
  <c r="E100" i="20"/>
  <c r="E99" i="20"/>
  <c r="E97" i="20"/>
  <c r="E96" i="20"/>
  <c r="E95" i="20"/>
  <c r="E93" i="20"/>
  <c r="E92" i="20"/>
  <c r="E91" i="20"/>
  <c r="E89" i="20"/>
  <c r="E88" i="20"/>
  <c r="E87" i="20"/>
  <c r="E86" i="20"/>
  <c r="E85" i="20"/>
  <c r="E83" i="20"/>
  <c r="E81" i="20"/>
  <c r="E80" i="20"/>
  <c r="E79" i="20"/>
  <c r="E78" i="20"/>
  <c r="E77" i="20"/>
  <c r="E75" i="20"/>
  <c r="E74" i="20"/>
  <c r="E73" i="20"/>
  <c r="E72" i="20"/>
  <c r="E70" i="20"/>
  <c r="E69" i="20"/>
  <c r="E68" i="20"/>
  <c r="E67" i="20"/>
  <c r="E66" i="20"/>
  <c r="E64" i="20"/>
  <c r="E62" i="20"/>
  <c r="E61" i="20"/>
  <c r="E60" i="20"/>
  <c r="E59" i="20"/>
  <c r="E58" i="20"/>
  <c r="E57" i="20"/>
  <c r="E56" i="20"/>
  <c r="E55" i="20"/>
  <c r="E54" i="20"/>
  <c r="E53" i="20"/>
  <c r="E52" i="20"/>
  <c r="E51" i="20"/>
  <c r="E50" i="20"/>
  <c r="E48" i="20"/>
  <c r="E47" i="20"/>
  <c r="E46" i="20"/>
  <c r="E45" i="20"/>
  <c r="E44" i="20"/>
  <c r="E43" i="20"/>
  <c r="E42" i="20"/>
  <c r="E41" i="20"/>
  <c r="E40" i="20"/>
  <c r="E432" i="19"/>
  <c r="E431" i="19"/>
  <c r="E430" i="19"/>
  <c r="E429" i="19"/>
  <c r="E428" i="19"/>
  <c r="E427" i="19"/>
  <c r="E425" i="19"/>
  <c r="E424" i="19"/>
  <c r="E423" i="19"/>
  <c r="E421" i="19"/>
  <c r="E420" i="19"/>
  <c r="E419" i="19"/>
  <c r="E418" i="19"/>
  <c r="E416" i="19"/>
  <c r="E414" i="19"/>
  <c r="E413" i="19"/>
  <c r="E412" i="19"/>
  <c r="E411" i="19"/>
  <c r="E410" i="19"/>
  <c r="E408" i="19"/>
  <c r="E40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266" i="19"/>
  <c r="E265" i="19"/>
  <c r="E264" i="19"/>
  <c r="E208" i="19"/>
  <c r="E207" i="19"/>
  <c r="E206" i="19"/>
  <c r="E205" i="19"/>
  <c r="E204" i="19"/>
  <c r="E203" i="19"/>
  <c r="E201" i="19"/>
  <c r="E200" i="19"/>
  <c r="E199" i="19"/>
  <c r="E197" i="19"/>
  <c r="E196" i="19"/>
  <c r="E195" i="19"/>
  <c r="E194" i="19"/>
  <c r="E192" i="19"/>
  <c r="E190" i="19"/>
  <c r="E189" i="19"/>
  <c r="E188" i="19"/>
  <c r="E187" i="19"/>
  <c r="E186" i="19"/>
  <c r="E184" i="19"/>
  <c r="E183" i="19"/>
  <c r="E137"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432" i="18"/>
  <c r="E431" i="18"/>
  <c r="E430" i="18"/>
  <c r="E429" i="18"/>
  <c r="E428" i="18"/>
  <c r="E427" i="18"/>
  <c r="E425" i="18"/>
  <c r="E424" i="18"/>
  <c r="E423" i="18"/>
  <c r="E421" i="18"/>
  <c r="E420" i="18"/>
  <c r="E419" i="18"/>
  <c r="E418" i="18"/>
  <c r="E416" i="18"/>
  <c r="E414" i="18"/>
  <c r="E413" i="18"/>
  <c r="E412" i="18"/>
  <c r="E411" i="18"/>
  <c r="E410" i="18"/>
  <c r="E408" i="18"/>
  <c r="E407" i="18"/>
  <c r="E361" i="18"/>
  <c r="E353" i="18"/>
  <c r="E352" i="18"/>
  <c r="E351" i="18"/>
  <c r="E348" i="18"/>
  <c r="E347" i="18"/>
  <c r="E345" i="18"/>
  <c r="E344" i="18"/>
  <c r="E343" i="18"/>
  <c r="E342" i="18"/>
  <c r="E341" i="18"/>
  <c r="E340" i="18"/>
  <c r="E338" i="18"/>
  <c r="E337" i="18"/>
  <c r="E336" i="18"/>
  <c r="E335" i="18"/>
  <c r="E334" i="18"/>
  <c r="E332" i="18"/>
  <c r="E331" i="18"/>
  <c r="E330" i="18"/>
  <c r="E329" i="18"/>
  <c r="E328" i="18"/>
  <c r="E327" i="18"/>
  <c r="E326" i="18"/>
  <c r="E325" i="18"/>
  <c r="E324" i="18"/>
  <c r="E323" i="18"/>
  <c r="E321" i="18"/>
  <c r="E320" i="18"/>
  <c r="E319" i="18"/>
  <c r="E317" i="18"/>
  <c r="E316" i="18"/>
  <c r="E315" i="18"/>
  <c r="E313" i="18"/>
  <c r="E312" i="18"/>
  <c r="E311" i="18"/>
  <c r="E310" i="18"/>
  <c r="E309" i="18"/>
  <c r="E307" i="18"/>
  <c r="E305" i="18"/>
  <c r="E304" i="18"/>
  <c r="E303" i="18"/>
  <c r="E302" i="18"/>
  <c r="E301" i="18"/>
  <c r="E299" i="18"/>
  <c r="E298" i="18"/>
  <c r="E297" i="18"/>
  <c r="E296" i="18"/>
  <c r="E294" i="18"/>
  <c r="E293" i="18"/>
  <c r="E292" i="18"/>
  <c r="E291" i="18"/>
  <c r="E290" i="18"/>
  <c r="E288" i="18"/>
  <c r="E286" i="18"/>
  <c r="E285" i="18"/>
  <c r="E284" i="18"/>
  <c r="E283" i="18"/>
  <c r="E282" i="18"/>
  <c r="E281" i="18"/>
  <c r="E280" i="18"/>
  <c r="E279" i="18"/>
  <c r="E278" i="18"/>
  <c r="E277" i="18"/>
  <c r="E276" i="18"/>
  <c r="E275" i="18"/>
  <c r="E274" i="18"/>
  <c r="E272" i="18"/>
  <c r="E271" i="18"/>
  <c r="E270" i="18"/>
  <c r="E269" i="18"/>
  <c r="E268" i="18"/>
  <c r="E267" i="18"/>
  <c r="E266" i="18"/>
  <c r="E265" i="18"/>
  <c r="E264" i="18"/>
  <c r="E208" i="18"/>
  <c r="E207" i="18"/>
  <c r="E206" i="18"/>
  <c r="E205" i="18"/>
  <c r="E204" i="18"/>
  <c r="E203" i="18"/>
  <c r="E201" i="18"/>
  <c r="E200" i="18"/>
  <c r="E199" i="18"/>
  <c r="E197" i="18"/>
  <c r="E196" i="18"/>
  <c r="E195" i="18"/>
  <c r="E194" i="18"/>
  <c r="E192" i="18"/>
  <c r="E190" i="18"/>
  <c r="E189" i="18"/>
  <c r="E188" i="18"/>
  <c r="E187" i="18"/>
  <c r="E186" i="18"/>
  <c r="E184" i="18"/>
  <c r="E183" i="18"/>
  <c r="E137" i="18"/>
  <c r="E129" i="18"/>
  <c r="E128" i="18"/>
  <c r="E127" i="18"/>
  <c r="E124" i="18"/>
  <c r="E123" i="18"/>
  <c r="E121" i="18"/>
  <c r="E120" i="18"/>
  <c r="E119" i="18"/>
  <c r="E118" i="18"/>
  <c r="E117" i="18"/>
  <c r="E116" i="18"/>
  <c r="E114" i="18"/>
  <c r="E113" i="18"/>
  <c r="E112" i="18"/>
  <c r="E111" i="18"/>
  <c r="E110" i="18"/>
  <c r="E108" i="18"/>
  <c r="E107" i="18"/>
  <c r="E106" i="18"/>
  <c r="E105" i="18"/>
  <c r="E104" i="18"/>
  <c r="E103" i="18"/>
  <c r="E102" i="18"/>
  <c r="E101" i="18"/>
  <c r="E100" i="18"/>
  <c r="E99" i="18"/>
  <c r="E97" i="18"/>
  <c r="E96" i="18"/>
  <c r="E95" i="18"/>
  <c r="E93" i="18"/>
  <c r="E92" i="18"/>
  <c r="E91" i="18"/>
  <c r="E89" i="18"/>
  <c r="E88" i="18"/>
  <c r="E87" i="18"/>
  <c r="E86" i="18"/>
  <c r="E85" i="18"/>
  <c r="E83" i="18"/>
  <c r="E81" i="18"/>
  <c r="E80" i="18"/>
  <c r="E79" i="18"/>
  <c r="E78" i="18"/>
  <c r="E77" i="18"/>
  <c r="E75" i="18"/>
  <c r="E74" i="18"/>
  <c r="E73" i="18"/>
  <c r="E72" i="18"/>
  <c r="E70" i="18"/>
  <c r="E69" i="18"/>
  <c r="E68" i="18"/>
  <c r="E67" i="18"/>
  <c r="E66" i="18"/>
  <c r="E64" i="18"/>
  <c r="E62" i="18"/>
  <c r="E61" i="18"/>
  <c r="E60" i="18"/>
  <c r="E59" i="18"/>
  <c r="E58" i="18"/>
  <c r="E57" i="18"/>
  <c r="E56" i="18"/>
  <c r="E55" i="18"/>
  <c r="E54" i="18"/>
  <c r="E53" i="18"/>
  <c r="E52" i="18"/>
  <c r="E51" i="18"/>
  <c r="E50" i="18"/>
  <c r="E48" i="18"/>
  <c r="E47" i="18"/>
  <c r="E46" i="18"/>
  <c r="E45" i="18"/>
  <c r="E44" i="18"/>
  <c r="E43" i="18"/>
  <c r="E42" i="18"/>
  <c r="E41" i="18"/>
  <c r="E40" i="18"/>
  <c r="E432" i="7"/>
  <c r="E431" i="7"/>
  <c r="E430" i="7"/>
  <c r="E429" i="7"/>
  <c r="E428" i="7"/>
  <c r="E427" i="7"/>
  <c r="E425" i="7"/>
  <c r="E424" i="7"/>
  <c r="E423" i="7"/>
  <c r="E421" i="7"/>
  <c r="E420" i="7"/>
  <c r="E419" i="7"/>
  <c r="E418" i="7"/>
  <c r="E416" i="7"/>
  <c r="E414" i="7"/>
  <c r="E413" i="7"/>
  <c r="E412" i="7"/>
  <c r="E411" i="7"/>
  <c r="E410" i="7"/>
  <c r="E408" i="7"/>
  <c r="E407" i="7"/>
  <c r="E197" i="7"/>
  <c r="E196" i="7"/>
  <c r="E195" i="7"/>
  <c r="E194" i="7"/>
  <c r="E192" i="7"/>
  <c r="E178" i="7"/>
  <c r="G178" i="7" s="1"/>
  <c r="E177" i="7"/>
  <c r="G177" i="7" s="1"/>
  <c r="E175" i="7"/>
  <c r="G175" i="7" s="1"/>
  <c r="E162" i="7"/>
  <c r="G162" i="7" s="1"/>
  <c r="E161" i="7"/>
  <c r="G161" i="7" s="1"/>
  <c r="E159" i="7"/>
  <c r="G159" i="7" s="1"/>
  <c r="E154" i="7"/>
  <c r="G154" i="7" s="1"/>
  <c r="E153" i="7"/>
  <c r="G153" i="7" s="1"/>
  <c r="E151" i="7"/>
  <c r="G151" i="7" s="1"/>
  <c r="E146" i="7"/>
  <c r="G146" i="7" s="1"/>
  <c r="E145" i="7"/>
  <c r="G145" i="7" s="1"/>
  <c r="E143" i="7"/>
  <c r="G143" i="7" s="1"/>
  <c r="G395" i="18" l="1"/>
  <c r="G440" i="18"/>
  <c r="G387" i="18"/>
  <c r="G438" i="18"/>
  <c r="G379" i="18"/>
  <c r="G179" i="18"/>
  <c r="G216" i="18"/>
  <c r="G171" i="18"/>
  <c r="G163" i="18"/>
  <c r="G215" i="18"/>
  <c r="G214" i="18"/>
  <c r="G155" i="18"/>
  <c r="G439" i="7"/>
  <c r="G371" i="7"/>
  <c r="G395" i="7"/>
  <c r="G387" i="7"/>
  <c r="G440" i="7"/>
  <c r="G438" i="7"/>
  <c r="G403" i="7"/>
  <c r="G215" i="7"/>
  <c r="G216" i="7"/>
  <c r="G214" i="7"/>
  <c r="G235" i="6"/>
  <c r="G238" i="6" s="1"/>
  <c r="G236" i="6"/>
  <c r="G171" i="7"/>
  <c r="G163" i="21"/>
  <c r="G147" i="21"/>
  <c r="G179" i="21"/>
  <c r="G395" i="21"/>
  <c r="G371" i="21"/>
  <c r="G403" i="21"/>
  <c r="G163" i="20"/>
  <c r="G171" i="20"/>
  <c r="G371" i="20"/>
  <c r="G403" i="20"/>
  <c r="G171" i="19"/>
  <c r="G371" i="19"/>
  <c r="G403" i="19"/>
  <c r="G147" i="18"/>
  <c r="G403" i="18"/>
  <c r="G379" i="7"/>
  <c r="B240" i="20"/>
  <c r="B240" i="19"/>
  <c r="B17" i="21"/>
  <c r="G209" i="21"/>
  <c r="G217" i="21" s="1"/>
  <c r="G433" i="21"/>
  <c r="G441" i="21" s="1"/>
  <c r="E131" i="21"/>
  <c r="E132" i="21" s="1"/>
  <c r="E355" i="21"/>
  <c r="E356" i="21" s="1"/>
  <c r="G209" i="20"/>
  <c r="G217" i="20" s="1"/>
  <c r="E131" i="20"/>
  <c r="E132" i="20" s="1"/>
  <c r="G433" i="20"/>
  <c r="G441" i="20" s="1"/>
  <c r="E355" i="20"/>
  <c r="E356" i="20" s="1"/>
  <c r="B17" i="20"/>
  <c r="E131" i="19"/>
  <c r="G213" i="19" s="1"/>
  <c r="E355" i="19"/>
  <c r="E356" i="19" s="1"/>
  <c r="B17" i="19"/>
  <c r="G209" i="19"/>
  <c r="G217" i="19" s="1"/>
  <c r="G433" i="19"/>
  <c r="G441" i="19" s="1"/>
  <c r="G433" i="18"/>
  <c r="G441" i="18" s="1"/>
  <c r="G209" i="18"/>
  <c r="G217" i="18" s="1"/>
  <c r="E355" i="18"/>
  <c r="G437" i="18" s="1"/>
  <c r="B17" i="18"/>
  <c r="E131" i="18"/>
  <c r="E132" i="18" s="1"/>
  <c r="B240" i="18"/>
  <c r="G179" i="7"/>
  <c r="G433" i="7"/>
  <c r="G163" i="7"/>
  <c r="G147" i="7"/>
  <c r="G155" i="7"/>
  <c r="E466" i="17"/>
  <c r="E465" i="17"/>
  <c r="E464" i="17"/>
  <c r="E463" i="17"/>
  <c r="E462" i="17"/>
  <c r="E461" i="17"/>
  <c r="E459" i="17"/>
  <c r="E458" i="17"/>
  <c r="E457" i="17"/>
  <c r="E455" i="17"/>
  <c r="E454" i="17"/>
  <c r="E453" i="17"/>
  <c r="E452" i="17"/>
  <c r="E450" i="17"/>
  <c r="E448" i="17"/>
  <c r="E447" i="17"/>
  <c r="E446" i="17"/>
  <c r="E445" i="17"/>
  <c r="E444" i="17"/>
  <c r="E442" i="17"/>
  <c r="E441" i="17"/>
  <c r="E436" i="17"/>
  <c r="E435" i="17"/>
  <c r="G435" i="17" s="1"/>
  <c r="E433" i="17"/>
  <c r="G433" i="17" s="1"/>
  <c r="G428" i="17"/>
  <c r="E428" i="17"/>
  <c r="E427" i="17"/>
  <c r="G427" i="17" s="1"/>
  <c r="E425" i="17"/>
  <c r="G425" i="17" s="1"/>
  <c r="G429" i="17" s="1"/>
  <c r="E420" i="17"/>
  <c r="G420" i="17" s="1"/>
  <c r="E419" i="17"/>
  <c r="G419" i="17" s="1"/>
  <c r="E417" i="17"/>
  <c r="G417" i="17" s="1"/>
  <c r="G421" i="17" s="1"/>
  <c r="E412" i="17"/>
  <c r="G412" i="17" s="1"/>
  <c r="E411" i="17"/>
  <c r="G411" i="17" s="1"/>
  <c r="E409" i="17"/>
  <c r="G409" i="17" s="1"/>
  <c r="E404" i="17"/>
  <c r="G404" i="17" s="1"/>
  <c r="E403" i="17"/>
  <c r="G403" i="17" s="1"/>
  <c r="E401" i="17"/>
  <c r="G401" i="17" s="1"/>
  <c r="G405" i="17" s="1"/>
  <c r="E396" i="17"/>
  <c r="G396" i="17" s="1"/>
  <c r="E395" i="17"/>
  <c r="G395" i="17" s="1"/>
  <c r="E393" i="17"/>
  <c r="G393" i="17" s="1"/>
  <c r="G397" i="17" s="1"/>
  <c r="E388" i="17"/>
  <c r="G388" i="17" s="1"/>
  <c r="E387" i="17"/>
  <c r="G387" i="17" s="1"/>
  <c r="E385" i="17"/>
  <c r="G385" i="17" s="1"/>
  <c r="E379" i="17"/>
  <c r="E371" i="17"/>
  <c r="E370" i="17"/>
  <c r="E369" i="17"/>
  <c r="E366" i="17"/>
  <c r="E365" i="17"/>
  <c r="E363" i="17"/>
  <c r="E362" i="17"/>
  <c r="E361" i="17"/>
  <c r="E360"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90" i="17"/>
  <c r="E289" i="17"/>
  <c r="E288" i="17"/>
  <c r="E287" i="17"/>
  <c r="E286" i="17"/>
  <c r="E285" i="17"/>
  <c r="E284" i="17"/>
  <c r="E283" i="17"/>
  <c r="E282" i="17"/>
  <c r="E373" i="17" s="1"/>
  <c r="B258" i="17"/>
  <c r="E225" i="17"/>
  <c r="E224" i="17"/>
  <c r="E223" i="17"/>
  <c r="E222" i="17"/>
  <c r="E221" i="17"/>
  <c r="E220" i="17"/>
  <c r="E218" i="17"/>
  <c r="E217" i="17"/>
  <c r="E216" i="17"/>
  <c r="E214" i="17"/>
  <c r="E213" i="17"/>
  <c r="E212" i="17"/>
  <c r="E211" i="17"/>
  <c r="E210" i="17"/>
  <c r="E209" i="17"/>
  <c r="E207" i="17"/>
  <c r="E206" i="17"/>
  <c r="E205" i="17"/>
  <c r="E204" i="17"/>
  <c r="E203" i="17"/>
  <c r="E201" i="17"/>
  <c r="E200" i="17"/>
  <c r="E195" i="17"/>
  <c r="E194" i="17"/>
  <c r="E192" i="17"/>
  <c r="G192" i="17" s="1"/>
  <c r="E187" i="17"/>
  <c r="G187" i="17" s="1"/>
  <c r="E186" i="17"/>
  <c r="G186" i="17" s="1"/>
  <c r="E184" i="17"/>
  <c r="G184" i="17" s="1"/>
  <c r="G188" i="17" s="1"/>
  <c r="E179" i="17"/>
  <c r="G179" i="17" s="1"/>
  <c r="E178" i="17"/>
  <c r="G178" i="17" s="1"/>
  <c r="E176" i="17"/>
  <c r="G176" i="17" s="1"/>
  <c r="E171" i="17"/>
  <c r="G171" i="17" s="1"/>
  <c r="E170" i="17"/>
  <c r="G170" i="17" s="1"/>
  <c r="E168" i="17"/>
  <c r="G168" i="17" s="1"/>
  <c r="G163" i="17"/>
  <c r="E163" i="17"/>
  <c r="E162" i="17"/>
  <c r="G162" i="17" s="1"/>
  <c r="E160" i="17"/>
  <c r="G160" i="17" s="1"/>
  <c r="G155" i="17"/>
  <c r="E155" i="17"/>
  <c r="E154" i="17"/>
  <c r="G154" i="17" s="1"/>
  <c r="E152" i="17"/>
  <c r="G152" i="17" s="1"/>
  <c r="G156" i="17" s="1"/>
  <c r="E147" i="17"/>
  <c r="G147" i="17" s="1"/>
  <c r="E146" i="17"/>
  <c r="G146" i="17" s="1"/>
  <c r="E144" i="17"/>
  <c r="G144" i="17" s="1"/>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9" i="17"/>
  <c r="E48" i="17"/>
  <c r="E47" i="17"/>
  <c r="E46" i="17"/>
  <c r="E45" i="17"/>
  <c r="E44" i="17"/>
  <c r="E43" i="17"/>
  <c r="E42" i="17"/>
  <c r="E132" i="17" s="1"/>
  <c r="E41" i="17"/>
  <c r="F17" i="17"/>
  <c r="F16" i="17"/>
  <c r="F15" i="17"/>
  <c r="F14" i="17"/>
  <c r="F13" i="17"/>
  <c r="E466" i="6"/>
  <c r="E465" i="6"/>
  <c r="E464" i="6"/>
  <c r="E463" i="6"/>
  <c r="E462" i="6"/>
  <c r="E461" i="6"/>
  <c r="E459" i="6"/>
  <c r="E458" i="6"/>
  <c r="E457" i="6"/>
  <c r="E455" i="6"/>
  <c r="E454" i="6"/>
  <c r="E453" i="6"/>
  <c r="E452" i="6"/>
  <c r="E450" i="6"/>
  <c r="E448" i="6"/>
  <c r="E447" i="6"/>
  <c r="E446" i="6"/>
  <c r="E445" i="6"/>
  <c r="E444" i="6"/>
  <c r="E442" i="6"/>
  <c r="E441" i="6"/>
  <c r="E436" i="6"/>
  <c r="G436" i="6" s="1"/>
  <c r="E435" i="6"/>
  <c r="G435" i="6" s="1"/>
  <c r="E433" i="6"/>
  <c r="G433" i="6" s="1"/>
  <c r="E428" i="6"/>
  <c r="G428" i="6" s="1"/>
  <c r="E427" i="6"/>
  <c r="G427" i="6" s="1"/>
  <c r="E425" i="6"/>
  <c r="G425" i="6" s="1"/>
  <c r="E420" i="6"/>
  <c r="G420" i="6" s="1"/>
  <c r="E419" i="6"/>
  <c r="G419" i="6" s="1"/>
  <c r="E417" i="6"/>
  <c r="G417" i="6" s="1"/>
  <c r="E412" i="6"/>
  <c r="G412" i="6" s="1"/>
  <c r="E411" i="6"/>
  <c r="G411" i="6" s="1"/>
  <c r="E409" i="6"/>
  <c r="G409" i="6" s="1"/>
  <c r="E404" i="6"/>
  <c r="G404" i="6" s="1"/>
  <c r="E403" i="6"/>
  <c r="G403" i="6" s="1"/>
  <c r="E401" i="6"/>
  <c r="G401" i="6" s="1"/>
  <c r="E396" i="6"/>
  <c r="G396" i="6" s="1"/>
  <c r="E395" i="6"/>
  <c r="G395" i="6" s="1"/>
  <c r="E393" i="6"/>
  <c r="G393" i="6" s="1"/>
  <c r="E388" i="6"/>
  <c r="G388" i="6" s="1"/>
  <c r="E387" i="6"/>
  <c r="G387" i="6" s="1"/>
  <c r="E385" i="6"/>
  <c r="G385" i="6" s="1"/>
  <c r="E211" i="6"/>
  <c r="E195" i="6"/>
  <c r="E187" i="6"/>
  <c r="E179" i="6"/>
  <c r="G179" i="6" s="1"/>
  <c r="E155" i="6"/>
  <c r="E154" i="6"/>
  <c r="E152" i="6"/>
  <c r="E163" i="6"/>
  <c r="E162" i="6"/>
  <c r="E160" i="6"/>
  <c r="E171" i="6"/>
  <c r="G171" i="6" s="1"/>
  <c r="E170" i="6"/>
  <c r="G170" i="6" s="1"/>
  <c r="E168" i="6"/>
  <c r="G168" i="6" s="1"/>
  <c r="E147" i="6"/>
  <c r="E146" i="6"/>
  <c r="E144" i="6"/>
  <c r="G437" i="6" l="1"/>
  <c r="G213" i="20"/>
  <c r="E132" i="19"/>
  <c r="G437" i="19"/>
  <c r="G180" i="17"/>
  <c r="G172" i="17"/>
  <c r="G389" i="6"/>
  <c r="G413" i="6"/>
  <c r="G421" i="6"/>
  <c r="B18" i="17"/>
  <c r="G213" i="21"/>
  <c r="G218" i="21" s="1"/>
  <c r="G219" i="21" s="1"/>
  <c r="G221" i="21" s="1"/>
  <c r="G448" i="21" s="1"/>
  <c r="G437" i="21"/>
  <c r="G442" i="21" s="1"/>
  <c r="G443" i="21" s="1"/>
  <c r="G437" i="20"/>
  <c r="G442" i="20" s="1"/>
  <c r="E356" i="18"/>
  <c r="G213" i="18"/>
  <c r="G218" i="20"/>
  <c r="G219" i="20" s="1"/>
  <c r="G218" i="19"/>
  <c r="G219" i="19" s="1"/>
  <c r="G442" i="19"/>
  <c r="G442" i="18"/>
  <c r="G443" i="18" s="1"/>
  <c r="G234" i="17"/>
  <c r="G467" i="17"/>
  <c r="G475" i="17" s="1"/>
  <c r="E133" i="17"/>
  <c r="G230" i="17"/>
  <c r="G473" i="17"/>
  <c r="G148" i="17"/>
  <c r="G474" i="17"/>
  <c r="E374" i="17"/>
  <c r="G471" i="17"/>
  <c r="G389" i="17"/>
  <c r="G164" i="17"/>
  <c r="G413" i="17"/>
  <c r="G429" i="6"/>
  <c r="G467" i="6"/>
  <c r="G475" i="6" s="1"/>
  <c r="G397" i="6"/>
  <c r="G474" i="6"/>
  <c r="G405" i="6"/>
  <c r="G473" i="6"/>
  <c r="G472" i="6"/>
  <c r="G218" i="18" l="1"/>
  <c r="G219" i="18" s="1"/>
  <c r="G221" i="18" s="1"/>
  <c r="G448" i="18" s="1"/>
  <c r="G445" i="18"/>
  <c r="G449" i="18" s="1"/>
  <c r="G445" i="21"/>
  <c r="G449" i="21" s="1"/>
  <c r="G450" i="21" s="1"/>
  <c r="B12" i="16" s="1"/>
  <c r="G443" i="20"/>
  <c r="G445" i="20" s="1"/>
  <c r="G449" i="20" s="1"/>
  <c r="G221" i="20"/>
  <c r="G448" i="20" s="1"/>
  <c r="G221" i="19"/>
  <c r="G448" i="19" s="1"/>
  <c r="G443" i="19"/>
  <c r="G445" i="19" s="1"/>
  <c r="G449" i="19" s="1"/>
  <c r="G476" i="17"/>
  <c r="G235" i="17"/>
  <c r="G236" i="17" s="1"/>
  <c r="G238" i="17" s="1"/>
  <c r="G482" i="17" s="1"/>
  <c r="G450" i="18" l="1"/>
  <c r="B9" i="16" s="1"/>
  <c r="G450" i="20"/>
  <c r="B11" i="16" s="1"/>
  <c r="G450" i="19"/>
  <c r="B10" i="16" s="1"/>
  <c r="G477" i="17"/>
  <c r="G479" i="17" s="1"/>
  <c r="G483" i="17" s="1"/>
  <c r="G484" i="17" s="1"/>
  <c r="B14" i="16" s="1"/>
  <c r="E361" i="7"/>
  <c r="E353" i="7"/>
  <c r="E352" i="7"/>
  <c r="E351" i="7"/>
  <c r="E348" i="7"/>
  <c r="E347" i="7"/>
  <c r="E345" i="7"/>
  <c r="E344" i="7"/>
  <c r="E343" i="7"/>
  <c r="E342" i="7"/>
  <c r="E341" i="7"/>
  <c r="E340" i="7"/>
  <c r="E338" i="7"/>
  <c r="E337" i="7"/>
  <c r="E336" i="7"/>
  <c r="E335" i="7"/>
  <c r="E334" i="7"/>
  <c r="E332" i="7"/>
  <c r="E331" i="7"/>
  <c r="E330" i="7"/>
  <c r="E329" i="7"/>
  <c r="E328" i="7"/>
  <c r="E327" i="7"/>
  <c r="E326" i="7"/>
  <c r="E325" i="7"/>
  <c r="E324" i="7"/>
  <c r="E323" i="7"/>
  <c r="E321" i="7"/>
  <c r="E320" i="7"/>
  <c r="E319" i="7"/>
  <c r="E317" i="7"/>
  <c r="E316" i="7"/>
  <c r="E315" i="7"/>
  <c r="E313" i="7"/>
  <c r="E312" i="7"/>
  <c r="E311" i="7"/>
  <c r="E310" i="7"/>
  <c r="E309" i="7"/>
  <c r="E307" i="7"/>
  <c r="E305" i="7"/>
  <c r="E304" i="7"/>
  <c r="E303" i="7"/>
  <c r="E302" i="7"/>
  <c r="E301" i="7"/>
  <c r="E299" i="7"/>
  <c r="E298" i="7"/>
  <c r="E297" i="7"/>
  <c r="E296" i="7"/>
  <c r="E294" i="7"/>
  <c r="E293" i="7"/>
  <c r="E292" i="7"/>
  <c r="E291" i="7"/>
  <c r="E290" i="7"/>
  <c r="E288" i="7"/>
  <c r="E286" i="7"/>
  <c r="E285" i="7"/>
  <c r="E284" i="7"/>
  <c r="E283" i="7"/>
  <c r="E282" i="7"/>
  <c r="E281" i="7"/>
  <c r="E280" i="7"/>
  <c r="E279" i="7"/>
  <c r="E278" i="7"/>
  <c r="E277" i="7"/>
  <c r="E276" i="7"/>
  <c r="E275" i="7"/>
  <c r="E274" i="7"/>
  <c r="E272" i="7"/>
  <c r="E271" i="7"/>
  <c r="E270" i="7"/>
  <c r="E269" i="7"/>
  <c r="E268" i="7"/>
  <c r="E267" i="7"/>
  <c r="E266" i="7"/>
  <c r="E265" i="7"/>
  <c r="E264" i="7"/>
  <c r="E208" i="7"/>
  <c r="E207" i="7"/>
  <c r="E206" i="7"/>
  <c r="E205" i="7"/>
  <c r="E204" i="7"/>
  <c r="E203" i="7"/>
  <c r="E201" i="7"/>
  <c r="E200" i="7"/>
  <c r="E199" i="7"/>
  <c r="E190" i="7"/>
  <c r="E189" i="7"/>
  <c r="E188" i="7"/>
  <c r="E187" i="7"/>
  <c r="E186" i="7"/>
  <c r="E184" i="7"/>
  <c r="E183" i="7"/>
  <c r="E137" i="7"/>
  <c r="E129" i="7"/>
  <c r="E128" i="7"/>
  <c r="E127" i="7"/>
  <c r="E124" i="7"/>
  <c r="E123" i="7"/>
  <c r="E121" i="7"/>
  <c r="E120" i="7"/>
  <c r="E119" i="7"/>
  <c r="E118" i="7"/>
  <c r="E117" i="7"/>
  <c r="E116" i="7"/>
  <c r="E114" i="7"/>
  <c r="E113" i="7"/>
  <c r="E112" i="7"/>
  <c r="E111" i="7"/>
  <c r="E110" i="7"/>
  <c r="E108" i="7"/>
  <c r="E107" i="7"/>
  <c r="E106" i="7"/>
  <c r="E105" i="7"/>
  <c r="E104" i="7"/>
  <c r="E103" i="7"/>
  <c r="E102" i="7"/>
  <c r="E101" i="7"/>
  <c r="E100" i="7"/>
  <c r="E99" i="7"/>
  <c r="E97" i="7"/>
  <c r="E96" i="7"/>
  <c r="E95" i="7"/>
  <c r="E93" i="7"/>
  <c r="E92" i="7"/>
  <c r="E91" i="7"/>
  <c r="E89" i="7"/>
  <c r="E88" i="7"/>
  <c r="E87" i="7"/>
  <c r="E86" i="7"/>
  <c r="E85" i="7"/>
  <c r="E83" i="7"/>
  <c r="E81" i="7"/>
  <c r="E80" i="7"/>
  <c r="E79" i="7"/>
  <c r="E78" i="7"/>
  <c r="E77" i="7"/>
  <c r="E75" i="7"/>
  <c r="E74" i="7"/>
  <c r="E73" i="7"/>
  <c r="E72" i="7"/>
  <c r="E70" i="7"/>
  <c r="E69" i="7"/>
  <c r="E68" i="7"/>
  <c r="E67" i="7"/>
  <c r="E66" i="7"/>
  <c r="E64" i="7"/>
  <c r="E62" i="7"/>
  <c r="E61" i="7"/>
  <c r="E60" i="7"/>
  <c r="E59" i="7"/>
  <c r="E58" i="7"/>
  <c r="E57" i="7"/>
  <c r="E56" i="7"/>
  <c r="E55" i="7"/>
  <c r="E54" i="7"/>
  <c r="E53" i="7"/>
  <c r="E52" i="7"/>
  <c r="E51" i="7"/>
  <c r="E50" i="7"/>
  <c r="E48" i="7"/>
  <c r="E47" i="7"/>
  <c r="E46" i="7"/>
  <c r="E45" i="7"/>
  <c r="E44" i="7"/>
  <c r="E43" i="7"/>
  <c r="E42" i="7"/>
  <c r="E41" i="7"/>
  <c r="E40" i="7"/>
  <c r="B240" i="7" l="1"/>
  <c r="G209" i="7"/>
  <c r="G217" i="7" s="1"/>
  <c r="G441" i="7"/>
  <c r="E355" i="7"/>
  <c r="E356" i="7" s="1"/>
  <c r="E131" i="7"/>
  <c r="E194" i="6"/>
  <c r="E192" i="6"/>
  <c r="E186" i="6"/>
  <c r="E184" i="6"/>
  <c r="E178" i="6"/>
  <c r="E176" i="6"/>
  <c r="E132" i="7" l="1"/>
  <c r="G213" i="7"/>
  <c r="G218" i="7" s="1"/>
  <c r="G219" i="7" s="1"/>
  <c r="G221" i="7" s="1"/>
  <c r="G437" i="7"/>
  <c r="B258" i="6"/>
  <c r="G442" i="7" l="1"/>
  <c r="G448" i="7"/>
  <c r="E379" i="6"/>
  <c r="E371" i="6"/>
  <c r="E370" i="6"/>
  <c r="E369" i="6"/>
  <c r="E366" i="6"/>
  <c r="E365" i="6"/>
  <c r="E363" i="6"/>
  <c r="E362" i="6"/>
  <c r="E361" i="6"/>
  <c r="E360" i="6"/>
  <c r="E359" i="6"/>
  <c r="E358" i="6"/>
  <c r="E356" i="6"/>
  <c r="E355" i="6"/>
  <c r="E354" i="6"/>
  <c r="E353" i="6"/>
  <c r="E352" i="6"/>
  <c r="E350" i="6"/>
  <c r="E349" i="6"/>
  <c r="E348" i="6"/>
  <c r="E347" i="6"/>
  <c r="E346" i="6"/>
  <c r="E345" i="6"/>
  <c r="E344" i="6"/>
  <c r="E343" i="6"/>
  <c r="E342" i="6"/>
  <c r="E341" i="6"/>
  <c r="E339" i="6"/>
  <c r="E338" i="6"/>
  <c r="E337" i="6"/>
  <c r="E335" i="6"/>
  <c r="E334" i="6"/>
  <c r="E333" i="6"/>
  <c r="E331" i="6"/>
  <c r="E330" i="6"/>
  <c r="E329" i="6"/>
  <c r="E328" i="6"/>
  <c r="E327" i="6"/>
  <c r="E325" i="6"/>
  <c r="E323" i="6"/>
  <c r="E322" i="6"/>
  <c r="E321" i="6"/>
  <c r="E320" i="6"/>
  <c r="E319" i="6"/>
  <c r="E317" i="6"/>
  <c r="E316" i="6"/>
  <c r="E315" i="6"/>
  <c r="E314" i="6"/>
  <c r="E312" i="6"/>
  <c r="E311" i="6"/>
  <c r="E310" i="6"/>
  <c r="E309" i="6"/>
  <c r="E308" i="6"/>
  <c r="E306" i="6"/>
  <c r="E304" i="6"/>
  <c r="E303" i="6"/>
  <c r="E302" i="6"/>
  <c r="E301" i="6"/>
  <c r="E300" i="6"/>
  <c r="E299" i="6"/>
  <c r="E298" i="6"/>
  <c r="E297" i="6"/>
  <c r="E296" i="6"/>
  <c r="E295" i="6"/>
  <c r="E294" i="6"/>
  <c r="E293" i="6"/>
  <c r="E292" i="6"/>
  <c r="E290" i="6"/>
  <c r="E289" i="6"/>
  <c r="E288" i="6"/>
  <c r="E287" i="6"/>
  <c r="E286" i="6"/>
  <c r="E285" i="6"/>
  <c r="E284" i="6"/>
  <c r="E283" i="6"/>
  <c r="E282" i="6"/>
  <c r="E225" i="6"/>
  <c r="E224" i="6"/>
  <c r="E223" i="6"/>
  <c r="E222" i="6"/>
  <c r="E221" i="6"/>
  <c r="E220" i="6"/>
  <c r="E218" i="6"/>
  <c r="E217" i="6"/>
  <c r="E216" i="6"/>
  <c r="E214" i="6"/>
  <c r="E213" i="6"/>
  <c r="E212" i="6"/>
  <c r="E209" i="6"/>
  <c r="E207" i="6"/>
  <c r="E206" i="6"/>
  <c r="E205" i="6"/>
  <c r="E204" i="6"/>
  <c r="E203" i="6"/>
  <c r="E201" i="6"/>
  <c r="E200" i="6"/>
  <c r="G192" i="6"/>
  <c r="G186" i="6"/>
  <c r="G184" i="6"/>
  <c r="G178" i="6"/>
  <c r="G176" i="6"/>
  <c r="E138" i="6"/>
  <c r="E130" i="6"/>
  <c r="E129" i="6"/>
  <c r="E128" i="6"/>
  <c r="E125" i="6"/>
  <c r="E124" i="6"/>
  <c r="E122" i="6"/>
  <c r="E121" i="6"/>
  <c r="E120" i="6"/>
  <c r="E119" i="6"/>
  <c r="E118" i="6"/>
  <c r="E117" i="6"/>
  <c r="E115" i="6"/>
  <c r="E114" i="6"/>
  <c r="E113" i="6"/>
  <c r="E112" i="6"/>
  <c r="E111" i="6"/>
  <c r="E109" i="6"/>
  <c r="E108" i="6"/>
  <c r="E107" i="6"/>
  <c r="E106" i="6"/>
  <c r="E105" i="6"/>
  <c r="E104" i="6"/>
  <c r="E103" i="6"/>
  <c r="E102" i="6"/>
  <c r="E101" i="6"/>
  <c r="E100" i="6"/>
  <c r="E98" i="6"/>
  <c r="E97" i="6"/>
  <c r="E96" i="6"/>
  <c r="E94" i="6"/>
  <c r="E93" i="6"/>
  <c r="E92" i="6"/>
  <c r="E90" i="6"/>
  <c r="E89" i="6"/>
  <c r="E88" i="6"/>
  <c r="E87" i="6"/>
  <c r="E86" i="6"/>
  <c r="E84" i="6"/>
  <c r="E82" i="6"/>
  <c r="E81" i="6"/>
  <c r="E80" i="6"/>
  <c r="E79" i="6"/>
  <c r="E78" i="6"/>
  <c r="E76" i="6"/>
  <c r="E75" i="6"/>
  <c r="E74" i="6"/>
  <c r="E73" i="6"/>
  <c r="E71" i="6"/>
  <c r="E70" i="6"/>
  <c r="E69" i="6"/>
  <c r="E68" i="6"/>
  <c r="E67" i="6"/>
  <c r="E65" i="6"/>
  <c r="E63" i="6"/>
  <c r="E62" i="6"/>
  <c r="E61" i="6"/>
  <c r="E60" i="6"/>
  <c r="E59" i="6"/>
  <c r="E58" i="6"/>
  <c r="E57" i="6"/>
  <c r="E56" i="6"/>
  <c r="E55" i="6"/>
  <c r="E54" i="6"/>
  <c r="E53" i="6"/>
  <c r="E52" i="6"/>
  <c r="E51" i="6"/>
  <c r="E49" i="6"/>
  <c r="E48" i="6"/>
  <c r="E47" i="6"/>
  <c r="E46" i="6"/>
  <c r="E45" i="6"/>
  <c r="E44" i="6"/>
  <c r="E43" i="6"/>
  <c r="E42" i="6"/>
  <c r="E41" i="6"/>
  <c r="G443" i="7" l="1"/>
  <c r="G445" i="7" s="1"/>
  <c r="G449" i="7" s="1"/>
  <c r="G450" i="7" s="1"/>
  <c r="B8" i="16" s="1"/>
  <c r="E132" i="6"/>
  <c r="E133" i="6" s="1"/>
  <c r="E373" i="6"/>
  <c r="G471" i="6" s="1"/>
  <c r="G476" i="6" l="1"/>
  <c r="G477" i="6" s="1"/>
  <c r="G479" i="6" s="1"/>
  <c r="G483" i="6" s="1"/>
  <c r="E374" i="6"/>
  <c r="G230" i="6"/>
  <c r="G482" i="6" l="1"/>
  <c r="G484" i="6" l="1"/>
  <c r="B13" i="16" s="1"/>
</calcChain>
</file>

<file path=xl/sharedStrings.xml><?xml version="1.0" encoding="utf-8"?>
<sst xmlns="http://schemas.openxmlformats.org/spreadsheetml/2006/main" count="5714" uniqueCount="324">
  <si>
    <t>INNOVATION CHAIN NORTH</t>
  </si>
  <si>
    <t>Framework of New build Construction Contractors 2024</t>
  </si>
  <si>
    <t>PRICING SUMMARY SHEET</t>
  </si>
  <si>
    <t>TENDERER'S NAME</t>
  </si>
  <si>
    <t>[insert]</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</si>
  <si>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</si>
  <si>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</si>
  <si>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</si>
  <si>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</si>
  <si>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</si>
  <si>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</si>
  <si>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</si>
  <si>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</si>
  <si>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</si>
  <si>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</si>
  <si>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</si>
  <si>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</si>
  <si>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</si>
  <si>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</si>
  <si>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</si>
  <si>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</si>
  <si>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</si>
  <si>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</si>
  <si>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</si>
  <si>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</si>
  <si>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</si>
  <si>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</si>
  <si>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</si>
  <si>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</si>
  <si>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</si>
  <si>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</si>
  <si>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</si>
  <si>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</si>
  <si>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</si>
  <si>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</si>
  <si>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</si>
  <si>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</si>
  <si>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</si>
  <si>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</si>
  <si>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</si>
  <si>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</si>
  <si>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</si>
  <si>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</si>
  <si>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</si>
  <si>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</si>
  <si>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</si>
  <si>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</si>
  <si>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</si>
  <si>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</si>
  <si>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</si>
  <si>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</si>
  <si>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</si>
  <si>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</si>
  <si>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</si>
  <si>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</si>
  <si>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</si>
  <si>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</si>
  <si>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</si>
  <si>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</si>
  <si>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</si>
  <si>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</si>
  <si>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</si>
  <si>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</si>
  <si>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</si>
  <si>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</si>
  <si>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</si>
  <si>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</si>
  <si>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</si>
  <si>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</si>
  <si>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</si>
  <si>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</si>
  <si>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</si>
  <si>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</si>
  <si>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</si>
  <si>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</si>
  <si>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</si>
  <si>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</si>
  <si>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</si>
  <si>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</si>
  <si>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</si>
  <si>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</si>
  <si>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</si>
  <si>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</si>
  <si>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</si>
  <si>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</si>
  <si>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</si>
  <si>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</si>
  <si>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</si>
  <si>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</si>
  <si>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</si>
  <si>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</si>
  <si>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</si>
  <si>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</si>
  <si>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</si>
  <si>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</si>
  <si>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</si>
  <si>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</si>
  <si>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</si>
  <si>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</si>
  <si>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</si>
  <si>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</si>
  <si>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</si>
  <si>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</si>
  <si>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</si>
  <si>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</si>
  <si>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</si>
  <si>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</si>
  <si>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</si>
  <si>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</si>
  <si>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</si>
  <si>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</si>
  <si>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</si>
  <si>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</si>
  <si>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</si>
  <si>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</si>
  <si>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</si>
  <si>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</si>
  <si>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</si>
  <si>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</si>
  <si>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</si>
  <si>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</si>
  <si>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</si>
  <si>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</si>
  <si>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</si>
  <si>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</si>
  <si>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</si>
  <si>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</si>
  <si>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</si>
  <si>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</si>
  <si>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</si>
  <si>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</si>
  <si>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</si>
  <si>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</si>
  <si>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</si>
  <si>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</si>
  <si>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</si>
  <si>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</si>
  <si>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</si>
  <si>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</si>
  <si>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</si>
  <si>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</si>
  <si>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</si>
  <si>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</si>
  <si>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</si>
  <si>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</si>
  <si>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</si>
  <si>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</si>
  <si>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</si>
  <si>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</si>
  <si>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</si>
  <si>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</si>
  <si>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</si>
  <si>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</si>
  <si>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</si>
  <si>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</si>
  <si>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</si>
  <si>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</si>
  <si>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</si>
  <si>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</si>
  <si>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</si>
  <si>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</si>
  <si>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</si>
  <si>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</si>
  <si>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</si>
  <si>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</si>
  <si>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</si>
  <si>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</si>
  <si>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</si>
  <si>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</si>
  <si>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</si>
  <si>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</si>
  <si>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</si>
  <si>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</si>
  <si>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</si>
  <si>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</si>
  <si>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</si>
  <si>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</si>
  <si>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</si>
  <si>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</si>
  <si>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</si>
  <si>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</si>
  <si>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</si>
  <si>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</si>
  <si>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</si>
  <si>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</si>
  <si>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</si>
  <si>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</si>
  <si>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</si>
  <si>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</si>
  <si>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</si>
  <si>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</si>
  <si>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</si>
  <si>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</si>
  <si>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</si>
  <si>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</si>
  <si>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</si>
  <si>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</si>
  <si>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</si>
  <si>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</si>
  <si>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</si>
  <si>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</si>
  <si>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</si>
  <si>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</si>
  <si>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</si>
  <si>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</si>
  <si>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</si>
  <si>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</si>
  <si>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</si>
  <si>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</si>
  <si>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</si>
  <si>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</si>
  <si>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</si>
  <si>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</si>
  <si>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</si>
  <si>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</si>
  <si>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</si>
  <si>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</si>
  <si>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</si>
  <si>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</si>
  <si>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</si>
  <si>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</si>
  <si>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</si>
  <si>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</si>
  <si>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</si>
  <si>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</si>
  <si>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</si>
  <si>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</si>
  <si>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</si>
  <si>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</si>
  <si>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</si>
  <si>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</si>
  <si>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</si>
  <si>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</si>
  <si>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</si>
  <si>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</si>
  <si>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</si>
  <si>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</si>
  <si>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</si>
  <si>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</si>
  <si>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</si>
  <si>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</si>
  <si>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</si>
  <si>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</si>
  <si>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</si>
  <si>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</si>
  <si>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</si>
  <si>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</si>
  <si>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</si>
  <si>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</si>
  <si>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</si>
  <si>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</si>
  <si>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</si>
  <si>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</si>
  <si>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</si>
  <si>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</si>
  <si>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</si>
  <si>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</si>
  <si>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</si>
  <si>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</si>
  <si>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</si>
  <si>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</si>
  <si>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</si>
  <si>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</si>
  <si>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</si>
  <si>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</si>
  <si>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</si>
  <si>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</si>
  <si>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</si>
  <si>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CARROLL GROUP</t>
  </si>
  <si>
    <t>1 day / week</t>
  </si>
  <si>
    <t>0.5 day / week</t>
  </si>
  <si>
    <t>10 days max over 52 weeks</t>
  </si>
  <si>
    <t>Full time</t>
  </si>
  <si>
    <t>Required 20 weeks</t>
  </si>
  <si>
    <t>Full Time</t>
  </si>
  <si>
    <t>Visits as required</t>
  </si>
  <si>
    <t>Baeed on accomodation listed below</t>
  </si>
  <si>
    <t>Based on 100M2</t>
  </si>
  <si>
    <t>Dependant on site layout</t>
  </si>
  <si>
    <t>Will soil &amp; seed area</t>
  </si>
  <si>
    <t>Metered supply</t>
  </si>
  <si>
    <t>May use to dry properties</t>
  </si>
  <si>
    <t>Brief requires nights &amp; weekends</t>
  </si>
  <si>
    <t>Inc weekly costs</t>
  </si>
  <si>
    <t>Cost inc groundworks</t>
  </si>
  <si>
    <t>Cost in brickwork</t>
  </si>
  <si>
    <t>3 visits per week</t>
  </si>
  <si>
    <t>SubContractors provide this</t>
  </si>
  <si>
    <t>Cost inc previous management staff</t>
  </si>
  <si>
    <t>Cost Inc Scaffolding</t>
  </si>
  <si>
    <t>Inc fall arrest ststems</t>
  </si>
  <si>
    <t>Part by own Engineer</t>
  </si>
  <si>
    <t>Electronic files used</t>
  </si>
  <si>
    <t>Cost Inc</t>
  </si>
  <si>
    <t>Only required on Apartments</t>
  </si>
  <si>
    <t>Cost inc Management</t>
  </si>
  <si>
    <t>Sparkle Cleans</t>
  </si>
  <si>
    <t>Baed on 8 Yard</t>
  </si>
  <si>
    <t>1 Trip</t>
  </si>
  <si>
    <t>Cost inc Overheads</t>
  </si>
  <si>
    <t>Ditto</t>
  </si>
  <si>
    <t>Cost borne by Landscaper</t>
  </si>
  <si>
    <t>Cost borne by Groundworker</t>
  </si>
  <si>
    <t>Cost split over 68 weeks</t>
  </si>
  <si>
    <t>Required 30 weeks</t>
  </si>
  <si>
    <t>Baed on accomodation below</t>
  </si>
  <si>
    <t>Baed o 100M2</t>
  </si>
  <si>
    <t>Clients Bries requires nights and weekends</t>
  </si>
  <si>
    <t>Inc Hire</t>
  </si>
  <si>
    <t>Cost inc groundwoirks</t>
  </si>
  <si>
    <t>Cost inc Brickwork</t>
  </si>
  <si>
    <t>By Subcontractors</t>
  </si>
  <si>
    <t>Cost inc previous</t>
  </si>
  <si>
    <t>Cost inc scaffolding</t>
  </si>
  <si>
    <t>Part by Engineer</t>
  </si>
  <si>
    <t>Electronic files</t>
  </si>
  <si>
    <t>Inc previous</t>
  </si>
  <si>
    <t>Cost inc management</t>
  </si>
  <si>
    <t>1 trip</t>
  </si>
  <si>
    <t>Inc O heads</t>
  </si>
  <si>
    <t>By Labourer</t>
  </si>
  <si>
    <t>Site dependant Use Access Road</t>
  </si>
  <si>
    <t>No Apartments</t>
  </si>
  <si>
    <t>CARROLL GROUP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</si>
</sst>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5"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257">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4" fillId="0" borderId="5" xfId="0" applyFont="1" applyBorder="1" applyAlignment="1">
      <alignment horizontal="left" vertical="center"/>
    </xf>
    <xf numFmtId="0" fontId="0" fillId="0" borderId="5" xfId="0" applyBorder="1"/>
    <xf numFmtId="0" fontId="3" fillId="0" borderId="0" xfId="0" applyFont="1"/>
    <xf numFmtId="0" fontId="0" fillId="0" borderId="7" xfId="0" applyBorder="1"/>
    <xf numFmtId="0" fontId="0" fillId="0" borderId="8" xfId="0" applyBorder="1"/>
    <xf numFmtId="0" fontId="0" fillId="0" borderId="9" xfId="0" applyBorder="1"/>
    <xf numFmtId="0" fontId="5" fillId="0" borderId="5" xfId="0" applyFont="1" applyBorder="1"/>
    <xf numFmtId="164" fontId="0" fillId="0" borderId="3" xfId="0" applyNumberFormat="1" applyBorder="1"/>
    <xf numFmtId="164" fontId="0" fillId="0" borderId="0" xfId="0" applyNumberFormat="1"/>
    <xf numFmtId="164" fontId="3" fillId="0" borderId="0" xfId="0" applyNumberFormat="1" applyFont="1"/>
    <xf numFmtId="164" fontId="0" fillId="0" borderId="8" xfId="0" applyNumberFormat="1" applyBorder="1"/>
    <xf numFmtId="0" fontId="6" fillId="0" borderId="0" xfId="0" applyFont="1"/>
    <xf numFmtId="0" fontId="8" fillId="0" borderId="3" xfId="0" applyFont="1" applyBorder="1"/>
    <xf numFmtId="0" fontId="8" fillId="0" borderId="0" xfId="0" applyFont="1"/>
    <xf numFmtId="0" fontId="9" fillId="0" borderId="0" xfId="0" applyFont="1"/>
    <xf numFmtId="0" fontId="8" fillId="0" borderId="8" xfId="0" applyFont="1" applyBorder="1"/>
    <xf numFmtId="0" fontId="0" fillId="0" borderId="6" xfId="0" applyBorder="1" applyAlignment="1">
      <alignment horizontal="left" wrapText="1"/>
    </xf>
    <xf numFmtId="0" fontId="13" fillId="0" borderId="0" xfId="0" applyFont="1"/>
    <xf numFmtId="0" fontId="13" fillId="0" borderId="3" xfId="0" applyFont="1" applyBorder="1"/>
    <xf numFmtId="0" fontId="11" fillId="0" borderId="0" xfId="1" applyFont="1"/>
    <xf numFmtId="0" fontId="12" fillId="0" borderId="0" xfId="0" applyFont="1"/>
    <xf numFmtId="164" fontId="12" fillId="0" borderId="0" xfId="0" applyNumberFormat="1" applyFont="1"/>
    <xf numFmtId="0" fontId="14" fillId="0" borderId="0" xfId="0" applyFont="1"/>
    <xf numFmtId="0" fontId="13" fillId="0" borderId="8" xfId="0" applyFont="1" applyBorder="1"/>
    <xf numFmtId="0" fontId="4" fillId="0" borderId="5" xfId="0" applyFont="1" applyBorder="1" applyAlignment="1">
      <alignment vertical="center"/>
    </xf>
    <xf numFmtId="0" fontId="16" fillId="0" borderId="2" xfId="0" applyFont="1" applyBorder="1" applyAlignment="1">
      <alignment vertical="center"/>
    </xf>
    <xf numFmtId="0" fontId="0" fillId="0" borderId="0" xfId="0" applyAlignment="1">
      <alignment horizontal="left"/>
    </xf>
    <xf numFmtId="0" fontId="17" fillId="0" borderId="7" xfId="0" applyFont="1" applyBorder="1" applyAlignment="1">
      <alignment vertical="center"/>
    </xf>
    <xf numFmtId="0" fontId="5" fillId="0" borderId="5" xfId="0" applyFont="1" applyBorder="1" applyAlignment="1">
      <alignment vertical="center"/>
    </xf>
    <xf numFmtId="0" fontId="0" fillId="0" borderId="0" xfId="0" applyAlignment="1">
      <alignment vertical="center"/>
    </xf>
    <xf numFmtId="0" fontId="13"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6" xfId="0" applyBorder="1" applyAlignment="1">
      <alignment vertical="center"/>
    </xf>
    <xf numFmtId="0" fontId="18" fillId="0" borderId="14" xfId="0" applyFont="1" applyBorder="1"/>
    <xf numFmtId="0" fontId="18" fillId="5" borderId="1" xfId="0" applyFont="1" applyFill="1" applyBorder="1"/>
    <xf numFmtId="0" fontId="18" fillId="0" borderId="14" xfId="0" applyFont="1" applyBorder="1" applyAlignment="1">
      <alignment vertical="center"/>
    </xf>
    <xf numFmtId="0" fontId="19" fillId="5" borderId="19" xfId="1" applyFont="1" applyFill="1" applyBorder="1" applyAlignment="1">
      <alignment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3" borderId="16" xfId="0" applyFont="1" applyFill="1" applyBorder="1" applyAlignment="1">
      <alignment vertical="center"/>
    </xf>
    <xf numFmtId="0" fontId="18" fillId="0" borderId="0" xfId="0" applyFont="1" applyAlignment="1">
      <alignment vertical="center"/>
    </xf>
    <xf numFmtId="164" fontId="18" fillId="0" borderId="14" xfId="0" applyNumberFormat="1" applyFont="1" applyBorder="1" applyAlignment="1">
      <alignment vertical="center"/>
    </xf>
    <xf numFmtId="0" fontId="18" fillId="0" borderId="5" xfId="0" applyFont="1" applyBorder="1" applyAlignment="1">
      <alignment horizontal="left" vertical="center"/>
    </xf>
    <xf numFmtId="0" fontId="19" fillId="3" borderId="19" xfId="1" applyFont="1" applyFill="1" applyBorder="1" applyAlignment="1">
      <alignment vertical="center"/>
    </xf>
    <xf numFmtId="0" fontId="18" fillId="0" borderId="5" xfId="0" applyFont="1" applyBorder="1" applyAlignment="1">
      <alignment horizontal="left" vertical="center" wrapText="1"/>
    </xf>
    <xf numFmtId="0" fontId="22" fillId="0" borderId="5" xfId="1" applyFont="1" applyBorder="1" applyAlignment="1">
      <alignment vertical="center"/>
    </xf>
    <xf numFmtId="0" fontId="20" fillId="5" borderId="17" xfId="0" applyFont="1" applyFill="1" applyBorder="1" applyAlignment="1">
      <alignment horizontal="left" vertical="center"/>
    </xf>
    <xf numFmtId="0" fontId="20" fillId="5" borderId="17" xfId="0" applyFont="1" applyFill="1" applyBorder="1" applyAlignment="1">
      <alignment vertical="center"/>
    </xf>
    <xf numFmtId="0" fontId="20" fillId="5" borderId="20" xfId="0" applyFont="1" applyFill="1" applyBorder="1" applyAlignment="1">
      <alignment vertical="center"/>
    </xf>
    <xf numFmtId="0" fontId="20" fillId="5" borderId="21" xfId="0" applyFont="1" applyFill="1" applyBorder="1" applyAlignment="1">
      <alignment vertical="center"/>
    </xf>
    <xf numFmtId="164" fontId="20" fillId="5" borderId="21" xfId="0" applyNumberFormat="1" applyFont="1" applyFill="1" applyBorder="1" applyAlignment="1">
      <alignment vertical="center"/>
    </xf>
    <xf numFmtId="0" fontId="20" fillId="4" borderId="22" xfId="0" applyFont="1" applyFill="1" applyBorder="1" applyAlignment="1">
      <alignment horizontal="left" vertical="center"/>
    </xf>
    <xf numFmtId="0" fontId="20" fillId="4" borderId="22" xfId="0" applyFont="1" applyFill="1" applyBorder="1" applyAlignment="1">
      <alignment vertical="center"/>
    </xf>
    <xf numFmtId="164" fontId="20" fillId="4" borderId="22" xfId="0" applyNumberFormat="1" applyFont="1" applyFill="1" applyBorder="1" applyAlignment="1">
      <alignment vertical="center"/>
    </xf>
    <xf numFmtId="0" fontId="18" fillId="4" borderId="22" xfId="0" applyFont="1" applyFill="1" applyBorder="1" applyAlignment="1">
      <alignment horizontal="center" vertical="center"/>
    </xf>
    <xf numFmtId="0" fontId="19" fillId="0" borderId="5" xfId="0" applyFont="1" applyBorder="1" applyAlignment="1">
      <alignment horizontal="left" vertical="center" wrapText="1"/>
    </xf>
    <xf numFmtId="0" fontId="18" fillId="0" borderId="5" xfId="0" applyFont="1" applyBorder="1" applyAlignment="1">
      <alignment vertical="top"/>
    </xf>
    <xf numFmtId="0" fontId="18" fillId="0" borderId="0" xfId="0" applyFont="1" applyAlignment="1">
      <alignment vertical="top"/>
    </xf>
    <xf numFmtId="10" fontId="18" fillId="0" borderId="0" xfId="0" applyNumberFormat="1" applyFont="1" applyAlignment="1">
      <alignment vertical="top"/>
    </xf>
    <xf numFmtId="0" fontId="21" fillId="0" borderId="0" xfId="0" applyFont="1"/>
    <xf numFmtId="0" fontId="18" fillId="0" borderId="7" xfId="0" applyFont="1" applyBorder="1" applyAlignment="1">
      <alignment vertical="top"/>
    </xf>
    <xf numFmtId="0" fontId="18" fillId="0" borderId="8" xfId="0" applyFont="1" applyBorder="1" applyAlignment="1">
      <alignment vertical="top"/>
    </xf>
    <xf numFmtId="10" fontId="18" fillId="0" borderId="8" xfId="0" applyNumberFormat="1" applyFont="1" applyBorder="1" applyAlignment="1">
      <alignment vertical="top"/>
    </xf>
    <xf numFmtId="164" fontId="20" fillId="5" borderId="20" xfId="0" applyNumberFormat="1" applyFont="1" applyFill="1" applyBorder="1" applyAlignment="1">
      <alignment vertical="center"/>
    </xf>
    <xf numFmtId="0" fontId="20" fillId="5" borderId="13" xfId="0" applyFont="1" applyFill="1" applyBorder="1"/>
    <xf numFmtId="0" fontId="18" fillId="5" borderId="1" xfId="0" applyFont="1" applyFill="1" applyBorder="1" applyAlignment="1">
      <alignment horizontal="center"/>
    </xf>
    <xf numFmtId="164" fontId="18" fillId="5" borderId="1" xfId="0" applyNumberFormat="1" applyFont="1" applyFill="1" applyBorder="1" applyAlignment="1">
      <alignment horizontal="center"/>
    </xf>
    <xf numFmtId="0" fontId="22" fillId="5" borderId="1" xfId="0" applyFont="1" applyFill="1" applyBorder="1" applyAlignment="1">
      <alignment horizontal="center"/>
    </xf>
    <xf numFmtId="0" fontId="22" fillId="0" borderId="0" xfId="0" applyFont="1" applyAlignment="1">
      <alignment horizontal="center"/>
    </xf>
    <xf numFmtId="0" fontId="22" fillId="0" borderId="6" xfId="0" applyFont="1" applyBorder="1"/>
    <xf numFmtId="0" fontId="19" fillId="3" borderId="16" xfId="1" applyFont="1" applyFill="1" applyBorder="1"/>
    <xf numFmtId="0" fontId="18" fillId="0" borderId="13" xfId="0" applyFont="1" applyBorder="1"/>
    <xf numFmtId="164" fontId="18" fillId="0" borderId="14" xfId="0" applyNumberFormat="1" applyFont="1" applyBorder="1"/>
    <xf numFmtId="0" fontId="22" fillId="0" borderId="14" xfId="0" applyFont="1" applyBorder="1"/>
    <xf numFmtId="0" fontId="22" fillId="0" borderId="0" xfId="0" applyFont="1"/>
    <xf numFmtId="0" fontId="22" fillId="0" borderId="16" xfId="1" applyFont="1" applyBorder="1" applyAlignment="1">
      <alignment horizontal="left"/>
    </xf>
    <xf numFmtId="3" fontId="18" fillId="0" borderId="14" xfId="0" applyNumberFormat="1" applyFont="1" applyBorder="1"/>
    <xf numFmtId="164" fontId="22" fillId="0" borderId="14" xfId="0" applyNumberFormat="1" applyFont="1" applyBorder="1"/>
    <xf numFmtId="0" fontId="22" fillId="0" borderId="18" xfId="1" applyFont="1" applyBorder="1" applyAlignment="1">
      <alignment horizontal="left"/>
    </xf>
    <xf numFmtId="3" fontId="18" fillId="0" borderId="15" xfId="0" applyNumberFormat="1" applyFont="1" applyBorder="1"/>
    <xf numFmtId="164" fontId="22" fillId="0" borderId="15" xfId="0" applyNumberFormat="1" applyFont="1" applyBorder="1"/>
    <xf numFmtId="0" fontId="19" fillId="5" borderId="1" xfId="1" applyFont="1" applyFill="1" applyBorder="1" applyAlignment="1">
      <alignment horizontal="left"/>
    </xf>
    <xf numFmtId="164" fontId="18" fillId="5" borderId="1" xfId="0" applyNumberFormat="1" applyFont="1" applyFill="1" applyBorder="1"/>
    <xf numFmtId="164" fontId="22" fillId="5" borderId="1" xfId="0" applyNumberFormat="1" applyFont="1" applyFill="1" applyBorder="1"/>
    <xf numFmtId="0" fontId="22" fillId="0" borderId="5" xfId="0" applyFont="1" applyBorder="1"/>
    <xf numFmtId="0" fontId="22" fillId="0" borderId="14" xfId="1" applyFont="1" applyBorder="1" applyAlignment="1">
      <alignment vertical="center"/>
    </xf>
    <xf numFmtId="0" fontId="15" fillId="0" borderId="0" xfId="0" applyFont="1"/>
    <xf numFmtId="0" fontId="18" fillId="0" borderId="0" xfId="0" applyFont="1"/>
    <xf numFmtId="10" fontId="20" fillId="5" borderId="21" xfId="0" applyNumberFormat="1" applyFont="1" applyFill="1" applyBorder="1" applyAlignment="1">
      <alignment vertical="center"/>
    </xf>
    <xf numFmtId="0" fontId="0" fillId="0" borderId="6" xfId="0" applyBorder="1" applyAlignment="1">
      <alignment wrapText="1"/>
    </xf>
    <xf numFmtId="0" fontId="22" fillId="0" borderId="14" xfId="1" applyFont="1" applyBorder="1"/>
    <xf numFmtId="164" fontId="19" fillId="0" borderId="14" xfId="0" applyNumberFormat="1" applyFont="1" applyBorder="1"/>
    <xf numFmtId="0" fontId="19" fillId="0" borderId="14" xfId="0" applyFont="1" applyBorder="1"/>
    <xf numFmtId="0" fontId="19" fillId="5" borderId="1" xfId="1" applyFont="1" applyFill="1" applyBorder="1" applyAlignment="1">
      <alignment horizontal="center" vertical="center"/>
    </xf>
    <xf numFmtId="0" fontId="18" fillId="0" borderId="3" xfId="0" applyFont="1" applyBorder="1"/>
    <xf numFmtId="0" fontId="15" fillId="0" borderId="3" xfId="0" applyFont="1" applyBorder="1"/>
    <xf numFmtId="0" fontId="22" fillId="0" borderId="2" xfId="1" applyFont="1" applyBorder="1"/>
    <xf numFmtId="0" fontId="19" fillId="0" borderId="5" xfId="1" applyFont="1" applyBorder="1"/>
    <xf numFmtId="0" fontId="19" fillId="5" borderId="10" xfId="1" applyFont="1" applyFill="1" applyBorder="1"/>
    <xf numFmtId="0" fontId="15" fillId="5" borderId="11" xfId="0" applyFont="1" applyFill="1" applyBorder="1"/>
    <xf numFmtId="0" fontId="18" fillId="5" borderId="11" xfId="0" applyFont="1" applyFill="1" applyBorder="1"/>
    <xf numFmtId="164" fontId="19" fillId="5" borderId="1" xfId="0" applyNumberFormat="1" applyFont="1" applyFill="1" applyBorder="1"/>
    <xf numFmtId="164" fontId="18" fillId="0" borderId="13" xfId="0" applyNumberFormat="1" applyFont="1" applyBorder="1"/>
    <xf numFmtId="0" fontId="21" fillId="0" borderId="13" xfId="0" applyFont="1" applyBorder="1"/>
    <xf numFmtId="0" fontId="18" fillId="0" borderId="6" xfId="0" applyFont="1" applyBorder="1"/>
    <xf numFmtId="0" fontId="21" fillId="0" borderId="14" xfId="0" applyFont="1" applyBorder="1"/>
    <xf numFmtId="0" fontId="19" fillId="5" borderId="26" xfId="1" applyFont="1" applyFill="1" applyBorder="1"/>
    <xf numFmtId="164" fontId="18" fillId="5" borderId="12" xfId="0" applyNumberFormat="1" applyFont="1" applyFill="1" applyBorder="1" applyAlignment="1">
      <alignment horizontal="center"/>
    </xf>
    <xf numFmtId="0" fontId="22" fillId="2" borderId="17" xfId="1" applyFont="1" applyFill="1" applyBorder="1"/>
    <xf numFmtId="0" fontId="15" fillId="0" borderId="6" xfId="0" applyFont="1" applyBorder="1"/>
    <xf numFmtId="0" fontId="22" fillId="0" borderId="18" xfId="1" applyFont="1" applyBorder="1"/>
    <xf numFmtId="0" fontId="22" fillId="0" borderId="25" xfId="1" applyFont="1" applyBorder="1"/>
    <xf numFmtId="0" fontId="21" fillId="0" borderId="15" xfId="0" applyFont="1" applyBorder="1"/>
    <xf numFmtId="0" fontId="8" fillId="0" borderId="5" xfId="0" applyFont="1" applyBorder="1"/>
    <xf numFmtId="164" fontId="19" fillId="0" borderId="14" xfId="0" applyNumberFormat="1" applyFont="1" applyBorder="1" applyAlignment="1">
      <alignment horizontal="right"/>
    </xf>
    <xf numFmtId="0" fontId="20" fillId="5" borderId="2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wrapText="1"/>
    </xf>
    <xf numFmtId="0" fontId="19" fillId="5" borderId="12" xfId="1" applyFont="1" applyFill="1" applyBorder="1" applyAlignment="1">
      <alignment horizontal="center" vertical="center"/>
    </xf>
    <xf numFmtId="164" fontId="18" fillId="0" borderId="6" xfId="0" applyNumberFormat="1" applyFont="1" applyBorder="1"/>
    <xf numFmtId="164" fontId="20" fillId="0" borderId="6" xfId="0" applyNumberFormat="1" applyFont="1" applyBorder="1"/>
    <xf numFmtId="164" fontId="20" fillId="5" borderId="12" xfId="0" applyNumberFormat="1" applyFont="1" applyFill="1" applyBorder="1"/>
    <xf numFmtId="4" fontId="18" fillId="0" borderId="13" xfId="0" applyNumberFormat="1" applyFont="1" applyBorder="1"/>
    <xf numFmtId="4" fontId="18" fillId="0" borderId="14" xfId="0" applyNumberFormat="1" applyFont="1" applyBorder="1"/>
    <xf numFmtId="0" fontId="12" fillId="0" borderId="6" xfId="0" applyFont="1" applyBorder="1"/>
    <xf numFmtId="0" fontId="14" fillId="0" borderId="8" xfId="0" applyFont="1" applyBorder="1"/>
    <xf numFmtId="0" fontId="12" fillId="0" borderId="9" xfId="0" applyFont="1" applyBorder="1"/>
    <xf numFmtId="0" fontId="0" fillId="0" borderId="0" xfId="0" applyAlignment="1">
      <alignment wrapText="1"/>
    </xf>
    <xf numFmtId="0" fontId="22" fillId="0" borderId="14" xfId="1" applyFont="1" applyBorder="1" applyAlignment="1">
      <alignment wrapText="1"/>
    </xf>
    <xf numFmtId="0" fontId="19"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6" fillId="0" borderId="0" xfId="0" applyNumberFormat="1" applyFont="1" applyAlignment="1">
      <alignment horizontal="center" wrapText="1"/>
    </xf>
    <xf numFmtId="0" fontId="3" fillId="0" borderId="5" xfId="0" applyFont="1" applyBorder="1" applyAlignment="1">
      <alignment vertical="top"/>
    </xf>
    <xf numFmtId="0" fontId="3" fillId="0" borderId="5" xfId="0" applyFont="1" applyBorder="1"/>
    <xf numFmtId="0" fontId="3" fillId="0" borderId="0" xfId="0" applyFont="1" applyAlignment="1">
      <alignment horizontal="center" wrapText="1"/>
    </xf>
    <xf numFmtId="0" fontId="22" fillId="0" borderId="14" xfId="0" applyFont="1" applyBorder="1" applyAlignment="1">
      <alignment vertical="center"/>
    </xf>
    <xf numFmtId="0" fontId="22" fillId="0" borderId="5" xfId="0" applyFont="1" applyBorder="1" applyAlignment="1">
      <alignment horizontal="left" vertical="center"/>
    </xf>
    <xf numFmtId="164" fontId="21" fillId="0" borderId="14" xfId="0" applyNumberFormat="1" applyFont="1" applyBorder="1" applyAlignment="1">
      <alignment horizontal="right" vertical="center"/>
    </xf>
    <xf numFmtId="164" fontId="21" fillId="0" borderId="15" xfId="0" applyNumberFormat="1" applyFont="1" applyBorder="1"/>
    <xf numFmtId="0" fontId="19" fillId="3" borderId="27" xfId="1" applyFont="1" applyFill="1" applyBorder="1" applyAlignment="1">
      <alignment vertical="center"/>
    </xf>
    <xf numFmtId="0" fontId="18" fillId="0" borderId="13" xfId="0" applyFont="1" applyBorder="1" applyAlignment="1">
      <alignment vertical="center"/>
    </xf>
    <xf numFmtId="164" fontId="18" fillId="0" borderId="13" xfId="0" applyNumberFormat="1" applyFont="1" applyBorder="1" applyAlignment="1">
      <alignment vertical="center"/>
    </xf>
    <xf numFmtId="0" fontId="21" fillId="0" borderId="3" xfId="0" applyFont="1" applyBorder="1"/>
    <xf numFmtId="0" fontId="18" fillId="0" borderId="4" xfId="0" applyFont="1" applyBorder="1"/>
    <xf numFmtId="0" fontId="22" fillId="0" borderId="8" xfId="0" applyFont="1" applyBorder="1"/>
    <xf numFmtId="0" fontId="22" fillId="0" borderId="9" xfId="0" applyFont="1" applyBorder="1"/>
    <xf numFmtId="0" fontId="8" fillId="0" borderId="1" xfId="0" applyFont="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5" fillId="5" borderId="12" xfId="0" applyFont="1" applyFill="1" applyBorder="1" applyAlignment="1">
      <alignment vertical="center"/>
    </xf>
    <xf numFmtId="164" fontId="19" fillId="5" borderId="1" xfId="0" applyNumberFormat="1" applyFont="1" applyFill="1" applyBorder="1" applyAlignment="1">
      <alignment vertical="center"/>
    </xf>
    <xf numFmtId="0" fontId="18" fillId="0" borderId="7" xfId="0" applyFont="1" applyBorder="1" applyAlignment="1">
      <alignment horizontal="left" vertical="center"/>
    </xf>
    <xf numFmtId="0" fontId="18" fillId="0" borderId="15" xfId="0" applyFont="1" applyBorder="1" applyAlignment="1">
      <alignment vertical="center"/>
    </xf>
    <xf numFmtId="164" fontId="18" fillId="0" borderId="15" xfId="0" applyNumberFormat="1" applyFont="1" applyBorder="1" applyAlignment="1">
      <alignment vertical="center"/>
    </xf>
    <xf numFmtId="0" fontId="14" fillId="0" borderId="7" xfId="0" applyFont="1" applyBorder="1"/>
    <xf numFmtId="0" fontId="23" fillId="0" borderId="0" xfId="5" applyFont="1" applyAlignment="1">
      <alignment vertical="top" wrapText="1"/>
    </xf>
    <xf numFmtId="0" fontId="23" fillId="0" borderId="0" xfId="5" applyFont="1" applyAlignment="1">
      <alignment wrapText="1"/>
    </xf>
    <xf numFmtId="4" fontId="18" fillId="0" borderId="0" xfId="0" applyNumberFormat="1" applyFont="1" applyAlignment="1">
      <alignment vertical="center"/>
    </xf>
    <xf numFmtId="4" fontId="18" fillId="0" borderId="3" xfId="0" applyNumberFormat="1" applyFont="1" applyBorder="1" applyAlignment="1">
      <alignment vertical="center"/>
    </xf>
    <xf numFmtId="2" fontId="18" fillId="0" borderId="13" xfId="0" applyNumberFormat="1" applyFont="1" applyBorder="1"/>
    <xf numFmtId="2" fontId="18" fillId="0" borderId="14" xfId="0" applyNumberFormat="1" applyFont="1" applyBorder="1"/>
    <xf numFmtId="0" fontId="24" fillId="0" borderId="0" xfId="0" applyFont="1" applyAlignment="1">
      <alignment horizontal="left" vertical="center"/>
    </xf>
    <xf numFmtId="0" fontId="4"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18" fillId="6" borderId="0" xfId="0" applyNumberFormat="1" applyFont="1" applyFill="1" applyAlignment="1" applyProtection="1">
      <alignment vertical="center"/>
      <protection locked="0"/>
    </xf>
    <xf numFmtId="4" fontId="18" fillId="6" borderId="8" xfId="0" applyNumberFormat="1" applyFont="1" applyFill="1" applyBorder="1" applyAlignment="1" applyProtection="1">
      <alignment vertical="center"/>
      <protection locked="0"/>
    </xf>
    <xf numFmtId="10" fontId="18" fillId="6" borderId="14" xfId="0" applyNumberFormat="1" applyFont="1" applyFill="1" applyBorder="1" applyAlignment="1" applyProtection="1">
      <alignment vertical="center"/>
      <protection locked="0"/>
    </xf>
    <xf numFmtId="10" fontId="18" fillId="6" borderId="15" xfId="0" applyNumberFormat="1" applyFont="1" applyFill="1" applyBorder="1" applyAlignment="1" applyProtection="1">
      <alignment vertical="center"/>
      <protection locked="0"/>
    </xf>
    <xf numFmtId="4" fontId="18" fillId="6" borderId="14" xfId="0" applyNumberFormat="1" applyFont="1" applyFill="1" applyBorder="1" applyProtection="1">
      <protection locked="0"/>
    </xf>
    <xf numFmtId="4" fontId="18" fillId="6" borderId="14" xfId="0" applyNumberFormat="1" applyFont="1" applyFill="1" applyBorder="1" applyAlignment="1" applyProtection="1">
      <alignment vertical="center"/>
      <protection locked="0"/>
    </xf>
    <xf numFmtId="2" fontId="18" fillId="6" borderId="14" xfId="0" applyNumberFormat="1" applyFont="1" applyFill="1" applyBorder="1" applyProtection="1">
      <protection locked="0"/>
    </xf>
    <xf numFmtId="0" fontId="22" fillId="0" borderId="14" xfId="1" applyFont="1" applyBorder="1" applyAlignment="1">
      <alignment horizontal="left"/>
    </xf>
    <xf numFmtId="0" fontId="20" fillId="0" borderId="0" xfId="0" applyFont="1" applyAlignment="1">
      <alignment horizontal="center"/>
    </xf>
    <xf numFmtId="0" fontId="18" fillId="0" borderId="14" xfId="0" applyFont="1" applyBorder="1" applyAlignment="1">
      <alignment horizontal="right"/>
    </xf>
    <xf numFmtId="166" fontId="6" fillId="0" borderId="0" xfId="0" applyNumberFormat="1" applyFont="1" applyAlignment="1">
      <alignment horizontal="center" wrapText="1"/>
    </xf>
    <xf numFmtId="0" fontId="19" fillId="0" borderId="0" xfId="1" applyFont="1" applyAlignment="1">
      <alignment horizontal="left"/>
    </xf>
    <xf numFmtId="164" fontId="18" fillId="0" borderId="0" xfId="0" applyNumberFormat="1" applyFont="1"/>
    <xf numFmtId="164" fontId="22" fillId="0" borderId="0" xfId="0" applyNumberFormat="1" applyFont="1"/>
    <xf numFmtId="0" fontId="8" fillId="6" borderId="0" xfId="0" applyFont="1" applyFill="1" applyAlignment="1" applyProtection="1">
      <alignment horizontal="center" vertical="center"/>
      <protection locked="0"/>
    </xf>
    <xf numFmtId="0" fontId="3" fillId="0" borderId="0" xfId="0" applyFont="1" applyAlignment="1">
      <alignment horizontal="left" wrapText="1"/>
    </xf>
    <xf numFmtId="0" fontId="19" fillId="0" borderId="5" xfId="1" applyFont="1" applyBorder="1" applyAlignment="1">
      <alignment horizontal="center"/>
    </xf>
    <xf numFmtId="0" fontId="19" fillId="0" borderId="0" xfId="1" applyFont="1" applyAlignment="1">
      <alignment horizontal="center"/>
    </xf>
    <xf numFmtId="0" fontId="19" fillId="0" borderId="6" xfId="1" applyFont="1" applyBorder="1" applyAlignment="1">
      <alignment horizontal="center"/>
    </xf>
    <xf numFmtId="0" fontId="21" fillId="6" borderId="23"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21" fillId="6" borderId="24" xfId="0" applyFont="1" applyFill="1" applyBorder="1" applyAlignment="1" applyProtection="1">
      <alignment horizontal="center" vertical="center"/>
      <protection locked="0"/>
    </xf>
    <xf numFmtId="0" fontId="21" fillId="6" borderId="29" xfId="0"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21" fillId="6" borderId="5"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3" fillId="0" borderId="0" xfId="0" applyFont="1" applyAlignment="1">
      <alignment horizontal="left"/>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1" fillId="6" borderId="7" xfId="0" applyFont="1" applyFill="1" applyBorder="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18" fillId="5" borderId="1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19" fillId="4" borderId="3" xfId="1" applyFont="1" applyFill="1" applyBorder="1" applyAlignment="1">
      <alignment horizontal="center"/>
    </xf>
    <xf numFmtId="0" fontId="11" fillId="0" borderId="0" xfId="1" applyFont="1" applyAlignment="1">
      <alignment horizontal="center"/>
    </xf>
    <xf numFmtId="0" fontId="11" fillId="0" borderId="6" xfId="1" applyFont="1" applyBorder="1" applyAlignment="1">
      <alignment horizontal="center"/>
    </xf>
    <xf numFmtId="0" fontId="19" fillId="5" borderId="1" xfId="1" applyFont="1" applyFill="1" applyBorder="1" applyAlignment="1">
      <alignment horizontal="left" vertical="center"/>
    </xf>
    <xf numFmtId="0" fontId="19" fillId="5" borderId="10" xfId="1" applyFont="1" applyFill="1" applyBorder="1" applyAlignment="1">
      <alignment horizontal="left" vertic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4" xfId="0" applyFont="1" applyBorder="1" applyAlignment="1">
      <alignment horizontal="center"/>
    </xf>
    <xf numFmtId="0" fontId="19" fillId="5" borderId="11" xfId="1" applyFont="1" applyFill="1" applyBorder="1" applyAlignment="1">
      <alignment horizontal="left" vertical="center"/>
    </xf>
    <xf numFmtId="0" fontId="19" fillId="5" borderId="12" xfId="1"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22" fillId="0" borderId="5" xfId="1" applyFont="1" applyBorder="1" applyAlignment="1">
      <alignment horizontal="center"/>
    </xf>
    <xf numFmtId="0" fontId="22" fillId="0" borderId="0" xfId="1" applyFont="1" applyAlignment="1">
      <alignment horizontal="center"/>
    </xf>
    <xf numFmtId="0" fontId="22" fillId="0" borderId="6" xfId="1"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7"/>
  <sheetViews>
    <sheetView tabSelected="1" view="pageBreakPreview" zoomScaleNormal="100" zoomScaleSheetLayoutView="100" workbookViewId="0">
      <selection activeCell="B4" sqref="B4:G4"/>
    </sheetView>
  </sheetViews>
  <sheetFormatPr defaultColWidth="8.84375" defaultRowHeight="15.5" x14ac:dyDescent="0.35"/>
  <cols>
    <col min="1" max="1" width="29.3046875" customWidth="1"/>
    <col min="2" max="2" width="24.3046875" customWidth="1"/>
  </cols>
  <sheetData>
    <row r="1" spans="1:9" ht="25" customHeight="1" x14ac:dyDescent="0.35">
      <c r="A1" s="30" t="s">
        <v>0</v>
      </c>
    </row>
    <row r="2" spans="1:9" ht="25" customHeight="1" x14ac:dyDescent="0.35">
      <c r="A2" s="5" t="s">
        <v>1</v>
      </c>
    </row>
    <row r="3" spans="1:9" ht="25" customHeight="1" x14ac:dyDescent="0.35">
      <c r="A3" s="5" t="s">
        <v>2</v>
      </c>
    </row>
    <row r="4" spans="1:9" ht="25" customHeight="1" x14ac:dyDescent="0.35">
      <c r="A4" s="29" t="s">
        <v>3</v>
      </c>
      <c r="B4" s="186" t="s">
        <v>268</v>
      </c>
      <c r="C4" s="186"/>
      <c r="D4" s="186"/>
      <c r="E4" s="186"/>
      <c r="F4" s="186"/>
      <c r="G4" s="186"/>
      <c r="H4" s="37"/>
      <c r="I4" s="37"/>
    </row>
    <row r="5" spans="1:9" ht="25" customHeight="1" x14ac:dyDescent="0.35">
      <c r="A5" s="168" t="s">
        <v>5</v>
      </c>
    </row>
    <row r="7" spans="1:9" ht="25" customHeight="1" x14ac:dyDescent="0.35">
      <c r="A7" s="169" t="s">
        <v>6</v>
      </c>
      <c r="B7" s="169" t="s">
        <v>7</v>
      </c>
    </row>
    <row r="8" spans="1:9" ht="25" customHeight="1" x14ac:dyDescent="0.35">
      <c r="A8" s="170" t="s">
        <v>8</v>
      </c>
      <c r="B8" s="171">
        <f>SUM('Low val Lot 1'!G450)</f>
        <v>10592283.923999999</v>
      </c>
    </row>
    <row r="9" spans="1:9" ht="25" customHeight="1" x14ac:dyDescent="0.35">
      <c r="A9" s="170" t="s">
        <v>9</v>
      </c>
      <c r="B9" s="171">
        <f>SUM('Low val Lot 2'!G450)</f>
        <v>10665449.6032</v>
      </c>
    </row>
    <row r="10" spans="1:9" ht="25" customHeight="1" x14ac:dyDescent="0.35">
      <c r="A10" s="170" t="s">
        <v>10</v>
      </c>
      <c r="B10" s="171">
        <f>SUM('Low val Lot 3'!G450)</f>
        <v>458350</v>
      </c>
    </row>
    <row r="11" spans="1:9" ht="25" customHeight="1" x14ac:dyDescent="0.35">
      <c r="A11" s="170" t="s">
        <v>11</v>
      </c>
      <c r="B11" s="171">
        <f>SUM('Low val Lot 4'!G450)</f>
        <v>458350</v>
      </c>
    </row>
    <row r="12" spans="1:9" ht="25" customHeight="1" x14ac:dyDescent="0.35">
      <c r="A12" s="170" t="s">
        <v>12</v>
      </c>
      <c r="B12" s="171">
        <f>SUM('Low val Lot 5'!G450)</f>
        <v>458350</v>
      </c>
    </row>
    <row r="13" spans="1:9" ht="25" customHeight="1" x14ac:dyDescent="0.35">
      <c r="A13" s="170" t="s">
        <v>13</v>
      </c>
      <c r="B13" s="171">
        <f>SUM('High val Lot 1'!G484)</f>
        <v>1500298</v>
      </c>
    </row>
    <row r="14" spans="1:9" ht="25" customHeight="1" x14ac:dyDescent="0.35">
      <c r="A14" s="170" t="s">
        <v>14</v>
      </c>
      <c r="B14" s="171">
        <f>SUM('High val Lot 2'!G484)</f>
        <v>1500298</v>
      </c>
    </row>
    <row r="16" spans="1:9" x14ac:dyDescent="0.35">
      <c r="A16" s="187" t="s">
        <v>15</v>
      </c>
      <c r="B16" s="187"/>
      <c r="C16" s="187"/>
      <c r="D16" s="187"/>
      <c r="E16" s="187"/>
      <c r="F16" s="187"/>
      <c r="G16" s="187"/>
    </row>
    <row r="17" spans="1:7" x14ac:dyDescent="0.35">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450"/>
  <sheetViews>
    <sheetView view="pageBreakPreview" topLeftCell="A440" zoomScaleNormal="100" zoomScaleSheetLayoutView="100" workbookViewId="0">
      <selection activeCell="B227" sqref="B227:H227"/>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323</v>
      </c>
      <c r="C4" s="186"/>
      <c r="D4" s="186"/>
      <c r="E4" s="186"/>
      <c r="F4" s="186"/>
      <c r="G4" s="186"/>
      <c r="H4" s="186"/>
      <c r="I4" s="4"/>
    </row>
    <row r="5" spans="1:9" ht="30.75" customHeight="1" x14ac:dyDescent="0.35">
      <c r="A5" s="29" t="s">
        <v>17</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20</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I13" s="21"/>
    </row>
    <row r="14" spans="1:9" x14ac:dyDescent="0.35">
      <c r="A14" s="139"/>
      <c r="B14" s="138">
        <v>85.2</v>
      </c>
      <c r="C14" s="31" t="s">
        <v>28</v>
      </c>
      <c r="D14" s="31"/>
      <c r="E14" s="136">
        <v>10</v>
      </c>
      <c r="F14" s="137">
        <f>SUM(B14)*E14</f>
        <v>852</v>
      </c>
      <c r="G14" s="123" t="s">
        <v>27</v>
      </c>
      <c r="I14" s="21"/>
    </row>
    <row r="15" spans="1:9" x14ac:dyDescent="0.35">
      <c r="A15" s="139"/>
      <c r="B15" s="138">
        <v>86.1</v>
      </c>
      <c r="C15" s="31" t="s">
        <v>29</v>
      </c>
      <c r="D15" s="31"/>
      <c r="E15" s="136">
        <v>3</v>
      </c>
      <c r="F15" s="137">
        <f>SUM(B15)*E15</f>
        <v>258.29999999999995</v>
      </c>
      <c r="G15" s="123" t="s">
        <v>27</v>
      </c>
      <c r="I15" s="21"/>
    </row>
    <row r="16" spans="1:9" x14ac:dyDescent="0.35">
      <c r="A16" s="139"/>
      <c r="B16" s="138">
        <v>94.2</v>
      </c>
      <c r="C16" s="31" t="s">
        <v>30</v>
      </c>
      <c r="D16" s="31"/>
      <c r="E16" s="136">
        <v>6</v>
      </c>
      <c r="F16" s="137">
        <f>SUM(B16)*E16</f>
        <v>565.20000000000005</v>
      </c>
      <c r="G16" s="123" t="s">
        <v>27</v>
      </c>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v>150</v>
      </c>
      <c r="E40" s="47">
        <f>SUM(B40)*D40</f>
        <v>10200</v>
      </c>
      <c r="F40" s="206" t="s">
        <v>270</v>
      </c>
      <c r="G40" s="207"/>
      <c r="H40" s="207"/>
      <c r="I40" s="208"/>
    </row>
    <row r="41" spans="1:11" ht="15.75" customHeight="1" x14ac:dyDescent="0.35">
      <c r="A41" s="48" t="s">
        <v>63</v>
      </c>
      <c r="B41" s="41">
        <v>68</v>
      </c>
      <c r="C41" s="41" t="s">
        <v>62</v>
      </c>
      <c r="D41" s="172">
        <v>265</v>
      </c>
      <c r="E41" s="47">
        <f t="shared" ref="E41:E104" si="0">SUM(B41)*D41</f>
        <v>18020</v>
      </c>
      <c r="F41" s="206" t="s">
        <v>269</v>
      </c>
      <c r="G41" s="207"/>
      <c r="H41" s="207"/>
      <c r="I41" s="208"/>
    </row>
    <row r="42" spans="1:11" ht="15.75" customHeight="1" x14ac:dyDescent="0.35">
      <c r="A42" s="48" t="s">
        <v>64</v>
      </c>
      <c r="B42" s="41">
        <v>68</v>
      </c>
      <c r="C42" s="41" t="s">
        <v>62</v>
      </c>
      <c r="D42" s="172">
        <v>53</v>
      </c>
      <c r="E42" s="47">
        <f t="shared" si="0"/>
        <v>3604</v>
      </c>
      <c r="F42" s="206" t="s">
        <v>303</v>
      </c>
      <c r="G42" s="207"/>
      <c r="H42" s="207"/>
      <c r="I42" s="208"/>
    </row>
    <row r="43" spans="1:11" ht="15.75" customHeight="1" x14ac:dyDescent="0.35">
      <c r="A43" s="48" t="s">
        <v>65</v>
      </c>
      <c r="B43" s="41">
        <v>68</v>
      </c>
      <c r="C43" s="41" t="s">
        <v>62</v>
      </c>
      <c r="D43" s="172">
        <v>1000</v>
      </c>
      <c r="E43" s="47">
        <f t="shared" si="0"/>
        <v>68000</v>
      </c>
      <c r="F43" s="206" t="s">
        <v>272</v>
      </c>
      <c r="G43" s="207"/>
      <c r="H43" s="207"/>
      <c r="I43" s="208"/>
    </row>
    <row r="44" spans="1:11" ht="15.75" customHeight="1" x14ac:dyDescent="0.35">
      <c r="A44" s="48" t="s">
        <v>66</v>
      </c>
      <c r="B44" s="41">
        <v>68</v>
      </c>
      <c r="C44" s="41" t="s">
        <v>62</v>
      </c>
      <c r="D44" s="172">
        <v>340</v>
      </c>
      <c r="E44" s="47">
        <f t="shared" si="0"/>
        <v>23120</v>
      </c>
      <c r="F44" s="206" t="s">
        <v>304</v>
      </c>
      <c r="G44" s="207"/>
      <c r="H44" s="207"/>
      <c r="I44" s="208"/>
    </row>
    <row r="45" spans="1:11" ht="15.75" customHeight="1" x14ac:dyDescent="0.35">
      <c r="A45" s="48" t="s">
        <v>67</v>
      </c>
      <c r="B45" s="41">
        <v>68</v>
      </c>
      <c r="C45" s="41" t="s">
        <v>62</v>
      </c>
      <c r="D45" s="172">
        <v>675</v>
      </c>
      <c r="E45" s="47">
        <f t="shared" si="0"/>
        <v>45900</v>
      </c>
      <c r="F45" s="206" t="s">
        <v>274</v>
      </c>
      <c r="G45" s="207"/>
      <c r="H45" s="207"/>
      <c r="I45" s="208"/>
    </row>
    <row r="46" spans="1:11" ht="15.75" customHeight="1" x14ac:dyDescent="0.35">
      <c r="A46" s="48" t="s">
        <v>68</v>
      </c>
      <c r="B46" s="41">
        <v>68</v>
      </c>
      <c r="C46" s="41" t="s">
        <v>62</v>
      </c>
      <c r="D46" s="172">
        <v>260</v>
      </c>
      <c r="E46" s="47">
        <f t="shared" si="0"/>
        <v>17680</v>
      </c>
      <c r="F46" s="206" t="s">
        <v>269</v>
      </c>
      <c r="G46" s="207"/>
      <c r="H46" s="207"/>
      <c r="I46" s="208"/>
    </row>
    <row r="47" spans="1:11" ht="15.75" customHeight="1" x14ac:dyDescent="0.35">
      <c r="A47" s="48" t="s">
        <v>69</v>
      </c>
      <c r="B47" s="41">
        <v>68</v>
      </c>
      <c r="C47" s="41" t="s">
        <v>62</v>
      </c>
      <c r="D47" s="172">
        <v>35</v>
      </c>
      <c r="E47" s="47">
        <f t="shared" si="0"/>
        <v>2380</v>
      </c>
      <c r="F47" s="206" t="s">
        <v>303</v>
      </c>
      <c r="G47" s="207"/>
      <c r="H47" s="207"/>
      <c r="I47" s="208"/>
    </row>
    <row r="48" spans="1:11" ht="15.75" customHeight="1" thickBot="1" x14ac:dyDescent="0.4">
      <c r="A48" s="48" t="s">
        <v>70</v>
      </c>
      <c r="B48" s="41">
        <v>68</v>
      </c>
      <c r="C48" s="41" t="s">
        <v>62</v>
      </c>
      <c r="D48" s="172">
        <v>150</v>
      </c>
      <c r="E48" s="47">
        <f t="shared" si="0"/>
        <v>10200</v>
      </c>
      <c r="F48" s="206" t="s">
        <v>275</v>
      </c>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v>1950</v>
      </c>
      <c r="E50" s="47">
        <f t="shared" si="0"/>
        <v>1950</v>
      </c>
      <c r="F50" s="206" t="s">
        <v>305</v>
      </c>
      <c r="G50" s="207"/>
      <c r="H50" s="207"/>
      <c r="I50" s="208"/>
    </row>
    <row r="51" spans="1:9" ht="15.75" customHeight="1" x14ac:dyDescent="0.35">
      <c r="A51" s="48" t="s">
        <v>74</v>
      </c>
      <c r="B51" s="41">
        <v>68</v>
      </c>
      <c r="C51" s="41" t="s">
        <v>62</v>
      </c>
      <c r="D51" s="172">
        <v>110</v>
      </c>
      <c r="E51" s="47">
        <f t="shared" si="0"/>
        <v>7480</v>
      </c>
      <c r="F51" s="206"/>
      <c r="G51" s="207"/>
      <c r="H51" s="207"/>
      <c r="I51" s="208"/>
    </row>
    <row r="52" spans="1:9" ht="15.75" customHeight="1" x14ac:dyDescent="0.35">
      <c r="A52" s="48" t="s">
        <v>75</v>
      </c>
      <c r="B52" s="41">
        <v>68</v>
      </c>
      <c r="C52" s="41" t="s">
        <v>62</v>
      </c>
      <c r="D52" s="172">
        <v>110</v>
      </c>
      <c r="E52" s="47">
        <f t="shared" si="0"/>
        <v>7480</v>
      </c>
      <c r="F52" s="206"/>
      <c r="G52" s="207"/>
      <c r="H52" s="207"/>
      <c r="I52" s="208"/>
    </row>
    <row r="53" spans="1:9" ht="15.75" customHeight="1" x14ac:dyDescent="0.35">
      <c r="A53" s="48" t="s">
        <v>76</v>
      </c>
      <c r="B53" s="41">
        <v>68</v>
      </c>
      <c r="C53" s="41" t="s">
        <v>62</v>
      </c>
      <c r="D53" s="172">
        <v>110</v>
      </c>
      <c r="E53" s="47">
        <f t="shared" si="0"/>
        <v>7480</v>
      </c>
      <c r="F53" s="206"/>
      <c r="G53" s="207"/>
      <c r="H53" s="207"/>
      <c r="I53" s="208"/>
    </row>
    <row r="54" spans="1:9" ht="15.75" customHeight="1" x14ac:dyDescent="0.35">
      <c r="A54" s="48" t="s">
        <v>77</v>
      </c>
      <c r="B54" s="41">
        <v>68</v>
      </c>
      <c r="C54" s="41" t="s">
        <v>62</v>
      </c>
      <c r="D54" s="172">
        <v>80</v>
      </c>
      <c r="E54" s="47">
        <f t="shared" si="0"/>
        <v>5440</v>
      </c>
      <c r="F54" s="206"/>
      <c r="G54" s="207"/>
      <c r="H54" s="207"/>
      <c r="I54" s="208"/>
    </row>
    <row r="55" spans="1:9" ht="15.75" customHeight="1" x14ac:dyDescent="0.35">
      <c r="A55" s="48" t="s">
        <v>78</v>
      </c>
      <c r="B55" s="41">
        <v>68</v>
      </c>
      <c r="C55" s="41" t="s">
        <v>62</v>
      </c>
      <c r="D55" s="172">
        <v>110</v>
      </c>
      <c r="E55" s="47">
        <f t="shared" si="0"/>
        <v>7480</v>
      </c>
      <c r="F55" s="206"/>
      <c r="G55" s="207"/>
      <c r="H55" s="207"/>
      <c r="I55" s="208"/>
    </row>
    <row r="56" spans="1:9" ht="15.75" customHeight="1" x14ac:dyDescent="0.35">
      <c r="A56" s="48" t="s">
        <v>79</v>
      </c>
      <c r="B56" s="41">
        <v>68</v>
      </c>
      <c r="C56" s="41" t="s">
        <v>62</v>
      </c>
      <c r="D56" s="172">
        <v>80</v>
      </c>
      <c r="E56" s="47">
        <f t="shared" si="0"/>
        <v>5440</v>
      </c>
      <c r="F56" s="206"/>
      <c r="G56" s="207"/>
      <c r="H56" s="207"/>
      <c r="I56" s="208"/>
    </row>
    <row r="57" spans="1:9" ht="15.75" customHeight="1" x14ac:dyDescent="0.35">
      <c r="A57" s="48" t="s">
        <v>80</v>
      </c>
      <c r="B57" s="41">
        <v>68</v>
      </c>
      <c r="C57" s="41" t="s">
        <v>62</v>
      </c>
      <c r="D57" s="172">
        <v>12</v>
      </c>
      <c r="E57" s="47">
        <f t="shared" si="0"/>
        <v>816</v>
      </c>
      <c r="F57" s="206"/>
      <c r="G57" s="207"/>
      <c r="H57" s="207"/>
      <c r="I57" s="208"/>
    </row>
    <row r="58" spans="1:9" ht="15.75" customHeight="1" x14ac:dyDescent="0.35">
      <c r="A58" s="48" t="s">
        <v>81</v>
      </c>
      <c r="B58" s="41">
        <v>68</v>
      </c>
      <c r="C58" s="41" t="s">
        <v>62</v>
      </c>
      <c r="D58" s="172">
        <v>45</v>
      </c>
      <c r="E58" s="47">
        <f t="shared" si="0"/>
        <v>3060</v>
      </c>
      <c r="F58" s="206"/>
      <c r="G58" s="207"/>
      <c r="H58" s="207"/>
      <c r="I58" s="208"/>
    </row>
    <row r="59" spans="1:9" ht="15.75" customHeight="1" x14ac:dyDescent="0.35">
      <c r="A59" s="50" t="s">
        <v>82</v>
      </c>
      <c r="B59" s="41">
        <v>68</v>
      </c>
      <c r="C59" s="41" t="s">
        <v>62</v>
      </c>
      <c r="D59" s="172">
        <v>50</v>
      </c>
      <c r="E59" s="47">
        <f t="shared" si="0"/>
        <v>3400</v>
      </c>
      <c r="F59" s="206"/>
      <c r="G59" s="207"/>
      <c r="H59" s="207"/>
      <c r="I59" s="208"/>
    </row>
    <row r="60" spans="1:9" ht="15.75" customHeight="1" x14ac:dyDescent="0.35">
      <c r="A60" s="48" t="s">
        <v>83</v>
      </c>
      <c r="B60" s="142">
        <v>1</v>
      </c>
      <c r="C60" s="41" t="s">
        <v>73</v>
      </c>
      <c r="D60" s="172">
        <v>900</v>
      </c>
      <c r="E60" s="47">
        <f t="shared" si="0"/>
        <v>900</v>
      </c>
      <c r="F60" s="206"/>
      <c r="G60" s="207"/>
      <c r="H60" s="207"/>
      <c r="I60" s="208"/>
    </row>
    <row r="61" spans="1:9" ht="15.75" customHeight="1" x14ac:dyDescent="0.35">
      <c r="A61" s="48" t="s">
        <v>84</v>
      </c>
      <c r="B61" s="142">
        <v>1</v>
      </c>
      <c r="C61" s="41" t="s">
        <v>73</v>
      </c>
      <c r="D61" s="172">
        <v>900</v>
      </c>
      <c r="E61" s="47">
        <f t="shared" si="0"/>
        <v>900</v>
      </c>
      <c r="F61" s="206"/>
      <c r="G61" s="207"/>
      <c r="H61" s="207"/>
      <c r="I61" s="208"/>
    </row>
    <row r="62" spans="1:9" ht="15.75" customHeight="1" thickBot="1" x14ac:dyDescent="0.4">
      <c r="A62" s="143" t="s">
        <v>85</v>
      </c>
      <c r="B62" s="142">
        <v>1</v>
      </c>
      <c r="C62" s="41" t="s">
        <v>73</v>
      </c>
      <c r="D62" s="172">
        <v>900</v>
      </c>
      <c r="E62" s="47">
        <f t="shared" si="0"/>
        <v>900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v>0</v>
      </c>
      <c r="E64" s="160">
        <f t="shared" si="0"/>
        <v>0</v>
      </c>
      <c r="F64" s="231" t="s">
        <v>320</v>
      </c>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v>4500</v>
      </c>
      <c r="E66" s="47">
        <f t="shared" si="0"/>
        <v>4500</v>
      </c>
      <c r="F66" s="206" t="s">
        <v>306</v>
      </c>
      <c r="G66" s="207"/>
      <c r="H66" s="207"/>
      <c r="I66" s="208"/>
    </row>
    <row r="67" spans="1:9" ht="15.75" customHeight="1" x14ac:dyDescent="0.35">
      <c r="A67" s="48" t="s">
        <v>91</v>
      </c>
      <c r="B67" s="142">
        <v>1</v>
      </c>
      <c r="C67" s="142" t="s">
        <v>90</v>
      </c>
      <c r="D67" s="172">
        <v>3000</v>
      </c>
      <c r="E67" s="47">
        <f t="shared" si="0"/>
        <v>3000</v>
      </c>
      <c r="F67" s="206" t="s">
        <v>321</v>
      </c>
      <c r="G67" s="207"/>
      <c r="H67" s="207"/>
      <c r="I67" s="208"/>
    </row>
    <row r="68" spans="1:9" ht="15.75" customHeight="1" x14ac:dyDescent="0.35">
      <c r="A68" s="48" t="s">
        <v>92</v>
      </c>
      <c r="B68" s="41">
        <v>1</v>
      </c>
      <c r="C68" s="142" t="s">
        <v>90</v>
      </c>
      <c r="D68" s="172">
        <v>1400</v>
      </c>
      <c r="E68" s="47">
        <f t="shared" si="0"/>
        <v>1400</v>
      </c>
      <c r="F68" s="206"/>
      <c r="G68" s="207"/>
      <c r="H68" s="207"/>
      <c r="I68" s="208"/>
    </row>
    <row r="69" spans="1:9" ht="15.75" customHeight="1" x14ac:dyDescent="0.35">
      <c r="A69" s="48" t="s">
        <v>93</v>
      </c>
      <c r="B69" s="41">
        <v>1</v>
      </c>
      <c r="C69" s="142" t="s">
        <v>90</v>
      </c>
      <c r="D69" s="172">
        <v>11500</v>
      </c>
      <c r="E69" s="47">
        <f t="shared" si="0"/>
        <v>11500</v>
      </c>
      <c r="F69" s="206"/>
      <c r="G69" s="207"/>
      <c r="H69" s="207"/>
      <c r="I69" s="208"/>
    </row>
    <row r="70" spans="1:9" ht="15.75" customHeight="1" thickBot="1" x14ac:dyDescent="0.4">
      <c r="A70" s="48" t="s">
        <v>94</v>
      </c>
      <c r="B70" s="142">
        <v>1</v>
      </c>
      <c r="C70" s="41" t="s">
        <v>90</v>
      </c>
      <c r="D70" s="172">
        <v>4500</v>
      </c>
      <c r="E70" s="47">
        <f t="shared" si="0"/>
        <v>4500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v>60</v>
      </c>
      <c r="E72" s="47">
        <f t="shared" si="0"/>
        <v>4080</v>
      </c>
      <c r="F72" s="206"/>
      <c r="G72" s="207"/>
      <c r="H72" s="207"/>
      <c r="I72" s="208"/>
    </row>
    <row r="73" spans="1:9" ht="15.75" customHeight="1" x14ac:dyDescent="0.35">
      <c r="A73" s="48" t="s">
        <v>97</v>
      </c>
      <c r="B73" s="41">
        <v>68</v>
      </c>
      <c r="C73" s="41" t="s">
        <v>62</v>
      </c>
      <c r="D73" s="172">
        <v>60</v>
      </c>
      <c r="E73" s="47">
        <f t="shared" si="0"/>
        <v>4080</v>
      </c>
      <c r="F73" s="206"/>
      <c r="G73" s="207"/>
      <c r="H73" s="207"/>
      <c r="I73" s="208"/>
    </row>
    <row r="74" spans="1:9" ht="15.75" customHeight="1" x14ac:dyDescent="0.35">
      <c r="A74" s="48" t="s">
        <v>98</v>
      </c>
      <c r="B74" s="41">
        <v>68</v>
      </c>
      <c r="C74" s="41" t="s">
        <v>62</v>
      </c>
      <c r="D74" s="172">
        <v>45</v>
      </c>
      <c r="E74" s="47">
        <f t="shared" si="0"/>
        <v>3060</v>
      </c>
      <c r="F74" s="206"/>
      <c r="G74" s="207"/>
      <c r="H74" s="207"/>
      <c r="I74" s="208"/>
    </row>
    <row r="75" spans="1:9" ht="15.75" customHeight="1" thickBot="1" x14ac:dyDescent="0.4">
      <c r="A75" s="48" t="s">
        <v>99</v>
      </c>
      <c r="B75" s="41">
        <v>68</v>
      </c>
      <c r="C75" s="41" t="s">
        <v>62</v>
      </c>
      <c r="D75" s="172">
        <v>30</v>
      </c>
      <c r="E75" s="47">
        <f t="shared" si="0"/>
        <v>2040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v>1900</v>
      </c>
      <c r="E77" s="47">
        <f t="shared" si="0"/>
        <v>129200</v>
      </c>
      <c r="F77" s="206" t="s">
        <v>307</v>
      </c>
      <c r="G77" s="207"/>
      <c r="H77" s="207"/>
      <c r="I77" s="208"/>
    </row>
    <row r="78" spans="1:9" ht="15.75" customHeight="1" x14ac:dyDescent="0.35">
      <c r="A78" s="48" t="s">
        <v>102</v>
      </c>
      <c r="B78" s="142">
        <v>1</v>
      </c>
      <c r="C78" s="41" t="s">
        <v>90</v>
      </c>
      <c r="D78" s="172">
        <v>500</v>
      </c>
      <c r="E78" s="47">
        <f t="shared" si="0"/>
        <v>500</v>
      </c>
      <c r="F78" s="206"/>
      <c r="G78" s="207"/>
      <c r="H78" s="207"/>
      <c r="I78" s="208"/>
    </row>
    <row r="79" spans="1:9" ht="15.75" customHeight="1" x14ac:dyDescent="0.35">
      <c r="A79" s="48" t="s">
        <v>103</v>
      </c>
      <c r="B79" s="142">
        <v>1</v>
      </c>
      <c r="C79" s="41" t="s">
        <v>90</v>
      </c>
      <c r="D79" s="172">
        <v>900</v>
      </c>
      <c r="E79" s="47">
        <f t="shared" si="0"/>
        <v>900</v>
      </c>
      <c r="F79" s="206"/>
      <c r="G79" s="207"/>
      <c r="H79" s="207"/>
      <c r="I79" s="208"/>
    </row>
    <row r="80" spans="1:9" ht="15.75" customHeight="1" x14ac:dyDescent="0.35">
      <c r="A80" s="48" t="s">
        <v>104</v>
      </c>
      <c r="B80" s="142">
        <v>1</v>
      </c>
      <c r="C80" s="41" t="s">
        <v>90</v>
      </c>
      <c r="D80" s="172">
        <v>0</v>
      </c>
      <c r="E80" s="47">
        <f t="shared" si="0"/>
        <v>0</v>
      </c>
      <c r="F80" s="206" t="s">
        <v>308</v>
      </c>
      <c r="G80" s="207"/>
      <c r="H80" s="207"/>
      <c r="I80" s="208"/>
    </row>
    <row r="81" spans="1:9" ht="15.75" customHeight="1" thickBot="1" x14ac:dyDescent="0.4">
      <c r="A81" s="48" t="s">
        <v>105</v>
      </c>
      <c r="B81" s="41">
        <v>68</v>
      </c>
      <c r="C81" s="41" t="s">
        <v>62</v>
      </c>
      <c r="D81" s="172">
        <v>225</v>
      </c>
      <c r="E81" s="47">
        <f t="shared" si="0"/>
        <v>15300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v>1100</v>
      </c>
      <c r="E83" s="47">
        <f t="shared" si="0"/>
        <v>37400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v>0</v>
      </c>
      <c r="E85" s="47">
        <f t="shared" si="0"/>
        <v>0</v>
      </c>
      <c r="F85" s="206" t="s">
        <v>309</v>
      </c>
      <c r="G85" s="207"/>
      <c r="H85" s="207"/>
      <c r="I85" s="208"/>
    </row>
    <row r="86" spans="1:9" ht="15.75" customHeight="1" x14ac:dyDescent="0.35">
      <c r="A86" s="51" t="s">
        <v>110</v>
      </c>
      <c r="B86" s="41">
        <v>34</v>
      </c>
      <c r="C86" s="41" t="s">
        <v>62</v>
      </c>
      <c r="D86" s="172">
        <v>0</v>
      </c>
      <c r="E86" s="47">
        <f t="shared" si="0"/>
        <v>0</v>
      </c>
      <c r="F86" s="206" t="s">
        <v>310</v>
      </c>
      <c r="G86" s="207"/>
      <c r="H86" s="207"/>
      <c r="I86" s="208"/>
    </row>
    <row r="87" spans="1:9" ht="15.75" customHeight="1" x14ac:dyDescent="0.35">
      <c r="A87" s="51" t="s">
        <v>111</v>
      </c>
      <c r="B87" s="41">
        <v>34</v>
      </c>
      <c r="C87" s="41" t="s">
        <v>62</v>
      </c>
      <c r="D87" s="172">
        <v>525</v>
      </c>
      <c r="E87" s="47">
        <f t="shared" si="0"/>
        <v>17850</v>
      </c>
      <c r="F87" s="206" t="s">
        <v>286</v>
      </c>
      <c r="G87" s="207"/>
      <c r="H87" s="207"/>
      <c r="I87" s="208"/>
    </row>
    <row r="88" spans="1:9" ht="15.75" customHeight="1" x14ac:dyDescent="0.35">
      <c r="A88" s="51" t="s">
        <v>112</v>
      </c>
      <c r="B88" s="41">
        <v>34</v>
      </c>
      <c r="C88" s="41" t="s">
        <v>62</v>
      </c>
      <c r="D88" s="172">
        <v>0</v>
      </c>
      <c r="E88" s="47">
        <f t="shared" si="0"/>
        <v>0</v>
      </c>
      <c r="F88" s="206" t="s">
        <v>309</v>
      </c>
      <c r="G88" s="207"/>
      <c r="H88" s="207"/>
      <c r="I88" s="208"/>
    </row>
    <row r="89" spans="1:9" ht="15.75" customHeight="1" thickBot="1" x14ac:dyDescent="0.4">
      <c r="A89" s="50" t="s">
        <v>113</v>
      </c>
      <c r="B89" s="41">
        <v>34</v>
      </c>
      <c r="C89" s="41" t="s">
        <v>62</v>
      </c>
      <c r="D89" s="172">
        <v>0</v>
      </c>
      <c r="E89" s="47">
        <f t="shared" si="0"/>
        <v>0</v>
      </c>
      <c r="F89" s="206" t="s">
        <v>311</v>
      </c>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v>80</v>
      </c>
      <c r="E91" s="47">
        <f t="shared" si="0"/>
        <v>80</v>
      </c>
      <c r="F91" s="206"/>
      <c r="G91" s="207"/>
      <c r="H91" s="207"/>
      <c r="I91" s="208"/>
    </row>
    <row r="92" spans="1:9" ht="15.75" customHeight="1" x14ac:dyDescent="0.35">
      <c r="A92" s="50" t="s">
        <v>116</v>
      </c>
      <c r="B92" s="142">
        <v>1</v>
      </c>
      <c r="C92" s="41" t="s">
        <v>90</v>
      </c>
      <c r="D92" s="172">
        <v>0</v>
      </c>
      <c r="E92" s="47">
        <f t="shared" si="0"/>
        <v>0</v>
      </c>
      <c r="F92" s="206" t="s">
        <v>312</v>
      </c>
      <c r="G92" s="207"/>
      <c r="H92" s="207"/>
      <c r="I92" s="208"/>
    </row>
    <row r="93" spans="1:9" ht="15.75" customHeight="1" thickBot="1" x14ac:dyDescent="0.4">
      <c r="A93" s="50" t="s">
        <v>117</v>
      </c>
      <c r="B93" s="142">
        <v>1</v>
      </c>
      <c r="C93" s="41" t="s">
        <v>90</v>
      </c>
      <c r="D93" s="172">
        <v>0</v>
      </c>
      <c r="E93" s="47">
        <f t="shared" si="0"/>
        <v>0</v>
      </c>
      <c r="F93" s="206" t="s">
        <v>313</v>
      </c>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v>76000</v>
      </c>
      <c r="E95" s="47">
        <f t="shared" si="0"/>
        <v>76000</v>
      </c>
      <c r="F95" s="206"/>
      <c r="G95" s="207"/>
      <c r="H95" s="207"/>
      <c r="I95" s="208"/>
    </row>
    <row r="96" spans="1:9" ht="15.75" customHeight="1" x14ac:dyDescent="0.35">
      <c r="A96" s="51" t="s">
        <v>120</v>
      </c>
      <c r="B96" s="142">
        <v>1</v>
      </c>
      <c r="C96" s="41" t="s">
        <v>90</v>
      </c>
      <c r="D96" s="172">
        <v>3500</v>
      </c>
      <c r="E96" s="47">
        <f t="shared" si="0"/>
        <v>3500</v>
      </c>
      <c r="F96" s="206"/>
      <c r="G96" s="207"/>
      <c r="H96" s="207"/>
      <c r="I96" s="208"/>
    </row>
    <row r="97" spans="1:9" ht="15.75" customHeight="1" thickBot="1" x14ac:dyDescent="0.4">
      <c r="A97" s="50" t="s">
        <v>121</v>
      </c>
      <c r="B97" s="142">
        <v>1</v>
      </c>
      <c r="C97" s="41" t="s">
        <v>90</v>
      </c>
      <c r="D97" s="172">
        <v>26000</v>
      </c>
      <c r="E97" s="47">
        <f t="shared" si="0"/>
        <v>26000</v>
      </c>
      <c r="F97" s="206"/>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v>800</v>
      </c>
      <c r="E99" s="47">
        <f t="shared" si="0"/>
        <v>800</v>
      </c>
      <c r="F99" s="206" t="s">
        <v>314</v>
      </c>
      <c r="G99" s="207"/>
      <c r="H99" s="207"/>
      <c r="I99" s="208"/>
    </row>
    <row r="100" spans="1:9" ht="15.75" customHeight="1" x14ac:dyDescent="0.35">
      <c r="A100" s="50" t="s">
        <v>124</v>
      </c>
      <c r="B100" s="41">
        <v>1</v>
      </c>
      <c r="C100" s="41" t="s">
        <v>90</v>
      </c>
      <c r="D100" s="172">
        <v>1300</v>
      </c>
      <c r="E100" s="47">
        <f t="shared" si="0"/>
        <v>1300</v>
      </c>
      <c r="F100" s="206" t="s">
        <v>315</v>
      </c>
      <c r="G100" s="207"/>
      <c r="H100" s="207"/>
      <c r="I100" s="208"/>
    </row>
    <row r="101" spans="1:9" ht="15.75" customHeight="1" x14ac:dyDescent="0.35">
      <c r="A101" s="50" t="s">
        <v>125</v>
      </c>
      <c r="B101" s="41">
        <v>1</v>
      </c>
      <c r="C101" s="41" t="s">
        <v>90</v>
      </c>
      <c r="D101" s="172">
        <v>0</v>
      </c>
      <c r="E101" s="47">
        <f t="shared" si="0"/>
        <v>0</v>
      </c>
      <c r="F101" s="206" t="s">
        <v>316</v>
      </c>
      <c r="G101" s="207"/>
      <c r="H101" s="207"/>
      <c r="I101" s="208"/>
    </row>
    <row r="102" spans="1:9" ht="15.75" customHeight="1" x14ac:dyDescent="0.35">
      <c r="A102" s="50" t="s">
        <v>126</v>
      </c>
      <c r="B102" s="41">
        <v>1</v>
      </c>
      <c r="C102" s="41" t="s">
        <v>90</v>
      </c>
      <c r="D102" s="172">
        <v>750</v>
      </c>
      <c r="E102" s="47">
        <f t="shared" si="0"/>
        <v>750</v>
      </c>
      <c r="F102" s="206"/>
      <c r="G102" s="207"/>
      <c r="H102" s="207"/>
      <c r="I102" s="208"/>
    </row>
    <row r="103" spans="1:9" ht="15.75" customHeight="1" x14ac:dyDescent="0.35">
      <c r="A103" s="50" t="s">
        <v>127</v>
      </c>
      <c r="B103" s="41">
        <v>1</v>
      </c>
      <c r="C103" s="41" t="s">
        <v>90</v>
      </c>
      <c r="D103" s="172">
        <v>1800</v>
      </c>
      <c r="E103" s="47">
        <f t="shared" si="0"/>
        <v>1800</v>
      </c>
      <c r="F103" s="206"/>
      <c r="G103" s="207"/>
      <c r="H103" s="207"/>
      <c r="I103" s="208"/>
    </row>
    <row r="104" spans="1:9" ht="15.75" customHeight="1" x14ac:dyDescent="0.35">
      <c r="A104" s="50" t="s">
        <v>128</v>
      </c>
      <c r="B104" s="41">
        <v>1</v>
      </c>
      <c r="C104" s="41" t="s">
        <v>90</v>
      </c>
      <c r="D104" s="172">
        <v>1200</v>
      </c>
      <c r="E104" s="47">
        <f t="shared" si="0"/>
        <v>1200</v>
      </c>
      <c r="F104" s="206"/>
      <c r="G104" s="207"/>
      <c r="H104" s="207"/>
      <c r="I104" s="208"/>
    </row>
    <row r="105" spans="1:9" ht="15.75" customHeight="1" x14ac:dyDescent="0.35">
      <c r="A105" s="50" t="s">
        <v>129</v>
      </c>
      <c r="B105" s="41">
        <v>1</v>
      </c>
      <c r="C105" s="41" t="s">
        <v>90</v>
      </c>
      <c r="D105" s="172">
        <v>6000</v>
      </c>
      <c r="E105" s="47">
        <f t="shared" ref="E105:E129" si="1">SUM(B105)*D105</f>
        <v>6000</v>
      </c>
      <c r="F105" s="206"/>
      <c r="G105" s="207"/>
      <c r="H105" s="207"/>
      <c r="I105" s="208"/>
    </row>
    <row r="106" spans="1:9" ht="15.75" customHeight="1" x14ac:dyDescent="0.35">
      <c r="A106" s="50" t="s">
        <v>130</v>
      </c>
      <c r="B106" s="142">
        <v>15</v>
      </c>
      <c r="C106" s="41" t="s">
        <v>131</v>
      </c>
      <c r="D106" s="172">
        <v>150</v>
      </c>
      <c r="E106" s="47">
        <f t="shared" si="1"/>
        <v>2250</v>
      </c>
      <c r="F106" s="206" t="s">
        <v>132</v>
      </c>
      <c r="G106" s="207"/>
      <c r="H106" s="207"/>
      <c r="I106" s="208"/>
    </row>
    <row r="107" spans="1:9" ht="15.75" customHeight="1" x14ac:dyDescent="0.35">
      <c r="A107" s="50" t="s">
        <v>133</v>
      </c>
      <c r="B107" s="41">
        <v>1</v>
      </c>
      <c r="C107" s="41" t="s">
        <v>90</v>
      </c>
      <c r="D107" s="172">
        <v>30000</v>
      </c>
      <c r="E107" s="47">
        <f t="shared" si="1"/>
        <v>30000</v>
      </c>
      <c r="F107" s="206" t="s">
        <v>134</v>
      </c>
      <c r="G107" s="207"/>
      <c r="H107" s="207"/>
      <c r="I107" s="208"/>
    </row>
    <row r="108" spans="1:9" ht="15.75" customHeight="1" thickBot="1" x14ac:dyDescent="0.4">
      <c r="A108" s="50" t="s">
        <v>135</v>
      </c>
      <c r="B108" s="142">
        <v>1</v>
      </c>
      <c r="C108" s="41" t="s">
        <v>90</v>
      </c>
      <c r="D108" s="172">
        <v>21000</v>
      </c>
      <c r="E108" s="47">
        <f t="shared" si="1"/>
        <v>21000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v>1100</v>
      </c>
      <c r="E110" s="47">
        <f t="shared" si="1"/>
        <v>1100</v>
      </c>
      <c r="F110" s="206"/>
      <c r="G110" s="207"/>
      <c r="H110" s="207"/>
      <c r="I110" s="208"/>
    </row>
    <row r="111" spans="1:9" ht="15.75" customHeight="1" x14ac:dyDescent="0.35">
      <c r="A111" s="50" t="s">
        <v>139</v>
      </c>
      <c r="B111" s="142">
        <v>1</v>
      </c>
      <c r="C111" s="41" t="s">
        <v>90</v>
      </c>
      <c r="D111" s="172">
        <v>800</v>
      </c>
      <c r="E111" s="47">
        <f t="shared" si="1"/>
        <v>800</v>
      </c>
      <c r="F111" s="206"/>
      <c r="G111" s="207"/>
      <c r="H111" s="207"/>
      <c r="I111" s="208"/>
    </row>
    <row r="112" spans="1:9" ht="15.75" customHeight="1" x14ac:dyDescent="0.35">
      <c r="A112" s="48" t="s">
        <v>140</v>
      </c>
      <c r="B112" s="142">
        <v>1</v>
      </c>
      <c r="C112" s="41" t="s">
        <v>73</v>
      </c>
      <c r="D112" s="172">
        <v>1500</v>
      </c>
      <c r="E112" s="47">
        <f t="shared" si="1"/>
        <v>1500</v>
      </c>
      <c r="F112" s="206"/>
      <c r="G112" s="207"/>
      <c r="H112" s="207"/>
      <c r="I112" s="208"/>
    </row>
    <row r="113" spans="1:9" ht="15.75" customHeight="1" x14ac:dyDescent="0.35">
      <c r="A113" s="50" t="s">
        <v>141</v>
      </c>
      <c r="B113" s="142">
        <v>1</v>
      </c>
      <c r="C113" s="41" t="s">
        <v>90</v>
      </c>
      <c r="D113" s="172">
        <v>0</v>
      </c>
      <c r="E113" s="47">
        <f t="shared" si="1"/>
        <v>0</v>
      </c>
      <c r="F113" s="206" t="s">
        <v>322</v>
      </c>
      <c r="G113" s="207"/>
      <c r="H113" s="207"/>
      <c r="I113" s="208"/>
    </row>
    <row r="114" spans="1:9" ht="15.75" customHeight="1" thickBot="1" x14ac:dyDescent="0.4">
      <c r="A114" s="50" t="s">
        <v>142</v>
      </c>
      <c r="B114" s="142">
        <v>1</v>
      </c>
      <c r="C114" s="41" t="s">
        <v>90</v>
      </c>
      <c r="D114" s="172">
        <v>2500</v>
      </c>
      <c r="E114" s="47">
        <f t="shared" si="1"/>
        <v>2500</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v>0</v>
      </c>
      <c r="E116" s="47">
        <f t="shared" si="1"/>
        <v>0</v>
      </c>
      <c r="F116" s="206" t="s">
        <v>317</v>
      </c>
      <c r="G116" s="207"/>
      <c r="H116" s="207"/>
      <c r="I116" s="208"/>
    </row>
    <row r="117" spans="1:9" ht="15.75" customHeight="1" x14ac:dyDescent="0.35">
      <c r="A117" s="50" t="s">
        <v>145</v>
      </c>
      <c r="B117" s="142">
        <v>1</v>
      </c>
      <c r="C117" s="41" t="s">
        <v>90</v>
      </c>
      <c r="D117" s="172">
        <v>3500</v>
      </c>
      <c r="E117" s="47">
        <f t="shared" si="1"/>
        <v>3500</v>
      </c>
      <c r="F117" s="206"/>
      <c r="G117" s="207"/>
      <c r="H117" s="207"/>
      <c r="I117" s="208"/>
    </row>
    <row r="118" spans="1:9" ht="15.75" customHeight="1" x14ac:dyDescent="0.35">
      <c r="A118" s="50" t="s">
        <v>146</v>
      </c>
      <c r="B118" s="142">
        <v>1</v>
      </c>
      <c r="C118" s="41" t="s">
        <v>90</v>
      </c>
      <c r="D118" s="172">
        <v>1400</v>
      </c>
      <c r="E118" s="47">
        <f t="shared" si="1"/>
        <v>1400</v>
      </c>
      <c r="F118" s="206"/>
      <c r="G118" s="207"/>
      <c r="H118" s="207"/>
      <c r="I118" s="208"/>
    </row>
    <row r="119" spans="1:9" ht="15.75" customHeight="1" x14ac:dyDescent="0.35">
      <c r="A119" s="50" t="s">
        <v>147</v>
      </c>
      <c r="B119" s="41">
        <v>8</v>
      </c>
      <c r="C119" s="41" t="s">
        <v>131</v>
      </c>
      <c r="D119" s="172">
        <v>280</v>
      </c>
      <c r="E119" s="47">
        <f t="shared" si="1"/>
        <v>2240</v>
      </c>
      <c r="F119" s="206" t="s">
        <v>318</v>
      </c>
      <c r="G119" s="207"/>
      <c r="H119" s="207"/>
      <c r="I119" s="208"/>
    </row>
    <row r="120" spans="1:9" ht="15.75" customHeight="1" x14ac:dyDescent="0.35">
      <c r="A120" s="50" t="s">
        <v>148</v>
      </c>
      <c r="B120" s="41">
        <v>1</v>
      </c>
      <c r="C120" s="41" t="s">
        <v>90</v>
      </c>
      <c r="D120" s="172">
        <v>650</v>
      </c>
      <c r="E120" s="47">
        <f t="shared" si="1"/>
        <v>650</v>
      </c>
      <c r="F120" s="206"/>
      <c r="G120" s="207"/>
      <c r="H120" s="207"/>
      <c r="I120" s="208"/>
    </row>
    <row r="121" spans="1:9" ht="15.75" customHeight="1" thickBot="1" x14ac:dyDescent="0.4">
      <c r="A121" s="50" t="s">
        <v>149</v>
      </c>
      <c r="B121" s="142">
        <v>27</v>
      </c>
      <c r="C121" s="142" t="s">
        <v>131</v>
      </c>
      <c r="D121" s="172">
        <v>70</v>
      </c>
      <c r="E121" s="47">
        <f t="shared" si="1"/>
        <v>1890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v>0</v>
      </c>
      <c r="E123" s="47">
        <f t="shared" si="1"/>
        <v>0</v>
      </c>
      <c r="F123" s="206" t="s">
        <v>319</v>
      </c>
      <c r="G123" s="207"/>
      <c r="H123" s="207"/>
      <c r="I123" s="208"/>
    </row>
    <row r="124" spans="1:9" ht="15.75" customHeight="1" x14ac:dyDescent="0.35">
      <c r="A124" s="48" t="s">
        <v>152</v>
      </c>
      <c r="B124" s="142">
        <v>1</v>
      </c>
      <c r="C124" s="41" t="s">
        <v>73</v>
      </c>
      <c r="D124" s="172">
        <v>0</v>
      </c>
      <c r="E124" s="47">
        <f t="shared" si="1"/>
        <v>0</v>
      </c>
      <c r="F124" s="206" t="s">
        <v>319</v>
      </c>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v>50</v>
      </c>
      <c r="E127" s="47">
        <f t="shared" si="1"/>
        <v>1350</v>
      </c>
      <c r="F127" s="206"/>
      <c r="G127" s="207"/>
      <c r="H127" s="207"/>
      <c r="I127" s="208"/>
    </row>
    <row r="128" spans="1:9" ht="15.75" customHeight="1" x14ac:dyDescent="0.35">
      <c r="A128" s="48" t="s">
        <v>158</v>
      </c>
      <c r="B128" s="142">
        <v>1</v>
      </c>
      <c r="C128" s="41" t="s">
        <v>90</v>
      </c>
      <c r="D128" s="172">
        <v>0</v>
      </c>
      <c r="E128" s="47">
        <f t="shared" si="1"/>
        <v>0</v>
      </c>
      <c r="F128" s="206" t="s">
        <v>311</v>
      </c>
      <c r="G128" s="207"/>
      <c r="H128" s="207"/>
      <c r="I128" s="208"/>
    </row>
    <row r="129" spans="1:9" ht="15.75" customHeight="1" x14ac:dyDescent="0.35">
      <c r="A129" s="48" t="s">
        <v>159</v>
      </c>
      <c r="B129" s="142">
        <v>1</v>
      </c>
      <c r="C129" s="41" t="s">
        <v>90</v>
      </c>
      <c r="D129" s="172">
        <v>0</v>
      </c>
      <c r="E129" s="47">
        <f t="shared" si="1"/>
        <v>0</v>
      </c>
      <c r="F129" s="206" t="s">
        <v>311</v>
      </c>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678750</v>
      </c>
      <c r="F131" s="234"/>
      <c r="G131" s="235"/>
      <c r="H131" s="235"/>
      <c r="I131" s="236"/>
    </row>
    <row r="132" spans="1:9" ht="23.25" customHeight="1" thickTop="1" thickBot="1" x14ac:dyDescent="0.4">
      <c r="A132" s="52" t="s">
        <v>161</v>
      </c>
      <c r="B132" s="53"/>
      <c r="C132" s="54"/>
      <c r="D132" s="55"/>
      <c r="E132" s="56">
        <f>SUM(E131)/B20</f>
        <v>9981.6176470588234</v>
      </c>
      <c r="F132" s="234"/>
      <c r="G132" s="235"/>
      <c r="H132" s="235"/>
      <c r="I132" s="236"/>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4"/>
      <c r="G134" s="235"/>
      <c r="H134" s="235"/>
      <c r="I134" s="236"/>
    </row>
    <row r="135" spans="1:9" ht="23.25" customHeight="1" thickTop="1" x14ac:dyDescent="0.35">
      <c r="A135" s="61" t="s">
        <v>163</v>
      </c>
      <c r="B135" s="62"/>
      <c r="C135" s="63"/>
      <c r="D135" s="64"/>
      <c r="E135" s="174">
        <v>0.04</v>
      </c>
      <c r="F135" s="191"/>
      <c r="G135" s="192"/>
      <c r="H135" s="192"/>
      <c r="I135" s="193"/>
    </row>
    <row r="136" spans="1:9" ht="23.25" customHeight="1" thickBot="1" x14ac:dyDescent="0.4">
      <c r="A136" s="61" t="s">
        <v>164</v>
      </c>
      <c r="B136" s="66"/>
      <c r="C136" s="67"/>
      <c r="D136" s="68"/>
      <c r="E136" s="175">
        <v>0.04</v>
      </c>
      <c r="F136" s="194"/>
      <c r="G136" s="195"/>
      <c r="H136" s="195"/>
      <c r="I136" s="196"/>
    </row>
    <row r="137" spans="1:9" ht="23.25" customHeight="1" thickTop="1" thickBot="1" x14ac:dyDescent="0.4">
      <c r="A137" s="52" t="s">
        <v>165</v>
      </c>
      <c r="B137" s="53"/>
      <c r="C137" s="54"/>
      <c r="D137" s="55"/>
      <c r="E137" s="94">
        <f>SUM(E135:E136)</f>
        <v>0.08</v>
      </c>
      <c r="F137" s="234"/>
      <c r="G137" s="235"/>
      <c r="H137" s="235"/>
      <c r="I137" s="236"/>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2"/>
      <c r="B140" s="243"/>
      <c r="C140" s="243"/>
      <c r="D140" s="243"/>
      <c r="E140" s="243"/>
      <c r="F140" s="243"/>
      <c r="G140" s="243"/>
      <c r="H140" s="243"/>
      <c r="I140" s="24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160</v>
      </c>
      <c r="E143" s="78">
        <f>SUM(B143)*D143</f>
        <v>11456</v>
      </c>
      <c r="F143" s="82">
        <v>3</v>
      </c>
      <c r="G143" s="83">
        <f>SUM(E143*F143)</f>
        <v>34368</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1100</v>
      </c>
      <c r="E145" s="78">
        <f>SUM(B145)*D145</f>
        <v>78760</v>
      </c>
      <c r="F145" s="82">
        <v>3</v>
      </c>
      <c r="G145" s="83">
        <f>SUM(E145*F145)</f>
        <v>236280</v>
      </c>
      <c r="H145" s="80"/>
      <c r="I145" s="75"/>
    </row>
    <row r="146" spans="1:9" ht="16" thickBot="1" x14ac:dyDescent="0.4">
      <c r="A146" s="179" t="s">
        <v>173</v>
      </c>
      <c r="B146" s="129">
        <v>1</v>
      </c>
      <c r="C146" s="39" t="s">
        <v>90</v>
      </c>
      <c r="D146" s="176">
        <v>0</v>
      </c>
      <c r="E146" s="78">
        <f>SUM(B146)*D146</f>
        <v>0</v>
      </c>
      <c r="F146" s="85">
        <v>3</v>
      </c>
      <c r="G146" s="86">
        <f>SUM(E146*F146)</f>
        <v>0</v>
      </c>
      <c r="H146" s="80"/>
      <c r="I146" s="75"/>
    </row>
    <row r="147" spans="1:9" ht="16" thickBot="1" x14ac:dyDescent="0.4">
      <c r="A147" s="87" t="s">
        <v>174</v>
      </c>
      <c r="B147" s="40"/>
      <c r="C147" s="40"/>
      <c r="D147" s="40"/>
      <c r="E147" s="40"/>
      <c r="F147" s="88"/>
      <c r="G147" s="89">
        <f>SUM(G143:G146)</f>
        <v>270648</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160</v>
      </c>
      <c r="E151" s="78">
        <f>SUM(B151)*D151</f>
        <v>11456</v>
      </c>
      <c r="F151" s="82">
        <v>5</v>
      </c>
      <c r="G151" s="83">
        <f>SUM(E151*F151)</f>
        <v>57280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1100</v>
      </c>
      <c r="E153" s="78">
        <f>SUM(B153)*D153</f>
        <v>78760</v>
      </c>
      <c r="F153" s="82">
        <v>5</v>
      </c>
      <c r="G153" s="83">
        <f>SUM(E153*F153)</f>
        <v>393800</v>
      </c>
      <c r="H153" s="80"/>
      <c r="I153" s="75"/>
    </row>
    <row r="154" spans="1:9" ht="16" thickBot="1" x14ac:dyDescent="0.4">
      <c r="A154" s="179" t="s">
        <v>173</v>
      </c>
      <c r="B154" s="129">
        <v>1</v>
      </c>
      <c r="C154" s="39" t="s">
        <v>90</v>
      </c>
      <c r="D154" s="176">
        <v>0</v>
      </c>
      <c r="E154" s="78">
        <f>SUM(B154)*D154</f>
        <v>0</v>
      </c>
      <c r="F154" s="85">
        <v>5</v>
      </c>
      <c r="G154" s="86">
        <f>SUM(E154*F154)</f>
        <v>0</v>
      </c>
      <c r="H154" s="80"/>
      <c r="I154" s="75"/>
    </row>
    <row r="155" spans="1:9" ht="16" thickBot="1" x14ac:dyDescent="0.4">
      <c r="A155" s="87" t="s">
        <v>176</v>
      </c>
      <c r="B155" s="40"/>
      <c r="C155" s="40"/>
      <c r="D155" s="40"/>
      <c r="E155" s="40"/>
      <c r="F155" s="88"/>
      <c r="G155" s="89">
        <f>SUM(G151:G154)</f>
        <v>451080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160</v>
      </c>
      <c r="E159" s="78">
        <f>SUM(B159)*D159</f>
        <v>13632</v>
      </c>
      <c r="F159" s="82">
        <v>10</v>
      </c>
      <c r="G159" s="83">
        <f>SUM(E159*F159)</f>
        <v>136320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1100</v>
      </c>
      <c r="E161" s="78">
        <f>SUM(B161)*D161</f>
        <v>93720</v>
      </c>
      <c r="F161" s="82">
        <v>10</v>
      </c>
      <c r="G161" s="83">
        <f>SUM(E161*F161)</f>
        <v>937200</v>
      </c>
      <c r="H161" s="80"/>
      <c r="I161" s="75"/>
    </row>
    <row r="162" spans="1:9" ht="16" thickBot="1" x14ac:dyDescent="0.4">
      <c r="A162" s="179" t="s">
        <v>173</v>
      </c>
      <c r="B162" s="129">
        <v>1</v>
      </c>
      <c r="C162" s="39" t="s">
        <v>90</v>
      </c>
      <c r="D162" s="176">
        <v>0</v>
      </c>
      <c r="E162" s="78">
        <f>SUM(B162)*D162</f>
        <v>0</v>
      </c>
      <c r="F162" s="85">
        <v>10</v>
      </c>
      <c r="G162" s="86">
        <f>SUM(E162*F162)</f>
        <v>0</v>
      </c>
      <c r="H162" s="80"/>
      <c r="I162" s="75"/>
    </row>
    <row r="163" spans="1:9" ht="16" thickBot="1" x14ac:dyDescent="0.4">
      <c r="A163" s="87" t="s">
        <v>178</v>
      </c>
      <c r="B163" s="40"/>
      <c r="C163" s="40"/>
      <c r="D163" s="40"/>
      <c r="E163" s="40"/>
      <c r="F163" s="88"/>
      <c r="G163" s="89">
        <f>SUM(G159:G162)</f>
        <v>1073520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160</v>
      </c>
      <c r="E167" s="78">
        <f>SUM(B167)*D167</f>
        <v>13776</v>
      </c>
      <c r="F167" s="82">
        <v>3</v>
      </c>
      <c r="G167" s="83">
        <f>SUM(E167*F167)</f>
        <v>41328</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1100</v>
      </c>
      <c r="E169" s="78">
        <f>SUM(B169)*D169</f>
        <v>94710</v>
      </c>
      <c r="F169" s="82">
        <v>3</v>
      </c>
      <c r="G169" s="83">
        <f>SUM(E169*F169)</f>
        <v>284130</v>
      </c>
      <c r="H169" s="80"/>
      <c r="I169" s="80"/>
    </row>
    <row r="170" spans="1:9" ht="16" thickBot="1" x14ac:dyDescent="0.4">
      <c r="A170" s="179" t="s">
        <v>173</v>
      </c>
      <c r="B170" s="129">
        <v>1</v>
      </c>
      <c r="C170" s="39" t="s">
        <v>90</v>
      </c>
      <c r="D170" s="176">
        <v>0</v>
      </c>
      <c r="E170" s="78">
        <f>SUM(B170)*D170</f>
        <v>0</v>
      </c>
      <c r="F170" s="85">
        <v>3</v>
      </c>
      <c r="G170" s="86">
        <f>SUM(E170*F170)</f>
        <v>0</v>
      </c>
      <c r="H170" s="80"/>
      <c r="I170" s="80"/>
    </row>
    <row r="171" spans="1:9" ht="16" thickBot="1" x14ac:dyDescent="0.4">
      <c r="A171" s="87" t="s">
        <v>178</v>
      </c>
      <c r="B171" s="40"/>
      <c r="C171" s="40"/>
      <c r="D171" s="40"/>
      <c r="E171" s="40"/>
      <c r="F171" s="88"/>
      <c r="G171" s="89">
        <f>SUM(G167:G170)</f>
        <v>325458</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160</v>
      </c>
      <c r="E175" s="78">
        <f>SUM(B175)*D175</f>
        <v>15072</v>
      </c>
      <c r="F175" s="82">
        <v>6</v>
      </c>
      <c r="G175" s="83">
        <f>SUM(E175*F175)</f>
        <v>90432</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1100</v>
      </c>
      <c r="E177" s="78">
        <f>SUM(B177)*D177</f>
        <v>103620</v>
      </c>
      <c r="F177" s="82">
        <v>6</v>
      </c>
      <c r="G177" s="83">
        <f>SUM(E177*F177)</f>
        <v>621720</v>
      </c>
      <c r="H177" s="80"/>
      <c r="I177" s="75"/>
    </row>
    <row r="178" spans="1:9" ht="16" thickBot="1" x14ac:dyDescent="0.4">
      <c r="A178" s="179" t="s">
        <v>173</v>
      </c>
      <c r="B178" s="129">
        <v>1</v>
      </c>
      <c r="C178" s="39" t="s">
        <v>90</v>
      </c>
      <c r="D178" s="176">
        <v>0</v>
      </c>
      <c r="E178" s="78">
        <f>SUM(B178)*D178</f>
        <v>0</v>
      </c>
      <c r="F178" s="85">
        <v>6</v>
      </c>
      <c r="G178" s="86">
        <f>SUM(E178*F178)</f>
        <v>0</v>
      </c>
      <c r="H178" s="80"/>
      <c r="I178" s="75"/>
    </row>
    <row r="179" spans="1:9" ht="16" thickBot="1" x14ac:dyDescent="0.4">
      <c r="A179" s="87" t="s">
        <v>181</v>
      </c>
      <c r="B179" s="40"/>
      <c r="C179" s="40"/>
      <c r="D179" s="40"/>
      <c r="E179" s="40"/>
      <c r="F179" s="88"/>
      <c r="G179" s="89">
        <f>SUM(G175:G178)</f>
        <v>712152</v>
      </c>
      <c r="H179" s="80"/>
      <c r="I179" s="75"/>
    </row>
    <row r="180" spans="1:9" ht="16" thickBot="1" x14ac:dyDescent="0.4">
      <c r="A180" s="237"/>
      <c r="B180" s="237"/>
      <c r="C180" s="237"/>
      <c r="D180" s="237"/>
      <c r="E180" s="237"/>
      <c r="F180" s="237"/>
      <c r="G180" s="237"/>
      <c r="H180" s="237"/>
      <c r="I180" s="237"/>
    </row>
    <row r="181" spans="1:9" ht="16.5" thickTop="1"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18</v>
      </c>
      <c r="E183" s="78">
        <f>SUM(B183)*D183</f>
        <v>142956</v>
      </c>
      <c r="F183" s="78"/>
      <c r="G183" s="111"/>
      <c r="H183" s="65"/>
      <c r="I183" s="110"/>
    </row>
    <row r="184" spans="1:9" ht="16" thickBot="1" x14ac:dyDescent="0.4">
      <c r="A184" s="117" t="s">
        <v>186</v>
      </c>
      <c r="B184" s="39">
        <v>7942</v>
      </c>
      <c r="C184" s="39" t="s">
        <v>185</v>
      </c>
      <c r="D184" s="176">
        <v>12.5</v>
      </c>
      <c r="E184" s="78">
        <f t="shared" ref="E184:E207" si="2">SUM(B184)*D184</f>
        <v>99275</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200</v>
      </c>
      <c r="E186" s="78">
        <f t="shared" si="2"/>
        <v>162800</v>
      </c>
      <c r="F186" s="78"/>
      <c r="G186" s="111"/>
      <c r="H186" s="65"/>
      <c r="I186" s="110"/>
    </row>
    <row r="187" spans="1:9" x14ac:dyDescent="0.35">
      <c r="A187" s="96" t="s">
        <v>189</v>
      </c>
      <c r="B187" s="39">
        <v>592</v>
      </c>
      <c r="C187" s="39" t="s">
        <v>185</v>
      </c>
      <c r="D187" s="176">
        <v>125</v>
      </c>
      <c r="E187" s="78">
        <f t="shared" si="2"/>
        <v>74000</v>
      </c>
      <c r="F187" s="78"/>
      <c r="G187" s="111"/>
      <c r="H187" s="65"/>
      <c r="I187" s="110"/>
    </row>
    <row r="188" spans="1:9" x14ac:dyDescent="0.35">
      <c r="A188" s="96" t="s">
        <v>190</v>
      </c>
      <c r="B188" s="181" t="s">
        <v>191</v>
      </c>
      <c r="C188" s="39" t="s">
        <v>185</v>
      </c>
      <c r="D188" s="176">
        <v>0</v>
      </c>
      <c r="E188" s="78">
        <f t="shared" si="2"/>
        <v>0</v>
      </c>
      <c r="F188" s="78"/>
      <c r="G188" s="111"/>
      <c r="H188" s="65"/>
      <c r="I188" s="110"/>
    </row>
    <row r="189" spans="1:9" x14ac:dyDescent="0.35">
      <c r="A189" s="96" t="s">
        <v>192</v>
      </c>
      <c r="B189" s="39">
        <v>900</v>
      </c>
      <c r="C189" s="39" t="s">
        <v>185</v>
      </c>
      <c r="D189" s="176">
        <v>135</v>
      </c>
      <c r="E189" s="78">
        <f t="shared" si="2"/>
        <v>121500</v>
      </c>
      <c r="F189" s="78"/>
      <c r="G189" s="111"/>
      <c r="H189" s="65"/>
      <c r="I189" s="110"/>
    </row>
    <row r="190" spans="1:9" ht="16" thickBot="1" x14ac:dyDescent="0.4">
      <c r="A190" s="117" t="s">
        <v>193</v>
      </c>
      <c r="B190" s="39">
        <v>1225</v>
      </c>
      <c r="C190" s="39" t="s">
        <v>185</v>
      </c>
      <c r="D190" s="176">
        <v>103</v>
      </c>
      <c r="E190" s="78">
        <f t="shared" si="2"/>
        <v>126175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60</v>
      </c>
      <c r="E192" s="78">
        <f t="shared" ref="E192:E197" si="3">SUM(B192)*D192</f>
        <v>158340</v>
      </c>
      <c r="F192" s="78"/>
      <c r="G192" s="111"/>
      <c r="H192" s="65"/>
      <c r="I192" s="110"/>
    </row>
    <row r="193" spans="1:9" x14ac:dyDescent="0.35">
      <c r="A193" s="96" t="s">
        <v>196</v>
      </c>
      <c r="B193" s="39">
        <v>660</v>
      </c>
      <c r="C193" s="39" t="s">
        <v>185</v>
      </c>
      <c r="D193" s="129">
        <v>40</v>
      </c>
      <c r="E193" s="78">
        <f t="shared" ref="E193" si="4">SUM(B193)*D193</f>
        <v>26400</v>
      </c>
      <c r="F193" s="65" t="s">
        <v>197</v>
      </c>
      <c r="G193" s="111"/>
      <c r="H193" s="65"/>
      <c r="I193" s="110"/>
    </row>
    <row r="194" spans="1:9" x14ac:dyDescent="0.35">
      <c r="A194" s="96" t="s">
        <v>198</v>
      </c>
      <c r="B194" s="39">
        <v>67</v>
      </c>
      <c r="C194" s="41" t="s">
        <v>131</v>
      </c>
      <c r="D194" s="129">
        <v>300</v>
      </c>
      <c r="E194" s="78">
        <f t="shared" ref="E194" si="5">SUM(B194)*D194</f>
        <v>20100</v>
      </c>
      <c r="F194" s="65" t="s">
        <v>197</v>
      </c>
      <c r="G194" s="111"/>
      <c r="H194" s="65"/>
      <c r="I194" s="110"/>
    </row>
    <row r="195" spans="1:9" x14ac:dyDescent="0.35">
      <c r="A195" s="91" t="s">
        <v>199</v>
      </c>
      <c r="B195" s="41">
        <v>29</v>
      </c>
      <c r="C195" s="41" t="s">
        <v>131</v>
      </c>
      <c r="D195" s="177">
        <v>199</v>
      </c>
      <c r="E195" s="78">
        <f t="shared" si="3"/>
        <v>5771</v>
      </c>
      <c r="F195" s="78"/>
      <c r="G195" s="111"/>
      <c r="H195" s="65"/>
      <c r="I195" s="110"/>
    </row>
    <row r="196" spans="1:9" x14ac:dyDescent="0.35">
      <c r="A196" s="96" t="s">
        <v>200</v>
      </c>
      <c r="B196" s="39">
        <v>507</v>
      </c>
      <c r="C196" s="39" t="s">
        <v>201</v>
      </c>
      <c r="D196" s="176">
        <v>82</v>
      </c>
      <c r="E196" s="78">
        <f t="shared" si="3"/>
        <v>41574</v>
      </c>
      <c r="F196" s="78"/>
      <c r="G196" s="111"/>
      <c r="H196" s="65"/>
      <c r="I196" s="110"/>
    </row>
    <row r="197" spans="1:9" ht="16" thickBot="1" x14ac:dyDescent="0.4">
      <c r="A197" s="117" t="s">
        <v>202</v>
      </c>
      <c r="B197" s="39">
        <v>401</v>
      </c>
      <c r="C197" s="39" t="s">
        <v>201</v>
      </c>
      <c r="D197" s="176">
        <v>90</v>
      </c>
      <c r="E197" s="78">
        <f t="shared" si="3"/>
        <v>36090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v>4100</v>
      </c>
      <c r="E200" s="78">
        <f t="shared" si="2"/>
        <v>110700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1301681</v>
      </c>
      <c r="H209" s="119"/>
      <c r="I209" s="115"/>
    </row>
    <row r="210" spans="1:9" ht="16" thickBot="1" x14ac:dyDescent="0.4">
      <c r="A210" s="238"/>
      <c r="B210" s="238"/>
      <c r="C210" s="238"/>
      <c r="D210" s="238"/>
      <c r="E210" s="238"/>
      <c r="F210" s="238"/>
      <c r="G210" s="238"/>
      <c r="H210" s="238"/>
      <c r="I210" s="239"/>
    </row>
    <row r="211" spans="1:9" ht="16" thickBot="1" x14ac:dyDescent="0.4">
      <c r="A211" s="240" t="s">
        <v>216</v>
      </c>
      <c r="B211" s="240"/>
      <c r="C211" s="240"/>
      <c r="D211" s="240"/>
      <c r="E211" s="241"/>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678750</v>
      </c>
      <c r="H213" s="27"/>
      <c r="I213" s="130"/>
    </row>
    <row r="214" spans="1:9" x14ac:dyDescent="0.35">
      <c r="A214" s="103" t="s">
        <v>218</v>
      </c>
      <c r="B214" s="92"/>
      <c r="C214" s="93"/>
      <c r="D214" s="93"/>
      <c r="E214" s="93"/>
      <c r="F214" s="126"/>
      <c r="G214" s="97">
        <f>SUM(G143,G151,G159,G167,G175)</f>
        <v>359728</v>
      </c>
      <c r="H214" s="27"/>
      <c r="I214" s="130"/>
    </row>
    <row r="215" spans="1:9" x14ac:dyDescent="0.35">
      <c r="A215" s="103" t="s">
        <v>219</v>
      </c>
      <c r="B215" s="92"/>
      <c r="C215" s="93"/>
      <c r="D215" s="93"/>
      <c r="E215" s="93"/>
      <c r="F215" s="126"/>
      <c r="G215" s="97">
        <f>SUM(G145,G153,G161,G169,G177)</f>
        <v>2473130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1301681</v>
      </c>
      <c r="H217" s="27"/>
      <c r="I217" s="130"/>
    </row>
    <row r="218" spans="1:9" x14ac:dyDescent="0.35">
      <c r="A218" s="103" t="s">
        <v>222</v>
      </c>
      <c r="B218" s="18"/>
      <c r="C218" s="93"/>
      <c r="D218" s="93"/>
      <c r="E218" s="93"/>
      <c r="F218" s="126"/>
      <c r="G218" s="97">
        <f>SUM(G213:G217)*3%</f>
        <v>144398.66999999998</v>
      </c>
      <c r="H218" s="27"/>
      <c r="I218" s="130"/>
    </row>
    <row r="219" spans="1:9" x14ac:dyDescent="0.35">
      <c r="A219" s="103" t="s">
        <v>223</v>
      </c>
      <c r="B219" s="92"/>
      <c r="C219" s="93"/>
      <c r="D219" s="93"/>
      <c r="E219" s="93"/>
      <c r="F219" s="126"/>
      <c r="G219" s="97">
        <f>SUM(G213:G218)*E137</f>
        <v>396615.01360000001</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5354302.6836000001</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323</v>
      </c>
      <c r="C227" s="186"/>
      <c r="D227" s="186"/>
      <c r="E227" s="186"/>
      <c r="F227" s="186"/>
      <c r="G227" s="186"/>
      <c r="H227" s="186"/>
      <c r="I227" s="4"/>
    </row>
    <row r="228" spans="1:9" ht="28.5" customHeight="1" x14ac:dyDescent="0.35">
      <c r="A228" s="29" t="s">
        <v>17</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20</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6">SUM(B236)*E236</f>
        <v>572.79999999999995</v>
      </c>
      <c r="G236" s="123" t="s">
        <v>27</v>
      </c>
      <c r="H236" s="123"/>
      <c r="I236" s="21"/>
    </row>
    <row r="237" spans="1:9" x14ac:dyDescent="0.35">
      <c r="A237" s="139"/>
      <c r="B237" s="138">
        <v>85.2</v>
      </c>
      <c r="C237" s="31" t="s">
        <v>28</v>
      </c>
      <c r="D237" s="31"/>
      <c r="E237" s="136">
        <v>10</v>
      </c>
      <c r="F237" s="137">
        <f t="shared" si="6"/>
        <v>852</v>
      </c>
      <c r="G237" s="123" t="s">
        <v>27</v>
      </c>
      <c r="H237" s="123"/>
      <c r="I237" s="21"/>
    </row>
    <row r="238" spans="1:9" x14ac:dyDescent="0.35">
      <c r="A238" s="139"/>
      <c r="B238" s="138">
        <v>86.1</v>
      </c>
      <c r="C238" s="31" t="s">
        <v>29</v>
      </c>
      <c r="D238" s="31"/>
      <c r="E238" s="136">
        <v>3</v>
      </c>
      <c r="F238" s="137">
        <f t="shared" si="6"/>
        <v>258.29999999999995</v>
      </c>
      <c r="G238" s="123" t="s">
        <v>27</v>
      </c>
      <c r="H238" s="123"/>
      <c r="I238" s="21"/>
    </row>
    <row r="239" spans="1:9" x14ac:dyDescent="0.35">
      <c r="A239" s="139"/>
      <c r="B239" s="138">
        <v>94.2</v>
      </c>
      <c r="C239" s="31" t="s">
        <v>30</v>
      </c>
      <c r="D239" s="31"/>
      <c r="E239" s="136">
        <v>6</v>
      </c>
      <c r="F239" s="137">
        <f t="shared" si="6"/>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197" t="s">
        <v>49</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230</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v>150</v>
      </c>
      <c r="E264" s="47">
        <f>SUM(B264)*D264</f>
        <v>7800</v>
      </c>
      <c r="F264" s="206" t="s">
        <v>270</v>
      </c>
      <c r="G264" s="207"/>
      <c r="H264" s="207"/>
      <c r="I264" s="208"/>
    </row>
    <row r="265" spans="1:9" x14ac:dyDescent="0.35">
      <c r="A265" s="48" t="s">
        <v>63</v>
      </c>
      <c r="B265" s="41">
        <v>52</v>
      </c>
      <c r="C265" s="41" t="s">
        <v>62</v>
      </c>
      <c r="D265" s="172">
        <v>265</v>
      </c>
      <c r="E265" s="47">
        <f t="shared" ref="E265:E272" si="7">SUM(B265)*D265</f>
        <v>13780</v>
      </c>
      <c r="F265" s="206" t="s">
        <v>269</v>
      </c>
      <c r="G265" s="207"/>
      <c r="H265" s="207"/>
      <c r="I265" s="208"/>
    </row>
    <row r="266" spans="1:9" x14ac:dyDescent="0.35">
      <c r="A266" s="48" t="s">
        <v>64</v>
      </c>
      <c r="B266" s="41">
        <v>52</v>
      </c>
      <c r="C266" s="41" t="s">
        <v>62</v>
      </c>
      <c r="D266" s="172">
        <v>54</v>
      </c>
      <c r="E266" s="47">
        <f t="shared" si="7"/>
        <v>2808</v>
      </c>
      <c r="F266" s="206" t="s">
        <v>271</v>
      </c>
      <c r="G266" s="207"/>
      <c r="H266" s="207"/>
      <c r="I266" s="208"/>
    </row>
    <row r="267" spans="1:9" x14ac:dyDescent="0.35">
      <c r="A267" s="48" t="s">
        <v>65</v>
      </c>
      <c r="B267" s="41">
        <v>52</v>
      </c>
      <c r="C267" s="41" t="s">
        <v>62</v>
      </c>
      <c r="D267" s="172">
        <v>1000</v>
      </c>
      <c r="E267" s="47">
        <f t="shared" si="7"/>
        <v>52000</v>
      </c>
      <c r="F267" s="206" t="s">
        <v>272</v>
      </c>
      <c r="G267" s="207"/>
      <c r="H267" s="207"/>
      <c r="I267" s="208"/>
    </row>
    <row r="268" spans="1:9" x14ac:dyDescent="0.35">
      <c r="A268" s="48" t="s">
        <v>66</v>
      </c>
      <c r="B268" s="41">
        <v>52</v>
      </c>
      <c r="C268" s="41" t="s">
        <v>62</v>
      </c>
      <c r="D268" s="172">
        <v>300</v>
      </c>
      <c r="E268" s="47">
        <f t="shared" si="7"/>
        <v>15600</v>
      </c>
      <c r="F268" s="206" t="s">
        <v>273</v>
      </c>
      <c r="G268" s="207"/>
      <c r="H268" s="207"/>
      <c r="I268" s="208"/>
    </row>
    <row r="269" spans="1:9" x14ac:dyDescent="0.35">
      <c r="A269" s="48" t="s">
        <v>67</v>
      </c>
      <c r="B269" s="41">
        <v>52</v>
      </c>
      <c r="C269" s="41" t="s">
        <v>62</v>
      </c>
      <c r="D269" s="172">
        <v>675</v>
      </c>
      <c r="E269" s="47">
        <f t="shared" si="7"/>
        <v>35100</v>
      </c>
      <c r="F269" s="206" t="s">
        <v>274</v>
      </c>
      <c r="G269" s="207"/>
      <c r="H269" s="207"/>
      <c r="I269" s="208"/>
    </row>
    <row r="270" spans="1:9" x14ac:dyDescent="0.35">
      <c r="A270" s="48" t="s">
        <v>231</v>
      </c>
      <c r="B270" s="41">
        <v>52</v>
      </c>
      <c r="C270" s="41" t="s">
        <v>62</v>
      </c>
      <c r="D270" s="172">
        <v>250</v>
      </c>
      <c r="E270" s="47">
        <f t="shared" si="7"/>
        <v>13000</v>
      </c>
      <c r="F270" s="206" t="s">
        <v>269</v>
      </c>
      <c r="G270" s="207"/>
      <c r="H270" s="207"/>
      <c r="I270" s="208"/>
    </row>
    <row r="271" spans="1:9" x14ac:dyDescent="0.35">
      <c r="A271" s="48" t="s">
        <v>69</v>
      </c>
      <c r="B271" s="41">
        <v>52</v>
      </c>
      <c r="C271" s="41" t="s">
        <v>62</v>
      </c>
      <c r="D271" s="172">
        <v>50</v>
      </c>
      <c r="E271" s="47">
        <f t="shared" si="7"/>
        <v>2600</v>
      </c>
      <c r="F271" s="206" t="s">
        <v>271</v>
      </c>
      <c r="G271" s="207"/>
      <c r="H271" s="207"/>
      <c r="I271" s="208"/>
    </row>
    <row r="272" spans="1:9" ht="16" thickBot="1" x14ac:dyDescent="0.4">
      <c r="A272" s="48" t="s">
        <v>70</v>
      </c>
      <c r="B272" s="41">
        <v>52</v>
      </c>
      <c r="C272" s="41" t="s">
        <v>62</v>
      </c>
      <c r="D272" s="172">
        <v>150</v>
      </c>
      <c r="E272" s="47">
        <f t="shared" si="7"/>
        <v>7800</v>
      </c>
      <c r="F272" s="206" t="s">
        <v>275</v>
      </c>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v>1950</v>
      </c>
      <c r="E274" s="47">
        <f t="shared" ref="E274:E336" si="8">SUM(B274)*D274</f>
        <v>1950</v>
      </c>
      <c r="F274" s="206" t="s">
        <v>276</v>
      </c>
      <c r="G274" s="207"/>
      <c r="H274" s="207"/>
      <c r="I274" s="208"/>
    </row>
    <row r="275" spans="1:9" x14ac:dyDescent="0.35">
      <c r="A275" s="48" t="s">
        <v>74</v>
      </c>
      <c r="B275" s="41">
        <v>52</v>
      </c>
      <c r="C275" s="41" t="s">
        <v>62</v>
      </c>
      <c r="D275" s="172">
        <v>110</v>
      </c>
      <c r="E275" s="47">
        <f t="shared" si="8"/>
        <v>5720</v>
      </c>
      <c r="F275" s="206"/>
      <c r="G275" s="207"/>
      <c r="H275" s="207"/>
      <c r="I275" s="208"/>
    </row>
    <row r="276" spans="1:9" x14ac:dyDescent="0.35">
      <c r="A276" s="48" t="s">
        <v>75</v>
      </c>
      <c r="B276" s="41">
        <v>52</v>
      </c>
      <c r="C276" s="41" t="s">
        <v>62</v>
      </c>
      <c r="D276" s="172">
        <v>110</v>
      </c>
      <c r="E276" s="47">
        <f t="shared" si="8"/>
        <v>5720</v>
      </c>
      <c r="F276" s="206"/>
      <c r="G276" s="207"/>
      <c r="H276" s="207"/>
      <c r="I276" s="208"/>
    </row>
    <row r="277" spans="1:9" x14ac:dyDescent="0.35">
      <c r="A277" s="48" t="s">
        <v>76</v>
      </c>
      <c r="B277" s="41">
        <v>52</v>
      </c>
      <c r="C277" s="41" t="s">
        <v>62</v>
      </c>
      <c r="D277" s="172">
        <v>110</v>
      </c>
      <c r="E277" s="47">
        <f t="shared" si="8"/>
        <v>5720</v>
      </c>
      <c r="F277" s="206"/>
      <c r="G277" s="207"/>
      <c r="H277" s="207"/>
      <c r="I277" s="208"/>
    </row>
    <row r="278" spans="1:9" x14ac:dyDescent="0.35">
      <c r="A278" s="48" t="s">
        <v>77</v>
      </c>
      <c r="B278" s="41">
        <v>52</v>
      </c>
      <c r="C278" s="41" t="s">
        <v>62</v>
      </c>
      <c r="D278" s="172">
        <v>80</v>
      </c>
      <c r="E278" s="47">
        <f t="shared" si="8"/>
        <v>4160</v>
      </c>
      <c r="F278" s="206"/>
      <c r="G278" s="207"/>
      <c r="H278" s="207"/>
      <c r="I278" s="208"/>
    </row>
    <row r="279" spans="1:9" x14ac:dyDescent="0.35">
      <c r="A279" s="48" t="s">
        <v>78</v>
      </c>
      <c r="B279" s="41">
        <v>52</v>
      </c>
      <c r="C279" s="41" t="s">
        <v>62</v>
      </c>
      <c r="D279" s="172">
        <v>110</v>
      </c>
      <c r="E279" s="47">
        <f t="shared" si="8"/>
        <v>5720</v>
      </c>
      <c r="F279" s="206"/>
      <c r="G279" s="207"/>
      <c r="H279" s="207"/>
      <c r="I279" s="208"/>
    </row>
    <row r="280" spans="1:9" x14ac:dyDescent="0.35">
      <c r="A280" s="48" t="s">
        <v>79</v>
      </c>
      <c r="B280" s="41">
        <v>52</v>
      </c>
      <c r="C280" s="41" t="s">
        <v>62</v>
      </c>
      <c r="D280" s="172">
        <v>80</v>
      </c>
      <c r="E280" s="47">
        <f t="shared" si="8"/>
        <v>4160</v>
      </c>
      <c r="F280" s="206"/>
      <c r="G280" s="207"/>
      <c r="H280" s="207"/>
      <c r="I280" s="208"/>
    </row>
    <row r="281" spans="1:9" x14ac:dyDescent="0.35">
      <c r="A281" s="48" t="s">
        <v>80</v>
      </c>
      <c r="B281" s="41">
        <v>52</v>
      </c>
      <c r="C281" s="41" t="s">
        <v>62</v>
      </c>
      <c r="D281" s="172">
        <v>12</v>
      </c>
      <c r="E281" s="47">
        <f t="shared" si="8"/>
        <v>624</v>
      </c>
      <c r="F281" s="206"/>
      <c r="G281" s="207"/>
      <c r="H281" s="207"/>
      <c r="I281" s="208"/>
    </row>
    <row r="282" spans="1:9" x14ac:dyDescent="0.35">
      <c r="A282" s="48" t="s">
        <v>81</v>
      </c>
      <c r="B282" s="41">
        <v>52</v>
      </c>
      <c r="C282" s="41" t="s">
        <v>62</v>
      </c>
      <c r="D282" s="172">
        <v>45</v>
      </c>
      <c r="E282" s="47">
        <f t="shared" si="8"/>
        <v>2340</v>
      </c>
      <c r="F282" s="206"/>
      <c r="G282" s="207"/>
      <c r="H282" s="207"/>
      <c r="I282" s="208"/>
    </row>
    <row r="283" spans="1:9" ht="15.75" customHeight="1" x14ac:dyDescent="0.35">
      <c r="A283" s="50" t="s">
        <v>82</v>
      </c>
      <c r="B283" s="41">
        <v>52</v>
      </c>
      <c r="C283" s="41" t="s">
        <v>62</v>
      </c>
      <c r="D283" s="172">
        <v>50</v>
      </c>
      <c r="E283" s="47">
        <f t="shared" si="8"/>
        <v>2600</v>
      </c>
      <c r="F283" s="206"/>
      <c r="G283" s="207"/>
      <c r="H283" s="207"/>
      <c r="I283" s="208"/>
    </row>
    <row r="284" spans="1:9" ht="15.75" customHeight="1" x14ac:dyDescent="0.35">
      <c r="A284" s="48" t="s">
        <v>83</v>
      </c>
      <c r="B284" s="41">
        <v>1</v>
      </c>
      <c r="C284" s="41" t="s">
        <v>73</v>
      </c>
      <c r="D284" s="172">
        <v>900</v>
      </c>
      <c r="E284" s="47">
        <f t="shared" si="8"/>
        <v>900</v>
      </c>
      <c r="F284" s="206"/>
      <c r="G284" s="207"/>
      <c r="H284" s="207"/>
      <c r="I284" s="208"/>
    </row>
    <row r="285" spans="1:9" ht="15.75" customHeight="1" x14ac:dyDescent="0.35">
      <c r="A285" s="48" t="s">
        <v>84</v>
      </c>
      <c r="B285" s="41">
        <v>1</v>
      </c>
      <c r="C285" s="41" t="s">
        <v>73</v>
      </c>
      <c r="D285" s="172">
        <v>900</v>
      </c>
      <c r="E285" s="47">
        <f t="shared" si="8"/>
        <v>900</v>
      </c>
      <c r="F285" s="206"/>
      <c r="G285" s="207"/>
      <c r="H285" s="207"/>
      <c r="I285" s="208"/>
    </row>
    <row r="286" spans="1:9" ht="15.75" customHeight="1" thickBot="1" x14ac:dyDescent="0.4">
      <c r="A286" s="143" t="s">
        <v>85</v>
      </c>
      <c r="B286" s="41">
        <v>1</v>
      </c>
      <c r="C286" s="41" t="s">
        <v>73</v>
      </c>
      <c r="D286" s="172">
        <v>900</v>
      </c>
      <c r="E286" s="47">
        <f t="shared" si="8"/>
        <v>900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v>0</v>
      </c>
      <c r="E288" s="160">
        <f t="shared" si="8"/>
        <v>0</v>
      </c>
      <c r="F288" s="231" t="s">
        <v>320</v>
      </c>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232</v>
      </c>
      <c r="B290" s="142">
        <v>1</v>
      </c>
      <c r="C290" s="142" t="s">
        <v>90</v>
      </c>
      <c r="D290" s="172">
        <v>4500</v>
      </c>
      <c r="E290" s="47">
        <f t="shared" si="8"/>
        <v>4500</v>
      </c>
      <c r="F290" s="206" t="s">
        <v>277</v>
      </c>
      <c r="G290" s="207"/>
      <c r="H290" s="207"/>
      <c r="I290" s="208"/>
    </row>
    <row r="291" spans="1:9" ht="15.75" customHeight="1" x14ac:dyDescent="0.35">
      <c r="A291" s="48" t="s">
        <v>233</v>
      </c>
      <c r="B291" s="142">
        <v>1</v>
      </c>
      <c r="C291" s="142" t="s">
        <v>90</v>
      </c>
      <c r="D291" s="172">
        <v>3000</v>
      </c>
      <c r="E291" s="47">
        <f t="shared" si="8"/>
        <v>3000</v>
      </c>
      <c r="F291" s="206" t="s">
        <v>278</v>
      </c>
      <c r="G291" s="207"/>
      <c r="H291" s="207"/>
      <c r="I291" s="208"/>
    </row>
    <row r="292" spans="1:9" ht="15.75" customHeight="1" x14ac:dyDescent="0.35">
      <c r="A292" s="48" t="s">
        <v>92</v>
      </c>
      <c r="B292" s="41">
        <v>1</v>
      </c>
      <c r="C292" s="142" t="s">
        <v>90</v>
      </c>
      <c r="D292" s="172">
        <v>1400</v>
      </c>
      <c r="E292" s="47">
        <f t="shared" si="8"/>
        <v>1400</v>
      </c>
      <c r="F292" s="206"/>
      <c r="G292" s="207"/>
      <c r="H292" s="207"/>
      <c r="I292" s="208"/>
    </row>
    <row r="293" spans="1:9" ht="15.75" customHeight="1" x14ac:dyDescent="0.35">
      <c r="A293" s="48" t="s">
        <v>93</v>
      </c>
      <c r="B293" s="41">
        <v>1</v>
      </c>
      <c r="C293" s="142" t="s">
        <v>90</v>
      </c>
      <c r="D293" s="172">
        <v>11500</v>
      </c>
      <c r="E293" s="47">
        <f t="shared" si="8"/>
        <v>11500</v>
      </c>
      <c r="F293" s="206"/>
      <c r="G293" s="207"/>
      <c r="H293" s="207"/>
      <c r="I293" s="208"/>
    </row>
    <row r="294" spans="1:9" ht="15.75" customHeight="1" thickBot="1" x14ac:dyDescent="0.4">
      <c r="A294" s="48" t="s">
        <v>94</v>
      </c>
      <c r="B294" s="142">
        <v>1</v>
      </c>
      <c r="C294" s="41" t="s">
        <v>90</v>
      </c>
      <c r="D294" s="172">
        <v>4500</v>
      </c>
      <c r="E294" s="47">
        <f t="shared" si="8"/>
        <v>4500</v>
      </c>
      <c r="F294" s="206" t="s">
        <v>279</v>
      </c>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v>50</v>
      </c>
      <c r="E296" s="47">
        <f t="shared" si="8"/>
        <v>2600</v>
      </c>
      <c r="F296" s="206" t="s">
        <v>280</v>
      </c>
      <c r="G296" s="207"/>
      <c r="H296" s="207"/>
      <c r="I296" s="208"/>
    </row>
    <row r="297" spans="1:9" ht="15.75" customHeight="1" x14ac:dyDescent="0.35">
      <c r="A297" s="48" t="s">
        <v>97</v>
      </c>
      <c r="B297" s="41">
        <v>52</v>
      </c>
      <c r="C297" s="41" t="s">
        <v>62</v>
      </c>
      <c r="D297" s="172">
        <v>60</v>
      </c>
      <c r="E297" s="47">
        <f t="shared" si="8"/>
        <v>3120</v>
      </c>
      <c r="F297" s="206" t="s">
        <v>281</v>
      </c>
      <c r="G297" s="207"/>
      <c r="H297" s="207"/>
      <c r="I297" s="208"/>
    </row>
    <row r="298" spans="1:9" ht="15.75" customHeight="1" x14ac:dyDescent="0.35">
      <c r="A298" s="48" t="s">
        <v>98</v>
      </c>
      <c r="B298" s="41">
        <v>52</v>
      </c>
      <c r="C298" s="41" t="s">
        <v>62</v>
      </c>
      <c r="D298" s="172">
        <v>45</v>
      </c>
      <c r="E298" s="47">
        <f t="shared" si="8"/>
        <v>2340</v>
      </c>
      <c r="F298" s="206"/>
      <c r="G298" s="207"/>
      <c r="H298" s="207"/>
      <c r="I298" s="208"/>
    </row>
    <row r="299" spans="1:9" ht="15.75" customHeight="1" thickBot="1" x14ac:dyDescent="0.4">
      <c r="A299" s="48" t="s">
        <v>99</v>
      </c>
      <c r="B299" s="41">
        <v>52</v>
      </c>
      <c r="C299" s="41" t="s">
        <v>62</v>
      </c>
      <c r="D299" s="172">
        <v>30</v>
      </c>
      <c r="E299" s="47">
        <f t="shared" si="8"/>
        <v>1560</v>
      </c>
      <c r="F299" s="206" t="s">
        <v>278</v>
      </c>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v>1900</v>
      </c>
      <c r="E301" s="47">
        <f t="shared" si="8"/>
        <v>98800</v>
      </c>
      <c r="F301" s="206" t="s">
        <v>282</v>
      </c>
      <c r="G301" s="207"/>
      <c r="H301" s="207"/>
      <c r="I301" s="208"/>
    </row>
    <row r="302" spans="1:9" ht="15.75" customHeight="1" x14ac:dyDescent="0.35">
      <c r="A302" s="48" t="s">
        <v>102</v>
      </c>
      <c r="B302" s="41">
        <v>1</v>
      </c>
      <c r="C302" s="41" t="s">
        <v>90</v>
      </c>
      <c r="D302" s="172">
        <v>500</v>
      </c>
      <c r="E302" s="47">
        <f t="shared" si="8"/>
        <v>500</v>
      </c>
      <c r="F302" s="206"/>
      <c r="G302" s="207"/>
      <c r="H302" s="207"/>
      <c r="I302" s="208"/>
    </row>
    <row r="303" spans="1:9" ht="15.75" customHeight="1" x14ac:dyDescent="0.35">
      <c r="A303" s="48" t="s">
        <v>103</v>
      </c>
      <c r="B303" s="41">
        <v>1</v>
      </c>
      <c r="C303" s="41" t="s">
        <v>90</v>
      </c>
      <c r="D303" s="172">
        <v>900</v>
      </c>
      <c r="E303" s="47">
        <f t="shared" si="8"/>
        <v>900</v>
      </c>
      <c r="F303" s="206"/>
      <c r="G303" s="207"/>
      <c r="H303" s="207"/>
      <c r="I303" s="208"/>
    </row>
    <row r="304" spans="1:9" ht="15.75" customHeight="1" x14ac:dyDescent="0.35">
      <c r="A304" s="48" t="s">
        <v>104</v>
      </c>
      <c r="B304" s="41">
        <v>1</v>
      </c>
      <c r="C304" s="41" t="s">
        <v>90</v>
      </c>
      <c r="D304" s="172">
        <v>0</v>
      </c>
      <c r="E304" s="47">
        <f t="shared" si="8"/>
        <v>0</v>
      </c>
      <c r="F304" s="206" t="s">
        <v>283</v>
      </c>
      <c r="G304" s="207"/>
      <c r="H304" s="207"/>
      <c r="I304" s="208"/>
    </row>
    <row r="305" spans="1:9" ht="15.75" customHeight="1" thickBot="1" x14ac:dyDescent="0.4">
      <c r="A305" s="48" t="s">
        <v>105</v>
      </c>
      <c r="B305" s="41">
        <v>52</v>
      </c>
      <c r="C305" s="41" t="s">
        <v>62</v>
      </c>
      <c r="D305" s="172">
        <v>225</v>
      </c>
      <c r="E305" s="47">
        <f t="shared" si="8"/>
        <v>11700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v>1100</v>
      </c>
      <c r="E307" s="47">
        <f t="shared" si="8"/>
        <v>28600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v>0</v>
      </c>
      <c r="E309" s="47">
        <f t="shared" si="8"/>
        <v>0</v>
      </c>
      <c r="F309" s="206" t="s">
        <v>284</v>
      </c>
      <c r="G309" s="207"/>
      <c r="H309" s="207"/>
      <c r="I309" s="208"/>
    </row>
    <row r="310" spans="1:9" ht="15.75" customHeight="1" x14ac:dyDescent="0.35">
      <c r="A310" s="51" t="s">
        <v>110</v>
      </c>
      <c r="B310" s="41">
        <v>26</v>
      </c>
      <c r="C310" s="41" t="s">
        <v>62</v>
      </c>
      <c r="D310" s="172">
        <v>0</v>
      </c>
      <c r="E310" s="47">
        <f t="shared" si="8"/>
        <v>0</v>
      </c>
      <c r="F310" s="206" t="s">
        <v>285</v>
      </c>
      <c r="G310" s="207"/>
      <c r="H310" s="207"/>
      <c r="I310" s="208"/>
    </row>
    <row r="311" spans="1:9" ht="15.75" customHeight="1" x14ac:dyDescent="0.35">
      <c r="A311" s="51" t="s">
        <v>111</v>
      </c>
      <c r="B311" s="41">
        <v>26</v>
      </c>
      <c r="C311" s="41" t="s">
        <v>62</v>
      </c>
      <c r="D311" s="172">
        <v>525</v>
      </c>
      <c r="E311" s="47">
        <f t="shared" si="8"/>
        <v>13650</v>
      </c>
      <c r="F311" s="206" t="s">
        <v>286</v>
      </c>
      <c r="G311" s="207"/>
      <c r="H311" s="207"/>
      <c r="I311" s="208"/>
    </row>
    <row r="312" spans="1:9" ht="15.75" customHeight="1" x14ac:dyDescent="0.35">
      <c r="A312" s="51" t="s">
        <v>112</v>
      </c>
      <c r="B312" s="41">
        <v>26</v>
      </c>
      <c r="C312" s="41" t="s">
        <v>62</v>
      </c>
      <c r="D312" s="172">
        <v>0</v>
      </c>
      <c r="E312" s="47">
        <f t="shared" si="8"/>
        <v>0</v>
      </c>
      <c r="F312" s="206" t="s">
        <v>284</v>
      </c>
      <c r="G312" s="207"/>
      <c r="H312" s="207"/>
      <c r="I312" s="208"/>
    </row>
    <row r="313" spans="1:9" ht="15.75" customHeight="1" thickBot="1" x14ac:dyDescent="0.4">
      <c r="A313" s="50" t="s">
        <v>113</v>
      </c>
      <c r="B313" s="41">
        <v>26</v>
      </c>
      <c r="C313" s="41" t="s">
        <v>62</v>
      </c>
      <c r="D313" s="172">
        <v>0</v>
      </c>
      <c r="E313" s="47">
        <f t="shared" si="8"/>
        <v>0</v>
      </c>
      <c r="F313" s="206" t="s">
        <v>287</v>
      </c>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v>80</v>
      </c>
      <c r="E315" s="47">
        <f t="shared" si="8"/>
        <v>80</v>
      </c>
      <c r="F315" s="206"/>
      <c r="G315" s="207"/>
      <c r="H315" s="207"/>
      <c r="I315" s="208"/>
    </row>
    <row r="316" spans="1:9" ht="15.75" customHeight="1" x14ac:dyDescent="0.35">
      <c r="A316" s="50" t="s">
        <v>116</v>
      </c>
      <c r="B316" s="41">
        <v>1</v>
      </c>
      <c r="C316" s="41" t="s">
        <v>90</v>
      </c>
      <c r="D316" s="172">
        <v>0</v>
      </c>
      <c r="E316" s="47">
        <f t="shared" si="8"/>
        <v>0</v>
      </c>
      <c r="F316" s="206" t="s">
        <v>288</v>
      </c>
      <c r="G316" s="207"/>
      <c r="H316" s="207"/>
      <c r="I316" s="208"/>
    </row>
    <row r="317" spans="1:9" ht="15.75" customHeight="1" thickBot="1" x14ac:dyDescent="0.4">
      <c r="A317" s="50" t="s">
        <v>117</v>
      </c>
      <c r="B317" s="41">
        <v>1</v>
      </c>
      <c r="C317" s="41" t="s">
        <v>90</v>
      </c>
      <c r="D317" s="172">
        <v>0</v>
      </c>
      <c r="E317" s="47">
        <f t="shared" si="8"/>
        <v>0</v>
      </c>
      <c r="F317" s="206" t="s">
        <v>289</v>
      </c>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v>76000</v>
      </c>
      <c r="E319" s="47">
        <f t="shared" si="8"/>
        <v>76000</v>
      </c>
      <c r="F319" s="206"/>
      <c r="G319" s="207"/>
      <c r="H319" s="207"/>
      <c r="I319" s="208"/>
    </row>
    <row r="320" spans="1:9" ht="15.75" customHeight="1" x14ac:dyDescent="0.35">
      <c r="A320" s="51" t="s">
        <v>120</v>
      </c>
      <c r="B320" s="41">
        <v>1</v>
      </c>
      <c r="C320" s="41" t="s">
        <v>90</v>
      </c>
      <c r="D320" s="172">
        <v>3500</v>
      </c>
      <c r="E320" s="47">
        <f t="shared" si="8"/>
        <v>3500</v>
      </c>
      <c r="F320" s="206"/>
      <c r="G320" s="207"/>
      <c r="H320" s="207"/>
      <c r="I320" s="208"/>
    </row>
    <row r="321" spans="1:9" ht="15.75" customHeight="1" thickBot="1" x14ac:dyDescent="0.4">
      <c r="A321" s="50" t="s">
        <v>121</v>
      </c>
      <c r="B321" s="41">
        <v>1</v>
      </c>
      <c r="C321" s="41" t="s">
        <v>90</v>
      </c>
      <c r="D321" s="172">
        <v>26000</v>
      </c>
      <c r="E321" s="47">
        <f t="shared" si="8"/>
        <v>26000</v>
      </c>
      <c r="F321" s="206" t="s">
        <v>290</v>
      </c>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v>800</v>
      </c>
      <c r="E323" s="47">
        <f t="shared" si="8"/>
        <v>800</v>
      </c>
      <c r="F323" s="206" t="s">
        <v>291</v>
      </c>
      <c r="G323" s="207"/>
      <c r="H323" s="207"/>
      <c r="I323" s="208"/>
    </row>
    <row r="324" spans="1:9" ht="15.75" customHeight="1" x14ac:dyDescent="0.35">
      <c r="A324" s="50" t="s">
        <v>124</v>
      </c>
      <c r="B324" s="41">
        <v>1</v>
      </c>
      <c r="C324" s="41" t="s">
        <v>90</v>
      </c>
      <c r="D324" s="172">
        <v>1300</v>
      </c>
      <c r="E324" s="47">
        <f t="shared" si="8"/>
        <v>1300</v>
      </c>
      <c r="F324" s="206" t="s">
        <v>292</v>
      </c>
      <c r="G324" s="207"/>
      <c r="H324" s="207"/>
      <c r="I324" s="208"/>
    </row>
    <row r="325" spans="1:9" ht="15.75" customHeight="1" x14ac:dyDescent="0.35">
      <c r="A325" s="50" t="s">
        <v>125</v>
      </c>
      <c r="B325" s="41">
        <v>1</v>
      </c>
      <c r="C325" s="41" t="s">
        <v>90</v>
      </c>
      <c r="D325" s="172">
        <v>0</v>
      </c>
      <c r="E325" s="47">
        <f t="shared" si="8"/>
        <v>0</v>
      </c>
      <c r="F325" s="206" t="s">
        <v>293</v>
      </c>
      <c r="G325" s="207"/>
      <c r="H325" s="207"/>
      <c r="I325" s="208"/>
    </row>
    <row r="326" spans="1:9" ht="15.75" customHeight="1" x14ac:dyDescent="0.35">
      <c r="A326" s="50" t="s">
        <v>126</v>
      </c>
      <c r="B326" s="41">
        <v>1</v>
      </c>
      <c r="C326" s="41" t="s">
        <v>90</v>
      </c>
      <c r="D326" s="172">
        <v>750</v>
      </c>
      <c r="E326" s="47">
        <f t="shared" si="8"/>
        <v>750</v>
      </c>
      <c r="F326" s="206"/>
      <c r="G326" s="207"/>
      <c r="H326" s="207"/>
      <c r="I326" s="208"/>
    </row>
    <row r="327" spans="1:9" ht="15.75" customHeight="1" x14ac:dyDescent="0.35">
      <c r="A327" s="50" t="s">
        <v>127</v>
      </c>
      <c r="B327" s="41">
        <v>1</v>
      </c>
      <c r="C327" s="41" t="s">
        <v>90</v>
      </c>
      <c r="D327" s="172">
        <v>1800</v>
      </c>
      <c r="E327" s="47">
        <f t="shared" si="8"/>
        <v>1800</v>
      </c>
      <c r="F327" s="206"/>
      <c r="G327" s="207"/>
      <c r="H327" s="207"/>
      <c r="I327" s="208"/>
    </row>
    <row r="328" spans="1:9" ht="15.75" customHeight="1" x14ac:dyDescent="0.35">
      <c r="A328" s="50" t="s">
        <v>128</v>
      </c>
      <c r="B328" s="41">
        <v>1</v>
      </c>
      <c r="C328" s="41" t="s">
        <v>90</v>
      </c>
      <c r="D328" s="172">
        <v>1200</v>
      </c>
      <c r="E328" s="47">
        <f t="shared" si="8"/>
        <v>1200</v>
      </c>
      <c r="F328" s="206"/>
      <c r="G328" s="207"/>
      <c r="H328" s="207"/>
      <c r="I328" s="208"/>
    </row>
    <row r="329" spans="1:9" ht="15.75" customHeight="1" x14ac:dyDescent="0.35">
      <c r="A329" s="50" t="s">
        <v>129</v>
      </c>
      <c r="B329" s="41">
        <v>1</v>
      </c>
      <c r="C329" s="41" t="s">
        <v>90</v>
      </c>
      <c r="D329" s="172">
        <v>6000</v>
      </c>
      <c r="E329" s="47">
        <f t="shared" si="8"/>
        <v>6000</v>
      </c>
      <c r="F329" s="206"/>
      <c r="G329" s="207"/>
      <c r="H329" s="207"/>
      <c r="I329" s="208"/>
    </row>
    <row r="330" spans="1:9" ht="15.75" customHeight="1" x14ac:dyDescent="0.35">
      <c r="A330" s="50" t="s">
        <v>130</v>
      </c>
      <c r="B330" s="41">
        <v>15</v>
      </c>
      <c r="C330" s="41" t="s">
        <v>131</v>
      </c>
      <c r="D330" s="172">
        <v>150</v>
      </c>
      <c r="E330" s="47">
        <f t="shared" si="8"/>
        <v>2250</v>
      </c>
      <c r="F330" s="206" t="s">
        <v>132</v>
      </c>
      <c r="G330" s="207"/>
      <c r="H330" s="207"/>
      <c r="I330" s="208"/>
    </row>
    <row r="331" spans="1:9" ht="15.75" customHeight="1" x14ac:dyDescent="0.35">
      <c r="A331" s="50" t="s">
        <v>133</v>
      </c>
      <c r="B331" s="41">
        <v>1</v>
      </c>
      <c r="C331" s="41" t="s">
        <v>90</v>
      </c>
      <c r="D331" s="172">
        <v>30000</v>
      </c>
      <c r="E331" s="47">
        <f t="shared" si="8"/>
        <v>30000</v>
      </c>
      <c r="F331" s="206" t="s">
        <v>134</v>
      </c>
      <c r="G331" s="207"/>
      <c r="H331" s="207"/>
      <c r="I331" s="208"/>
    </row>
    <row r="332" spans="1:9" ht="15.75" customHeight="1" thickBot="1" x14ac:dyDescent="0.4">
      <c r="A332" s="50" t="s">
        <v>135</v>
      </c>
      <c r="B332" s="41">
        <v>1</v>
      </c>
      <c r="C332" s="41" t="s">
        <v>90</v>
      </c>
      <c r="D332" s="172">
        <v>27000</v>
      </c>
      <c r="E332" s="47">
        <f t="shared" si="8"/>
        <v>27000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v>1100</v>
      </c>
      <c r="E334" s="47">
        <f t="shared" si="8"/>
        <v>1100</v>
      </c>
      <c r="F334" s="206"/>
      <c r="G334" s="207"/>
      <c r="H334" s="207"/>
      <c r="I334" s="208"/>
    </row>
    <row r="335" spans="1:9" ht="15.75" customHeight="1" x14ac:dyDescent="0.35">
      <c r="A335" s="50" t="s">
        <v>139</v>
      </c>
      <c r="B335" s="41">
        <v>1</v>
      </c>
      <c r="C335" s="41" t="s">
        <v>90</v>
      </c>
      <c r="D335" s="172">
        <v>800</v>
      </c>
      <c r="E335" s="47">
        <f t="shared" si="8"/>
        <v>800</v>
      </c>
      <c r="F335" s="206"/>
      <c r="G335" s="207"/>
      <c r="H335" s="207"/>
      <c r="I335" s="208"/>
    </row>
    <row r="336" spans="1:9" ht="15.75" customHeight="1" x14ac:dyDescent="0.35">
      <c r="A336" s="48" t="s">
        <v>140</v>
      </c>
      <c r="B336" s="41">
        <v>1</v>
      </c>
      <c r="C336" s="41" t="s">
        <v>73</v>
      </c>
      <c r="D336" s="172">
        <v>1500</v>
      </c>
      <c r="E336" s="47">
        <f t="shared" si="8"/>
        <v>1500</v>
      </c>
      <c r="F336" s="206"/>
      <c r="G336" s="207"/>
      <c r="H336" s="207"/>
      <c r="I336" s="208"/>
    </row>
    <row r="337" spans="1:9" ht="15.75" customHeight="1" x14ac:dyDescent="0.35">
      <c r="A337" s="50" t="s">
        <v>141</v>
      </c>
      <c r="B337" s="41">
        <v>1</v>
      </c>
      <c r="C337" s="41" t="s">
        <v>90</v>
      </c>
      <c r="D337" s="172">
        <v>0</v>
      </c>
      <c r="E337" s="47">
        <f t="shared" ref="E337:E353" si="9">SUM(B337)*D337</f>
        <v>0</v>
      </c>
      <c r="F337" s="206" t="s">
        <v>294</v>
      </c>
      <c r="G337" s="207"/>
      <c r="H337" s="207"/>
      <c r="I337" s="208"/>
    </row>
    <row r="338" spans="1:9" ht="15.75" customHeight="1" thickBot="1" x14ac:dyDescent="0.4">
      <c r="A338" s="50" t="s">
        <v>142</v>
      </c>
      <c r="B338" s="41">
        <v>1</v>
      </c>
      <c r="C338" s="41" t="s">
        <v>90</v>
      </c>
      <c r="D338" s="172">
        <v>2500</v>
      </c>
      <c r="E338" s="47">
        <f t="shared" si="9"/>
        <v>2500</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234</v>
      </c>
      <c r="B340" s="41">
        <v>1</v>
      </c>
      <c r="C340" s="41" t="s">
        <v>90</v>
      </c>
      <c r="D340" s="172">
        <v>0</v>
      </c>
      <c r="E340" s="47">
        <f t="shared" si="9"/>
        <v>0</v>
      </c>
      <c r="F340" s="206" t="s">
        <v>295</v>
      </c>
      <c r="G340" s="207"/>
      <c r="H340" s="207"/>
      <c r="I340" s="208"/>
    </row>
    <row r="341" spans="1:9" ht="15.75" customHeight="1" x14ac:dyDescent="0.35">
      <c r="A341" s="50" t="s">
        <v>145</v>
      </c>
      <c r="B341" s="41">
        <v>1</v>
      </c>
      <c r="C341" s="41" t="s">
        <v>90</v>
      </c>
      <c r="D341" s="172">
        <v>3500</v>
      </c>
      <c r="E341" s="47">
        <f t="shared" si="9"/>
        <v>3500</v>
      </c>
      <c r="F341" s="206" t="s">
        <v>296</v>
      </c>
      <c r="G341" s="207"/>
      <c r="H341" s="207"/>
      <c r="I341" s="208"/>
    </row>
    <row r="342" spans="1:9" ht="15.75" customHeight="1" x14ac:dyDescent="0.35">
      <c r="A342" s="50" t="s">
        <v>146</v>
      </c>
      <c r="B342" s="41">
        <v>1</v>
      </c>
      <c r="C342" s="41" t="s">
        <v>90</v>
      </c>
      <c r="D342" s="172">
        <v>1400</v>
      </c>
      <c r="E342" s="47">
        <f t="shared" si="9"/>
        <v>1400</v>
      </c>
      <c r="F342" s="206"/>
      <c r="G342" s="207"/>
      <c r="H342" s="207"/>
      <c r="I342" s="208"/>
    </row>
    <row r="343" spans="1:9" ht="15.75" customHeight="1" x14ac:dyDescent="0.35">
      <c r="A343" s="50" t="s">
        <v>147</v>
      </c>
      <c r="B343" s="41">
        <v>8</v>
      </c>
      <c r="C343" s="41" t="s">
        <v>131</v>
      </c>
      <c r="D343" s="172">
        <v>280</v>
      </c>
      <c r="E343" s="47">
        <f t="shared" si="9"/>
        <v>2240</v>
      </c>
      <c r="F343" s="206" t="s">
        <v>297</v>
      </c>
      <c r="G343" s="207"/>
      <c r="H343" s="207"/>
      <c r="I343" s="208"/>
    </row>
    <row r="344" spans="1:9" ht="15.75" customHeight="1" x14ac:dyDescent="0.35">
      <c r="A344" s="50" t="s">
        <v>148</v>
      </c>
      <c r="B344" s="41">
        <v>1</v>
      </c>
      <c r="C344" s="41" t="s">
        <v>90</v>
      </c>
      <c r="D344" s="172">
        <v>650</v>
      </c>
      <c r="E344" s="47">
        <f t="shared" si="9"/>
        <v>650</v>
      </c>
      <c r="F344" s="206" t="s">
        <v>298</v>
      </c>
      <c r="G344" s="207"/>
      <c r="H344" s="207"/>
      <c r="I344" s="208"/>
    </row>
    <row r="345" spans="1:9" ht="15.75" customHeight="1" thickBot="1" x14ac:dyDescent="0.4">
      <c r="A345" s="50" t="s">
        <v>149</v>
      </c>
      <c r="B345" s="41">
        <v>27</v>
      </c>
      <c r="C345" s="41" t="s">
        <v>131</v>
      </c>
      <c r="D345" s="172">
        <v>70</v>
      </c>
      <c r="E345" s="47">
        <f t="shared" si="9"/>
        <v>1890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235</v>
      </c>
      <c r="B347" s="41">
        <v>1</v>
      </c>
      <c r="C347" s="41" t="s">
        <v>73</v>
      </c>
      <c r="D347" s="172">
        <v>0</v>
      </c>
      <c r="E347" s="47">
        <f t="shared" si="9"/>
        <v>0</v>
      </c>
      <c r="F347" s="206" t="s">
        <v>299</v>
      </c>
      <c r="G347" s="207"/>
      <c r="H347" s="207"/>
      <c r="I347" s="208"/>
    </row>
    <row r="348" spans="1:9" ht="15.75" customHeight="1" x14ac:dyDescent="0.35">
      <c r="A348" s="48" t="s">
        <v>152</v>
      </c>
      <c r="B348" s="41">
        <v>1</v>
      </c>
      <c r="C348" s="41" t="s">
        <v>73</v>
      </c>
      <c r="D348" s="172">
        <v>0</v>
      </c>
      <c r="E348" s="47">
        <f t="shared" si="9"/>
        <v>0</v>
      </c>
      <c r="F348" s="206" t="s">
        <v>300</v>
      </c>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236</v>
      </c>
      <c r="B351" s="41">
        <v>27</v>
      </c>
      <c r="C351" s="41" t="s">
        <v>131</v>
      </c>
      <c r="D351" s="172">
        <v>50</v>
      </c>
      <c r="E351" s="47">
        <f t="shared" si="9"/>
        <v>1350</v>
      </c>
      <c r="F351" s="206"/>
      <c r="G351" s="207"/>
      <c r="H351" s="207"/>
      <c r="I351" s="208"/>
    </row>
    <row r="352" spans="1:9" ht="15.75" customHeight="1" x14ac:dyDescent="0.35">
      <c r="A352" s="48" t="s">
        <v>158</v>
      </c>
      <c r="B352" s="41">
        <v>1</v>
      </c>
      <c r="C352" s="41" t="s">
        <v>90</v>
      </c>
      <c r="D352" s="172">
        <v>0</v>
      </c>
      <c r="E352" s="47">
        <f t="shared" si="9"/>
        <v>0</v>
      </c>
      <c r="F352" s="206" t="s">
        <v>302</v>
      </c>
      <c r="G352" s="207"/>
      <c r="H352" s="207"/>
      <c r="I352" s="208"/>
    </row>
    <row r="353" spans="1:9" ht="15.75" customHeight="1" x14ac:dyDescent="0.35">
      <c r="A353" s="48" t="s">
        <v>159</v>
      </c>
      <c r="B353" s="41">
        <v>1</v>
      </c>
      <c r="C353" s="41" t="s">
        <v>90</v>
      </c>
      <c r="D353" s="172">
        <v>0</v>
      </c>
      <c r="E353" s="47">
        <f t="shared" si="9"/>
        <v>0</v>
      </c>
      <c r="F353" s="206" t="s">
        <v>301</v>
      </c>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574182</v>
      </c>
      <c r="F355" s="234"/>
      <c r="G355" s="235"/>
      <c r="H355" s="235"/>
      <c r="I355" s="236"/>
    </row>
    <row r="356" spans="1:9" ht="16.5" customHeight="1" thickTop="1" thickBot="1" x14ac:dyDescent="0.4">
      <c r="A356" s="52" t="s">
        <v>161</v>
      </c>
      <c r="B356" s="53"/>
      <c r="C356" s="54"/>
      <c r="D356" s="55"/>
      <c r="E356" s="56">
        <f>SUM(E355)/B243</f>
        <v>11041.961538461539</v>
      </c>
      <c r="F356" s="234"/>
      <c r="G356" s="235"/>
      <c r="H356" s="235"/>
      <c r="I356" s="236"/>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4"/>
      <c r="G358" s="235"/>
      <c r="H358" s="235"/>
      <c r="I358" s="236"/>
    </row>
    <row r="359" spans="1:9" ht="15.75" customHeight="1" thickTop="1" x14ac:dyDescent="0.35">
      <c r="A359" s="61" t="s">
        <v>163</v>
      </c>
      <c r="B359" s="62"/>
      <c r="C359" s="63"/>
      <c r="D359" s="64"/>
      <c r="E359" s="174">
        <v>0.04</v>
      </c>
      <c r="F359" s="191"/>
      <c r="G359" s="192"/>
      <c r="H359" s="192"/>
      <c r="I359" s="193"/>
    </row>
    <row r="360" spans="1:9" ht="15.75" customHeight="1" thickBot="1" x14ac:dyDescent="0.4">
      <c r="A360" s="61" t="s">
        <v>164</v>
      </c>
      <c r="B360" s="66"/>
      <c r="C360" s="67"/>
      <c r="D360" s="68"/>
      <c r="E360" s="175">
        <v>0.04</v>
      </c>
      <c r="F360" s="194"/>
      <c r="G360" s="195"/>
      <c r="H360" s="195"/>
      <c r="I360" s="196"/>
    </row>
    <row r="361" spans="1:9" ht="16.5" customHeight="1" thickTop="1" thickBot="1" x14ac:dyDescent="0.4">
      <c r="A361" s="52" t="s">
        <v>165</v>
      </c>
      <c r="B361" s="53"/>
      <c r="C361" s="54"/>
      <c r="D361" s="55"/>
      <c r="E361" s="94">
        <f>SUM(E359:E360)</f>
        <v>0.08</v>
      </c>
      <c r="F361" s="234"/>
      <c r="G361" s="235"/>
      <c r="H361" s="235"/>
      <c r="I361" s="236"/>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2"/>
      <c r="B364" s="243"/>
      <c r="C364" s="243"/>
      <c r="D364" s="243"/>
      <c r="E364" s="243"/>
      <c r="F364" s="243"/>
      <c r="G364" s="243"/>
      <c r="H364" s="243"/>
      <c r="I364" s="24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160</v>
      </c>
      <c r="E367" s="78">
        <f>SUM(B367)*D367</f>
        <v>11456</v>
      </c>
      <c r="F367" s="82">
        <v>3</v>
      </c>
      <c r="G367" s="83">
        <f>SUM(E367*F367)</f>
        <v>34368</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1100</v>
      </c>
      <c r="E369" s="78">
        <f>SUM(B369)*D369</f>
        <v>78760</v>
      </c>
      <c r="F369" s="82">
        <v>3</v>
      </c>
      <c r="G369" s="83">
        <f>SUM(E369*F369)</f>
        <v>236280</v>
      </c>
      <c r="H369" s="80"/>
      <c r="I369" s="75"/>
    </row>
    <row r="370" spans="1:9" ht="16.5" customHeight="1" thickBot="1" x14ac:dyDescent="0.4">
      <c r="A370" s="179" t="s">
        <v>173</v>
      </c>
      <c r="B370" s="129">
        <v>1</v>
      </c>
      <c r="C370" s="39" t="s">
        <v>90</v>
      </c>
      <c r="D370" s="176">
        <v>0</v>
      </c>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270648</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160</v>
      </c>
      <c r="E375" s="78">
        <f>SUM(B375)*D375</f>
        <v>11456</v>
      </c>
      <c r="F375" s="82">
        <v>5</v>
      </c>
      <c r="G375" s="83">
        <f>SUM(E375*F375)</f>
        <v>57280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1100</v>
      </c>
      <c r="E377" s="78">
        <f>SUM(B377)*D377</f>
        <v>78760</v>
      </c>
      <c r="F377" s="82">
        <v>5</v>
      </c>
      <c r="G377" s="83">
        <f>SUM(E377*F377)</f>
        <v>393800</v>
      </c>
      <c r="H377" s="80"/>
      <c r="I377" s="75"/>
    </row>
    <row r="378" spans="1:9" ht="16.5" customHeight="1" thickBot="1" x14ac:dyDescent="0.4">
      <c r="A378" s="179" t="s">
        <v>173</v>
      </c>
      <c r="B378" s="129">
        <v>1</v>
      </c>
      <c r="C378" s="39" t="s">
        <v>90</v>
      </c>
      <c r="D378" s="176">
        <v>0</v>
      </c>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451080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160</v>
      </c>
      <c r="E383" s="78">
        <f>SUM(B383)*D383</f>
        <v>13632</v>
      </c>
      <c r="F383" s="82">
        <v>10</v>
      </c>
      <c r="G383" s="83">
        <f>SUM(E383*F383)</f>
        <v>136320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1100</v>
      </c>
      <c r="E385" s="78">
        <f>SUM(B385)*D385</f>
        <v>93720</v>
      </c>
      <c r="F385" s="82">
        <v>10</v>
      </c>
      <c r="G385" s="83">
        <f>SUM(E385*F385)</f>
        <v>937200</v>
      </c>
      <c r="H385" s="80"/>
      <c r="I385" s="75"/>
    </row>
    <row r="386" spans="1:9" ht="16.5" customHeight="1" thickBot="1" x14ac:dyDescent="0.4">
      <c r="A386" s="179" t="s">
        <v>173</v>
      </c>
      <c r="B386" s="129">
        <v>1</v>
      </c>
      <c r="C386" s="39" t="s">
        <v>90</v>
      </c>
      <c r="D386" s="176">
        <v>0</v>
      </c>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1073520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160</v>
      </c>
      <c r="E391" s="78">
        <f>SUM(B391)*D391</f>
        <v>13776</v>
      </c>
      <c r="F391" s="82">
        <v>3</v>
      </c>
      <c r="G391" s="83">
        <f>SUM(E391*F391)</f>
        <v>41328</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1100</v>
      </c>
      <c r="E393" s="78">
        <f>SUM(B393)*D393</f>
        <v>94710</v>
      </c>
      <c r="F393" s="82">
        <v>3</v>
      </c>
      <c r="G393" s="83">
        <f>SUM(E393*F393)</f>
        <v>284130</v>
      </c>
      <c r="H393" s="80"/>
      <c r="I393" s="80"/>
    </row>
    <row r="394" spans="1:9" ht="16.5" customHeight="1" thickBot="1" x14ac:dyDescent="0.4">
      <c r="A394" s="179" t="s">
        <v>173</v>
      </c>
      <c r="B394" s="129">
        <v>1</v>
      </c>
      <c r="C394" s="39" t="s">
        <v>90</v>
      </c>
      <c r="D394" s="176">
        <v>0</v>
      </c>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325458</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160</v>
      </c>
      <c r="E399" s="78">
        <f>SUM(B399)*D399</f>
        <v>15072</v>
      </c>
      <c r="F399" s="82">
        <v>6</v>
      </c>
      <c r="G399" s="83">
        <f>SUM(E399*F399)</f>
        <v>90432</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1100</v>
      </c>
      <c r="E401" s="78">
        <f>SUM(B401)*D401</f>
        <v>103620</v>
      </c>
      <c r="F401" s="82">
        <v>6</v>
      </c>
      <c r="G401" s="83">
        <f>SUM(E401*F401)</f>
        <v>621720</v>
      </c>
      <c r="H401" s="80"/>
      <c r="I401" s="75"/>
    </row>
    <row r="402" spans="1:9" ht="16.5" customHeight="1" thickBot="1" x14ac:dyDescent="0.4">
      <c r="A402" s="179" t="s">
        <v>173</v>
      </c>
      <c r="B402" s="129">
        <v>1</v>
      </c>
      <c r="C402" s="39" t="s">
        <v>90</v>
      </c>
      <c r="D402" s="176">
        <v>0</v>
      </c>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712152</v>
      </c>
      <c r="H403" s="80"/>
      <c r="I403" s="75"/>
    </row>
    <row r="404" spans="1:9" ht="16" thickBot="1" x14ac:dyDescent="0.4">
      <c r="A404" s="237"/>
      <c r="B404" s="237"/>
      <c r="C404" s="237"/>
      <c r="D404" s="237"/>
      <c r="E404" s="237"/>
      <c r="F404" s="237"/>
      <c r="G404" s="237"/>
      <c r="H404" s="237"/>
      <c r="I404" s="237"/>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18</v>
      </c>
      <c r="E407" s="78">
        <f>SUM(B407)*D407</f>
        <v>142956</v>
      </c>
      <c r="F407" s="78"/>
      <c r="G407" s="111"/>
      <c r="H407" s="65"/>
      <c r="I407" s="110"/>
    </row>
    <row r="408" spans="1:9" ht="16" thickBot="1" x14ac:dyDescent="0.4">
      <c r="A408" s="117" t="s">
        <v>186</v>
      </c>
      <c r="B408" s="39">
        <v>7942</v>
      </c>
      <c r="C408" s="39" t="s">
        <v>185</v>
      </c>
      <c r="D408" s="176">
        <v>12.5</v>
      </c>
      <c r="E408" s="78">
        <f t="shared" ref="E408" si="10">SUM(B408)*D408</f>
        <v>99275</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200</v>
      </c>
      <c r="E410" s="78">
        <f t="shared" ref="E410:E414" si="11">SUM(B410)*D410</f>
        <v>162800</v>
      </c>
      <c r="F410" s="78"/>
      <c r="G410" s="111"/>
      <c r="H410" s="65"/>
      <c r="I410" s="110"/>
    </row>
    <row r="411" spans="1:9" x14ac:dyDescent="0.35">
      <c r="A411" s="96" t="s">
        <v>189</v>
      </c>
      <c r="B411" s="39">
        <v>592</v>
      </c>
      <c r="C411" s="39" t="s">
        <v>185</v>
      </c>
      <c r="D411" s="176">
        <v>125</v>
      </c>
      <c r="E411" s="78">
        <f t="shared" si="11"/>
        <v>74000</v>
      </c>
      <c r="F411" s="78"/>
      <c r="G411" s="111"/>
      <c r="H411" s="65"/>
      <c r="I411" s="110"/>
    </row>
    <row r="412" spans="1:9" x14ac:dyDescent="0.35">
      <c r="A412" s="96" t="s">
        <v>190</v>
      </c>
      <c r="B412" s="181" t="s">
        <v>191</v>
      </c>
      <c r="C412" s="39" t="s">
        <v>185</v>
      </c>
      <c r="D412" s="176">
        <v>0</v>
      </c>
      <c r="E412" s="78">
        <f t="shared" si="11"/>
        <v>0</v>
      </c>
      <c r="F412" s="78"/>
      <c r="G412" s="111"/>
      <c r="H412" s="65"/>
      <c r="I412" s="110"/>
    </row>
    <row r="413" spans="1:9" x14ac:dyDescent="0.35">
      <c r="A413" s="96" t="s">
        <v>192</v>
      </c>
      <c r="B413" s="39">
        <v>900</v>
      </c>
      <c r="C413" s="39" t="s">
        <v>185</v>
      </c>
      <c r="D413" s="176">
        <v>135</v>
      </c>
      <c r="E413" s="78">
        <f t="shared" si="11"/>
        <v>121500</v>
      </c>
      <c r="F413" s="78"/>
      <c r="G413" s="111"/>
      <c r="H413" s="65"/>
      <c r="I413" s="110"/>
    </row>
    <row r="414" spans="1:9" ht="16" thickBot="1" x14ac:dyDescent="0.4">
      <c r="A414" s="117" t="s">
        <v>193</v>
      </c>
      <c r="B414" s="39">
        <v>1225</v>
      </c>
      <c r="C414" s="39" t="s">
        <v>185</v>
      </c>
      <c r="D414" s="176">
        <v>103</v>
      </c>
      <c r="E414" s="78">
        <f t="shared" si="11"/>
        <v>126175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60</v>
      </c>
      <c r="E416" s="78">
        <f t="shared" ref="E416:E417" si="12">SUM(B416)*D416</f>
        <v>158340</v>
      </c>
      <c r="F416" s="78"/>
      <c r="G416" s="111"/>
      <c r="H416" s="65"/>
      <c r="I416" s="110"/>
    </row>
    <row r="417" spans="1:9" x14ac:dyDescent="0.35">
      <c r="A417" s="96" t="s">
        <v>196</v>
      </c>
      <c r="B417" s="39">
        <v>660</v>
      </c>
      <c r="C417" s="39" t="s">
        <v>185</v>
      </c>
      <c r="D417" s="129">
        <v>40</v>
      </c>
      <c r="E417" s="78">
        <f t="shared" si="12"/>
        <v>26400</v>
      </c>
      <c r="F417" s="65" t="s">
        <v>197</v>
      </c>
      <c r="G417" s="111"/>
      <c r="H417" s="65"/>
      <c r="I417" s="110"/>
    </row>
    <row r="418" spans="1:9" x14ac:dyDescent="0.35">
      <c r="A418" s="96" t="s">
        <v>198</v>
      </c>
      <c r="B418" s="39">
        <v>67</v>
      </c>
      <c r="C418" s="41" t="s">
        <v>131</v>
      </c>
      <c r="D418" s="129">
        <v>300</v>
      </c>
      <c r="E418" s="78">
        <f t="shared" ref="E418" si="13">SUM(B418)*D418</f>
        <v>20100</v>
      </c>
      <c r="F418" s="65" t="s">
        <v>197</v>
      </c>
      <c r="G418" s="111"/>
      <c r="H418" s="65"/>
      <c r="I418" s="110"/>
    </row>
    <row r="419" spans="1:9" x14ac:dyDescent="0.35">
      <c r="A419" s="91" t="s">
        <v>199</v>
      </c>
      <c r="B419" s="41">
        <v>29</v>
      </c>
      <c r="C419" s="41" t="s">
        <v>131</v>
      </c>
      <c r="D419" s="177">
        <v>199</v>
      </c>
      <c r="E419" s="78">
        <f t="shared" ref="E419:E421" si="14">SUM(B419)*D419</f>
        <v>5771</v>
      </c>
      <c r="F419" s="78"/>
      <c r="G419" s="111"/>
      <c r="H419" s="65"/>
      <c r="I419" s="110"/>
    </row>
    <row r="420" spans="1:9" x14ac:dyDescent="0.35">
      <c r="A420" s="96" t="s">
        <v>200</v>
      </c>
      <c r="B420" s="39">
        <v>507</v>
      </c>
      <c r="C420" s="39" t="s">
        <v>201</v>
      </c>
      <c r="D420" s="176">
        <v>82</v>
      </c>
      <c r="E420" s="78">
        <f t="shared" si="14"/>
        <v>41574</v>
      </c>
      <c r="F420" s="78"/>
      <c r="G420" s="111"/>
      <c r="H420" s="65"/>
      <c r="I420" s="110"/>
    </row>
    <row r="421" spans="1:9" ht="16" thickBot="1" x14ac:dyDescent="0.4">
      <c r="A421" s="117" t="s">
        <v>202</v>
      </c>
      <c r="B421" s="39">
        <v>401</v>
      </c>
      <c r="C421" s="39" t="s">
        <v>201</v>
      </c>
      <c r="D421" s="176">
        <v>90</v>
      </c>
      <c r="E421" s="78">
        <f t="shared" si="14"/>
        <v>36090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5">SUM(B423)*D423</f>
        <v>81000</v>
      </c>
      <c r="F423" s="65" t="s">
        <v>197</v>
      </c>
      <c r="G423" s="111"/>
      <c r="H423" s="65"/>
      <c r="I423" s="110"/>
    </row>
    <row r="424" spans="1:9" x14ac:dyDescent="0.35">
      <c r="A424" s="96" t="s">
        <v>205</v>
      </c>
      <c r="B424" s="39">
        <v>27</v>
      </c>
      <c r="C424" s="39" t="s">
        <v>90</v>
      </c>
      <c r="D424" s="176">
        <v>4100</v>
      </c>
      <c r="E424" s="78">
        <f t="shared" si="15"/>
        <v>110700</v>
      </c>
      <c r="F424" s="78"/>
      <c r="G424" s="111"/>
      <c r="H424" s="65"/>
      <c r="I424" s="110"/>
    </row>
    <row r="425" spans="1:9" ht="16" thickBot="1" x14ac:dyDescent="0.4">
      <c r="A425" s="117" t="s">
        <v>206</v>
      </c>
      <c r="B425" s="39">
        <v>1</v>
      </c>
      <c r="C425" s="39" t="s">
        <v>90</v>
      </c>
      <c r="D425" s="129">
        <v>6000</v>
      </c>
      <c r="E425" s="78">
        <f t="shared" si="15"/>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6">SUM(B427)*D427</f>
        <v>23000</v>
      </c>
      <c r="F427" s="65" t="s">
        <v>197</v>
      </c>
      <c r="G427" s="111"/>
      <c r="H427" s="65"/>
      <c r="I427" s="110"/>
    </row>
    <row r="428" spans="1:9" x14ac:dyDescent="0.35">
      <c r="A428" s="96" t="s">
        <v>209</v>
      </c>
      <c r="B428" s="39">
        <v>1</v>
      </c>
      <c r="C428" s="39" t="s">
        <v>90</v>
      </c>
      <c r="D428" s="129">
        <v>17250</v>
      </c>
      <c r="E428" s="78">
        <f t="shared" si="16"/>
        <v>17250</v>
      </c>
      <c r="F428" s="65" t="s">
        <v>197</v>
      </c>
      <c r="G428" s="111"/>
      <c r="H428" s="65"/>
      <c r="I428" s="110"/>
    </row>
    <row r="429" spans="1:9" x14ac:dyDescent="0.35">
      <c r="A429" s="96" t="s">
        <v>210</v>
      </c>
      <c r="B429" s="39">
        <v>1</v>
      </c>
      <c r="C429" s="39" t="s">
        <v>90</v>
      </c>
      <c r="D429" s="129">
        <v>23000</v>
      </c>
      <c r="E429" s="78">
        <f t="shared" si="16"/>
        <v>23000</v>
      </c>
      <c r="F429" s="65" t="s">
        <v>197</v>
      </c>
      <c r="G429" s="111"/>
      <c r="H429" s="65"/>
      <c r="I429" s="110"/>
    </row>
    <row r="430" spans="1:9" x14ac:dyDescent="0.35">
      <c r="A430" s="134" t="s">
        <v>211</v>
      </c>
      <c r="B430" s="39">
        <v>1</v>
      </c>
      <c r="C430" s="39" t="s">
        <v>212</v>
      </c>
      <c r="D430" s="129">
        <v>8250</v>
      </c>
      <c r="E430" s="78">
        <f t="shared" si="16"/>
        <v>8250</v>
      </c>
      <c r="F430" s="65" t="s">
        <v>197</v>
      </c>
      <c r="G430" s="111"/>
      <c r="H430" s="65"/>
      <c r="I430" s="110"/>
    </row>
    <row r="431" spans="1:9" x14ac:dyDescent="0.35">
      <c r="A431" s="96" t="s">
        <v>213</v>
      </c>
      <c r="B431" s="39">
        <v>1</v>
      </c>
      <c r="C431" s="39" t="s">
        <v>90</v>
      </c>
      <c r="D431" s="129">
        <v>11500</v>
      </c>
      <c r="E431" s="78">
        <f t="shared" si="16"/>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1301681</v>
      </c>
      <c r="H433" s="119"/>
      <c r="I433" s="115"/>
    </row>
    <row r="434" spans="1:9" ht="16" thickBot="1" x14ac:dyDescent="0.4">
      <c r="A434" s="238"/>
      <c r="B434" s="238"/>
      <c r="C434" s="238"/>
      <c r="D434" s="238"/>
      <c r="E434" s="238"/>
      <c r="F434" s="238"/>
      <c r="G434" s="238"/>
      <c r="H434" s="238"/>
      <c r="I434" s="239"/>
    </row>
    <row r="435" spans="1:9" ht="16" thickBot="1" x14ac:dyDescent="0.4">
      <c r="A435" s="240" t="s">
        <v>216</v>
      </c>
      <c r="B435" s="240"/>
      <c r="C435" s="240"/>
      <c r="D435" s="240"/>
      <c r="E435" s="241"/>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574182</v>
      </c>
      <c r="H437" s="27"/>
      <c r="I437" s="130"/>
    </row>
    <row r="438" spans="1:9" x14ac:dyDescent="0.35">
      <c r="A438" s="103" t="s">
        <v>218</v>
      </c>
      <c r="B438" s="92"/>
      <c r="C438" s="93"/>
      <c r="D438" s="93"/>
      <c r="E438" s="93"/>
      <c r="F438" s="126"/>
      <c r="G438" s="97">
        <f>SUM(G367,G375,G383,G391,G399)</f>
        <v>359728</v>
      </c>
      <c r="H438" s="27"/>
      <c r="I438" s="130"/>
    </row>
    <row r="439" spans="1:9" x14ac:dyDescent="0.35">
      <c r="A439" s="103" t="s">
        <v>219</v>
      </c>
      <c r="B439" s="92"/>
      <c r="C439" s="93"/>
      <c r="D439" s="93"/>
      <c r="E439" s="93"/>
      <c r="F439" s="126"/>
      <c r="G439" s="97">
        <f>SUM(G369,G377,G385,G393,G401)</f>
        <v>2473130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1301681</v>
      </c>
      <c r="H441" s="27"/>
      <c r="I441" s="130"/>
    </row>
    <row r="442" spans="1:9" x14ac:dyDescent="0.35">
      <c r="A442" s="103" t="s">
        <v>222</v>
      </c>
      <c r="B442" s="92"/>
      <c r="C442" s="93"/>
      <c r="D442" s="93"/>
      <c r="E442" s="93"/>
      <c r="F442" s="126"/>
      <c r="G442" s="97">
        <f>SUM(G437:G441)*3%</f>
        <v>141261.63</v>
      </c>
      <c r="H442" s="27"/>
      <c r="I442" s="130"/>
    </row>
    <row r="443" spans="1:9" x14ac:dyDescent="0.35">
      <c r="A443" s="103" t="s">
        <v>237</v>
      </c>
      <c r="B443" s="92"/>
      <c r="C443" s="93"/>
      <c r="D443" s="93"/>
      <c r="E443" s="93"/>
      <c r="F443" s="126"/>
      <c r="G443" s="97">
        <f>SUM(G437:G442)*E361</f>
        <v>387998.61040000001</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5237981.2403999995</v>
      </c>
      <c r="H445" s="131"/>
      <c r="I445" s="132"/>
    </row>
    <row r="446" spans="1:9" ht="16" thickBot="1" x14ac:dyDescent="0.4">
      <c r="A446" s="24"/>
      <c r="C446" s="25"/>
      <c r="D446" s="25"/>
      <c r="E446" s="25"/>
      <c r="F446" s="26"/>
      <c r="G446" s="27"/>
      <c r="H446" s="27"/>
      <c r="I446" s="25"/>
    </row>
    <row r="447" spans="1:9" ht="24" customHeight="1" thickBot="1" x14ac:dyDescent="0.4">
      <c r="A447" s="247" t="s">
        <v>239</v>
      </c>
      <c r="B447" s="248"/>
      <c r="C447" s="248"/>
      <c r="D447" s="248"/>
      <c r="E447" s="248"/>
      <c r="F447" s="249"/>
      <c r="G447" s="153"/>
    </row>
    <row r="448" spans="1:9" ht="24" customHeight="1" thickBot="1" x14ac:dyDescent="0.4">
      <c r="A448" s="135" t="s">
        <v>224</v>
      </c>
      <c r="B448" s="154"/>
      <c r="C448" s="155"/>
      <c r="D448" s="155"/>
      <c r="E448" s="155"/>
      <c r="F448" s="156"/>
      <c r="G448" s="157">
        <f>SUM(G221)</f>
        <v>5354302.6836000001</v>
      </c>
    </row>
    <row r="449" spans="1:7" ht="24" customHeight="1" thickBot="1" x14ac:dyDescent="0.4">
      <c r="A449" s="241" t="s">
        <v>238</v>
      </c>
      <c r="B449" s="245"/>
      <c r="C449" s="245"/>
      <c r="D449" s="245"/>
      <c r="E449" s="245"/>
      <c r="F449" s="246"/>
      <c r="G449" s="157">
        <f>SUM(G445)</f>
        <v>5237981.2403999995</v>
      </c>
    </row>
    <row r="450" spans="1:7" ht="31" customHeight="1" thickBot="1" x14ac:dyDescent="0.4">
      <c r="A450" s="241" t="s">
        <v>240</v>
      </c>
      <c r="B450" s="245"/>
      <c r="C450" s="245"/>
      <c r="D450" s="245"/>
      <c r="E450" s="245"/>
      <c r="F450" s="246"/>
      <c r="G450" s="157">
        <f>SUM(G448:G449)</f>
        <v>10592283.923999999</v>
      </c>
    </row>
  </sheetData>
  <sheetProtection algorithmName="SHA-512" hashValue="CXZxgJrcZ5W9snAEmbBRQkmMHcMqhSLOY5XI9fe6JBjZ2/AIFzYBTWHj/QWwkGyB0eZQUno934aISst3YzbxVA==" saltValue="C9c0McIOWji3G/8A24hOpA==" spinCount="100000" sheet="1" selectLockedCells="1"/>
  <mergeCells count="242">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03:I303"/>
    <mergeCell ref="F304:I304"/>
    <mergeCell ref="F305:I305"/>
    <mergeCell ref="F306:I306"/>
    <mergeCell ref="F307:I307"/>
    <mergeCell ref="F308:I308"/>
    <mergeCell ref="F297:I297"/>
    <mergeCell ref="F298:I298"/>
    <mergeCell ref="F299:I299"/>
    <mergeCell ref="F300:I300"/>
    <mergeCell ref="F301:I301"/>
    <mergeCell ref="F302:I302"/>
    <mergeCell ref="F291:I291"/>
    <mergeCell ref="F292:I292"/>
    <mergeCell ref="F293:I293"/>
    <mergeCell ref="F294:I294"/>
    <mergeCell ref="F295:I295"/>
    <mergeCell ref="F296:I296"/>
    <mergeCell ref="F285:I285"/>
    <mergeCell ref="F286:I286"/>
    <mergeCell ref="F287:I287"/>
    <mergeCell ref="F288:I288"/>
    <mergeCell ref="F289:I289"/>
    <mergeCell ref="F290:I290"/>
    <mergeCell ref="F280:I280"/>
    <mergeCell ref="F281:I281"/>
    <mergeCell ref="F282:I282"/>
    <mergeCell ref="F283:I283"/>
    <mergeCell ref="F284:I284"/>
    <mergeCell ref="F273:I273"/>
    <mergeCell ref="F274:I274"/>
    <mergeCell ref="F275:I275"/>
    <mergeCell ref="F276:I276"/>
    <mergeCell ref="F277:I277"/>
    <mergeCell ref="F278:I278"/>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7:I67"/>
    <mergeCell ref="F68:I68"/>
    <mergeCell ref="F69:I69"/>
    <mergeCell ref="F70:I70"/>
    <mergeCell ref="F59:I59"/>
    <mergeCell ref="F60:I60"/>
    <mergeCell ref="F61:I61"/>
    <mergeCell ref="F62:I62"/>
    <mergeCell ref="F63:I63"/>
    <mergeCell ref="F64:I64"/>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s>
  <phoneticPr fontId="23" type="noConversion"/>
  <pageMargins left="0.7" right="0.7" top="0.75" bottom="0.75" header="0.3" footer="0.3"/>
  <pageSetup paperSize="9" scale="49" fitToHeight="0" orientation="portrait"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tabColor theme="7"/>
    <pageSetUpPr fitToPage="1"/>
  </sheetPr>
  <dimension ref="A1:K450"/>
  <sheetViews>
    <sheetView view="pageBreakPreview" zoomScaleNormal="100" zoomScaleSheetLayoutView="100" workbookViewId="0">
      <selection activeCell="B4" sqref="B4:H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323</v>
      </c>
      <c r="C4" s="186"/>
      <c r="D4" s="186"/>
      <c r="E4" s="186"/>
      <c r="F4" s="186"/>
      <c r="G4" s="186"/>
      <c r="H4" s="186"/>
      <c r="I4" s="4"/>
    </row>
    <row r="5" spans="1:9" ht="30.75" customHeight="1" x14ac:dyDescent="0.35">
      <c r="A5" s="29" t="s">
        <v>241</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242</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v>150</v>
      </c>
      <c r="E40" s="47">
        <f>SUM(B40)*D40</f>
        <v>10200</v>
      </c>
      <c r="F40" s="206" t="s">
        <v>270</v>
      </c>
      <c r="G40" s="207"/>
      <c r="H40" s="207"/>
      <c r="I40" s="208"/>
    </row>
    <row r="41" spans="1:11" ht="15.75" customHeight="1" x14ac:dyDescent="0.35">
      <c r="A41" s="48" t="s">
        <v>63</v>
      </c>
      <c r="B41" s="41">
        <v>68</v>
      </c>
      <c r="C41" s="41" t="s">
        <v>62</v>
      </c>
      <c r="D41" s="172">
        <v>265</v>
      </c>
      <c r="E41" s="47">
        <f t="shared" ref="E41:E104" si="1">SUM(B41)*D41</f>
        <v>18020</v>
      </c>
      <c r="F41" s="206" t="s">
        <v>269</v>
      </c>
      <c r="G41" s="207"/>
      <c r="H41" s="207"/>
      <c r="I41" s="208"/>
    </row>
    <row r="42" spans="1:11" ht="15.75" customHeight="1" x14ac:dyDescent="0.35">
      <c r="A42" s="48" t="s">
        <v>64</v>
      </c>
      <c r="B42" s="41">
        <v>68</v>
      </c>
      <c r="C42" s="41" t="s">
        <v>62</v>
      </c>
      <c r="D42" s="172">
        <v>53</v>
      </c>
      <c r="E42" s="47">
        <f t="shared" si="1"/>
        <v>3604</v>
      </c>
      <c r="F42" s="206" t="s">
        <v>303</v>
      </c>
      <c r="G42" s="207"/>
      <c r="H42" s="207"/>
      <c r="I42" s="208"/>
    </row>
    <row r="43" spans="1:11" ht="15.75" customHeight="1" x14ac:dyDescent="0.35">
      <c r="A43" s="48" t="s">
        <v>65</v>
      </c>
      <c r="B43" s="41">
        <v>68</v>
      </c>
      <c r="C43" s="41" t="s">
        <v>62</v>
      </c>
      <c r="D43" s="172">
        <v>1000</v>
      </c>
      <c r="E43" s="47">
        <f t="shared" si="1"/>
        <v>68000</v>
      </c>
      <c r="F43" s="206" t="s">
        <v>272</v>
      </c>
      <c r="G43" s="207"/>
      <c r="H43" s="207"/>
      <c r="I43" s="208"/>
    </row>
    <row r="44" spans="1:11" ht="15.75" customHeight="1" x14ac:dyDescent="0.35">
      <c r="A44" s="48" t="s">
        <v>66</v>
      </c>
      <c r="B44" s="41">
        <v>68</v>
      </c>
      <c r="C44" s="41" t="s">
        <v>62</v>
      </c>
      <c r="D44" s="172">
        <v>340</v>
      </c>
      <c r="E44" s="47">
        <f t="shared" si="1"/>
        <v>23120</v>
      </c>
      <c r="F44" s="206" t="s">
        <v>304</v>
      </c>
      <c r="G44" s="207"/>
      <c r="H44" s="207"/>
      <c r="I44" s="208"/>
    </row>
    <row r="45" spans="1:11" ht="15.75" customHeight="1" x14ac:dyDescent="0.35">
      <c r="A45" s="48" t="s">
        <v>67</v>
      </c>
      <c r="B45" s="41">
        <v>68</v>
      </c>
      <c r="C45" s="41" t="s">
        <v>62</v>
      </c>
      <c r="D45" s="172">
        <v>675</v>
      </c>
      <c r="E45" s="47">
        <f t="shared" si="1"/>
        <v>45900</v>
      </c>
      <c r="F45" s="206" t="s">
        <v>274</v>
      </c>
      <c r="G45" s="207"/>
      <c r="H45" s="207"/>
      <c r="I45" s="208"/>
    </row>
    <row r="46" spans="1:11" ht="15.75" customHeight="1" x14ac:dyDescent="0.35">
      <c r="A46" s="48" t="s">
        <v>68</v>
      </c>
      <c r="B46" s="41">
        <v>68</v>
      </c>
      <c r="C46" s="41" t="s">
        <v>62</v>
      </c>
      <c r="D46" s="172">
        <v>260</v>
      </c>
      <c r="E46" s="47">
        <f t="shared" si="1"/>
        <v>17680</v>
      </c>
      <c r="F46" s="206" t="s">
        <v>269</v>
      </c>
      <c r="G46" s="207"/>
      <c r="H46" s="207"/>
      <c r="I46" s="208"/>
    </row>
    <row r="47" spans="1:11" ht="15.75" customHeight="1" x14ac:dyDescent="0.35">
      <c r="A47" s="48" t="s">
        <v>69</v>
      </c>
      <c r="B47" s="41">
        <v>68</v>
      </c>
      <c r="C47" s="41" t="s">
        <v>62</v>
      </c>
      <c r="D47" s="172">
        <v>35</v>
      </c>
      <c r="E47" s="47">
        <f t="shared" si="1"/>
        <v>2380</v>
      </c>
      <c r="F47" s="206" t="s">
        <v>303</v>
      </c>
      <c r="G47" s="207"/>
      <c r="H47" s="207"/>
      <c r="I47" s="208"/>
    </row>
    <row r="48" spans="1:11" ht="15.75" customHeight="1" thickBot="1" x14ac:dyDescent="0.4">
      <c r="A48" s="48" t="s">
        <v>70</v>
      </c>
      <c r="B48" s="41">
        <v>68</v>
      </c>
      <c r="C48" s="41" t="s">
        <v>62</v>
      </c>
      <c r="D48" s="172">
        <v>150</v>
      </c>
      <c r="E48" s="47">
        <f t="shared" si="1"/>
        <v>10200</v>
      </c>
      <c r="F48" s="206" t="s">
        <v>275</v>
      </c>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v>1950</v>
      </c>
      <c r="E50" s="47">
        <f t="shared" si="1"/>
        <v>1950</v>
      </c>
      <c r="F50" s="206" t="s">
        <v>305</v>
      </c>
      <c r="G50" s="207"/>
      <c r="H50" s="207"/>
      <c r="I50" s="208"/>
    </row>
    <row r="51" spans="1:9" ht="15.75" customHeight="1" x14ac:dyDescent="0.35">
      <c r="A51" s="48" t="s">
        <v>74</v>
      </c>
      <c r="B51" s="41">
        <v>68</v>
      </c>
      <c r="C51" s="41" t="s">
        <v>62</v>
      </c>
      <c r="D51" s="172">
        <v>110</v>
      </c>
      <c r="E51" s="47">
        <f t="shared" si="1"/>
        <v>7480</v>
      </c>
      <c r="F51" s="206"/>
      <c r="G51" s="207"/>
      <c r="H51" s="207"/>
      <c r="I51" s="208"/>
    </row>
    <row r="52" spans="1:9" ht="15.75" customHeight="1" x14ac:dyDescent="0.35">
      <c r="A52" s="48" t="s">
        <v>75</v>
      </c>
      <c r="B52" s="41">
        <v>68</v>
      </c>
      <c r="C52" s="41" t="s">
        <v>62</v>
      </c>
      <c r="D52" s="172">
        <v>110</v>
      </c>
      <c r="E52" s="47">
        <f t="shared" si="1"/>
        <v>7480</v>
      </c>
      <c r="F52" s="206"/>
      <c r="G52" s="207"/>
      <c r="H52" s="207"/>
      <c r="I52" s="208"/>
    </row>
    <row r="53" spans="1:9" ht="15.75" customHeight="1" x14ac:dyDescent="0.35">
      <c r="A53" s="48" t="s">
        <v>76</v>
      </c>
      <c r="B53" s="41">
        <v>68</v>
      </c>
      <c r="C53" s="41" t="s">
        <v>62</v>
      </c>
      <c r="D53" s="172">
        <v>110</v>
      </c>
      <c r="E53" s="47">
        <f t="shared" si="1"/>
        <v>7480</v>
      </c>
      <c r="F53" s="206"/>
      <c r="G53" s="207"/>
      <c r="H53" s="207"/>
      <c r="I53" s="208"/>
    </row>
    <row r="54" spans="1:9" ht="15.75" customHeight="1" x14ac:dyDescent="0.35">
      <c r="A54" s="48" t="s">
        <v>77</v>
      </c>
      <c r="B54" s="41">
        <v>68</v>
      </c>
      <c r="C54" s="41" t="s">
        <v>62</v>
      </c>
      <c r="D54" s="172">
        <v>80</v>
      </c>
      <c r="E54" s="47">
        <f t="shared" si="1"/>
        <v>5440</v>
      </c>
      <c r="F54" s="206"/>
      <c r="G54" s="207"/>
      <c r="H54" s="207"/>
      <c r="I54" s="208"/>
    </row>
    <row r="55" spans="1:9" ht="15.75" customHeight="1" x14ac:dyDescent="0.35">
      <c r="A55" s="48" t="s">
        <v>78</v>
      </c>
      <c r="B55" s="41">
        <v>68</v>
      </c>
      <c r="C55" s="41" t="s">
        <v>62</v>
      </c>
      <c r="D55" s="172">
        <v>110</v>
      </c>
      <c r="E55" s="47">
        <f t="shared" si="1"/>
        <v>7480</v>
      </c>
      <c r="F55" s="206"/>
      <c r="G55" s="207"/>
      <c r="H55" s="207"/>
      <c r="I55" s="208"/>
    </row>
    <row r="56" spans="1:9" ht="15.75" customHeight="1" x14ac:dyDescent="0.35">
      <c r="A56" s="48" t="s">
        <v>79</v>
      </c>
      <c r="B56" s="41">
        <v>68</v>
      </c>
      <c r="C56" s="41" t="s">
        <v>62</v>
      </c>
      <c r="D56" s="172">
        <v>80</v>
      </c>
      <c r="E56" s="47">
        <f t="shared" si="1"/>
        <v>5440</v>
      </c>
      <c r="F56" s="206"/>
      <c r="G56" s="207"/>
      <c r="H56" s="207"/>
      <c r="I56" s="208"/>
    </row>
    <row r="57" spans="1:9" ht="15.75" customHeight="1" x14ac:dyDescent="0.35">
      <c r="A57" s="48" t="s">
        <v>80</v>
      </c>
      <c r="B57" s="41">
        <v>68</v>
      </c>
      <c r="C57" s="41" t="s">
        <v>62</v>
      </c>
      <c r="D57" s="172">
        <v>12</v>
      </c>
      <c r="E57" s="47">
        <f t="shared" si="1"/>
        <v>816</v>
      </c>
      <c r="F57" s="206"/>
      <c r="G57" s="207"/>
      <c r="H57" s="207"/>
      <c r="I57" s="208"/>
    </row>
    <row r="58" spans="1:9" ht="15.75" customHeight="1" x14ac:dyDescent="0.35">
      <c r="A58" s="48" t="s">
        <v>81</v>
      </c>
      <c r="B58" s="41">
        <v>68</v>
      </c>
      <c r="C58" s="41" t="s">
        <v>62</v>
      </c>
      <c r="D58" s="172">
        <v>45</v>
      </c>
      <c r="E58" s="47">
        <f t="shared" si="1"/>
        <v>3060</v>
      </c>
      <c r="F58" s="206"/>
      <c r="G58" s="207"/>
      <c r="H58" s="207"/>
      <c r="I58" s="208"/>
    </row>
    <row r="59" spans="1:9" ht="15.75" customHeight="1" x14ac:dyDescent="0.35">
      <c r="A59" s="50" t="s">
        <v>82</v>
      </c>
      <c r="B59" s="41">
        <v>68</v>
      </c>
      <c r="C59" s="41" t="s">
        <v>62</v>
      </c>
      <c r="D59" s="172">
        <v>50</v>
      </c>
      <c r="E59" s="47">
        <f t="shared" si="1"/>
        <v>3400</v>
      </c>
      <c r="F59" s="206"/>
      <c r="G59" s="207"/>
      <c r="H59" s="207"/>
      <c r="I59" s="208"/>
    </row>
    <row r="60" spans="1:9" ht="15.75" customHeight="1" x14ac:dyDescent="0.35">
      <c r="A60" s="48" t="s">
        <v>83</v>
      </c>
      <c r="B60" s="142">
        <v>1</v>
      </c>
      <c r="C60" s="41" t="s">
        <v>73</v>
      </c>
      <c r="D60" s="172">
        <v>900</v>
      </c>
      <c r="E60" s="47">
        <f t="shared" si="1"/>
        <v>900</v>
      </c>
      <c r="F60" s="206"/>
      <c r="G60" s="207"/>
      <c r="H60" s="207"/>
      <c r="I60" s="208"/>
    </row>
    <row r="61" spans="1:9" ht="15.75" customHeight="1" x14ac:dyDescent="0.35">
      <c r="A61" s="48" t="s">
        <v>84</v>
      </c>
      <c r="B61" s="142">
        <v>1</v>
      </c>
      <c r="C61" s="41" t="s">
        <v>73</v>
      </c>
      <c r="D61" s="172">
        <v>900</v>
      </c>
      <c r="E61" s="47">
        <f t="shared" si="1"/>
        <v>900</v>
      </c>
      <c r="F61" s="206"/>
      <c r="G61" s="207"/>
      <c r="H61" s="207"/>
      <c r="I61" s="208"/>
    </row>
    <row r="62" spans="1:9" ht="15.75" customHeight="1" thickBot="1" x14ac:dyDescent="0.4">
      <c r="A62" s="143" t="s">
        <v>85</v>
      </c>
      <c r="B62" s="142">
        <v>1</v>
      </c>
      <c r="C62" s="41" t="s">
        <v>73</v>
      </c>
      <c r="D62" s="172">
        <v>900</v>
      </c>
      <c r="E62" s="47">
        <f t="shared" si="1"/>
        <v>900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v>0</v>
      </c>
      <c r="E64" s="160">
        <f t="shared" si="1"/>
        <v>0</v>
      </c>
      <c r="F64" s="231" t="s">
        <v>320</v>
      </c>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v>4500</v>
      </c>
      <c r="E66" s="47">
        <f t="shared" si="1"/>
        <v>4500</v>
      </c>
      <c r="F66" s="206" t="s">
        <v>306</v>
      </c>
      <c r="G66" s="207"/>
      <c r="H66" s="207"/>
      <c r="I66" s="208"/>
    </row>
    <row r="67" spans="1:9" ht="15.75" customHeight="1" x14ac:dyDescent="0.35">
      <c r="A67" s="48" t="s">
        <v>91</v>
      </c>
      <c r="B67" s="142">
        <v>1</v>
      </c>
      <c r="C67" s="142" t="s">
        <v>90</v>
      </c>
      <c r="D67" s="172">
        <v>3000</v>
      </c>
      <c r="E67" s="47">
        <f t="shared" si="1"/>
        <v>3000</v>
      </c>
      <c r="F67" s="206" t="s">
        <v>321</v>
      </c>
      <c r="G67" s="207"/>
      <c r="H67" s="207"/>
      <c r="I67" s="208"/>
    </row>
    <row r="68" spans="1:9" ht="15.75" customHeight="1" x14ac:dyDescent="0.35">
      <c r="A68" s="48" t="s">
        <v>92</v>
      </c>
      <c r="B68" s="41">
        <v>1</v>
      </c>
      <c r="C68" s="142" t="s">
        <v>90</v>
      </c>
      <c r="D68" s="172">
        <v>1400</v>
      </c>
      <c r="E68" s="47">
        <f t="shared" si="1"/>
        <v>1400</v>
      </c>
      <c r="F68" s="206"/>
      <c r="G68" s="207"/>
      <c r="H68" s="207"/>
      <c r="I68" s="208"/>
    </row>
    <row r="69" spans="1:9" ht="15.75" customHeight="1" x14ac:dyDescent="0.35">
      <c r="A69" s="48" t="s">
        <v>93</v>
      </c>
      <c r="B69" s="41">
        <v>1</v>
      </c>
      <c r="C69" s="142" t="s">
        <v>90</v>
      </c>
      <c r="D69" s="172">
        <v>11500</v>
      </c>
      <c r="E69" s="47">
        <f t="shared" si="1"/>
        <v>11500</v>
      </c>
      <c r="F69" s="206"/>
      <c r="G69" s="207"/>
      <c r="H69" s="207"/>
      <c r="I69" s="208"/>
    </row>
    <row r="70" spans="1:9" ht="15.75" customHeight="1" thickBot="1" x14ac:dyDescent="0.4">
      <c r="A70" s="48" t="s">
        <v>94</v>
      </c>
      <c r="B70" s="142">
        <v>1</v>
      </c>
      <c r="C70" s="41" t="s">
        <v>90</v>
      </c>
      <c r="D70" s="172">
        <v>4500</v>
      </c>
      <c r="E70" s="47">
        <f t="shared" si="1"/>
        <v>4500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v>60</v>
      </c>
      <c r="E72" s="47">
        <f t="shared" si="1"/>
        <v>4080</v>
      </c>
      <c r="F72" s="206"/>
      <c r="G72" s="207"/>
      <c r="H72" s="207"/>
      <c r="I72" s="208"/>
    </row>
    <row r="73" spans="1:9" ht="15.75" customHeight="1" x14ac:dyDescent="0.35">
      <c r="A73" s="48" t="s">
        <v>97</v>
      </c>
      <c r="B73" s="41">
        <v>68</v>
      </c>
      <c r="C73" s="41" t="s">
        <v>62</v>
      </c>
      <c r="D73" s="172">
        <v>60</v>
      </c>
      <c r="E73" s="47">
        <f t="shared" si="1"/>
        <v>4080</v>
      </c>
      <c r="F73" s="206"/>
      <c r="G73" s="207"/>
      <c r="H73" s="207"/>
      <c r="I73" s="208"/>
    </row>
    <row r="74" spans="1:9" ht="15.75" customHeight="1" x14ac:dyDescent="0.35">
      <c r="A74" s="48" t="s">
        <v>98</v>
      </c>
      <c r="B74" s="41">
        <v>68</v>
      </c>
      <c r="C74" s="41" t="s">
        <v>62</v>
      </c>
      <c r="D74" s="172">
        <v>45</v>
      </c>
      <c r="E74" s="47">
        <f t="shared" si="1"/>
        <v>3060</v>
      </c>
      <c r="F74" s="206"/>
      <c r="G74" s="207"/>
      <c r="H74" s="207"/>
      <c r="I74" s="208"/>
    </row>
    <row r="75" spans="1:9" ht="15.75" customHeight="1" thickBot="1" x14ac:dyDescent="0.4">
      <c r="A75" s="48" t="s">
        <v>99</v>
      </c>
      <c r="B75" s="41">
        <v>68</v>
      </c>
      <c r="C75" s="41" t="s">
        <v>62</v>
      </c>
      <c r="D75" s="172">
        <v>30</v>
      </c>
      <c r="E75" s="47">
        <f t="shared" si="1"/>
        <v>2040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v>1900</v>
      </c>
      <c r="E77" s="47">
        <f t="shared" si="1"/>
        <v>129200</v>
      </c>
      <c r="F77" s="206" t="s">
        <v>307</v>
      </c>
      <c r="G77" s="207"/>
      <c r="H77" s="207"/>
      <c r="I77" s="208"/>
    </row>
    <row r="78" spans="1:9" ht="15.75" customHeight="1" x14ac:dyDescent="0.35">
      <c r="A78" s="48" t="s">
        <v>102</v>
      </c>
      <c r="B78" s="142">
        <v>1</v>
      </c>
      <c r="C78" s="41" t="s">
        <v>90</v>
      </c>
      <c r="D78" s="172">
        <v>500</v>
      </c>
      <c r="E78" s="47">
        <f t="shared" si="1"/>
        <v>500</v>
      </c>
      <c r="F78" s="206"/>
      <c r="G78" s="207"/>
      <c r="H78" s="207"/>
      <c r="I78" s="208"/>
    </row>
    <row r="79" spans="1:9" ht="15.75" customHeight="1" x14ac:dyDescent="0.35">
      <c r="A79" s="48" t="s">
        <v>103</v>
      </c>
      <c r="B79" s="142">
        <v>1</v>
      </c>
      <c r="C79" s="41" t="s">
        <v>90</v>
      </c>
      <c r="D79" s="172">
        <v>900</v>
      </c>
      <c r="E79" s="47">
        <f t="shared" si="1"/>
        <v>900</v>
      </c>
      <c r="F79" s="206"/>
      <c r="G79" s="207"/>
      <c r="H79" s="207"/>
      <c r="I79" s="208"/>
    </row>
    <row r="80" spans="1:9" ht="15.75" customHeight="1" x14ac:dyDescent="0.35">
      <c r="A80" s="48" t="s">
        <v>104</v>
      </c>
      <c r="B80" s="142">
        <v>1</v>
      </c>
      <c r="C80" s="41" t="s">
        <v>90</v>
      </c>
      <c r="D80" s="172">
        <v>0</v>
      </c>
      <c r="E80" s="47">
        <f t="shared" si="1"/>
        <v>0</v>
      </c>
      <c r="F80" s="206" t="s">
        <v>308</v>
      </c>
      <c r="G80" s="207"/>
      <c r="H80" s="207"/>
      <c r="I80" s="208"/>
    </row>
    <row r="81" spans="1:9" ht="15.75" customHeight="1" thickBot="1" x14ac:dyDescent="0.4">
      <c r="A81" s="48" t="s">
        <v>105</v>
      </c>
      <c r="B81" s="41">
        <v>68</v>
      </c>
      <c r="C81" s="41" t="s">
        <v>62</v>
      </c>
      <c r="D81" s="172">
        <v>225</v>
      </c>
      <c r="E81" s="47">
        <f t="shared" si="1"/>
        <v>15300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v>1100</v>
      </c>
      <c r="E83" s="47">
        <f t="shared" si="1"/>
        <v>37400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v>0</v>
      </c>
      <c r="E85" s="47">
        <f t="shared" si="1"/>
        <v>0</v>
      </c>
      <c r="F85" s="206" t="s">
        <v>309</v>
      </c>
      <c r="G85" s="207"/>
      <c r="H85" s="207"/>
      <c r="I85" s="208"/>
    </row>
    <row r="86" spans="1:9" ht="15.75" customHeight="1" x14ac:dyDescent="0.35">
      <c r="A86" s="51" t="s">
        <v>110</v>
      </c>
      <c r="B86" s="41">
        <v>34</v>
      </c>
      <c r="C86" s="41" t="s">
        <v>62</v>
      </c>
      <c r="D86" s="172">
        <v>0</v>
      </c>
      <c r="E86" s="47">
        <f t="shared" si="1"/>
        <v>0</v>
      </c>
      <c r="F86" s="206" t="s">
        <v>310</v>
      </c>
      <c r="G86" s="207"/>
      <c r="H86" s="207"/>
      <c r="I86" s="208"/>
    </row>
    <row r="87" spans="1:9" ht="15.75" customHeight="1" x14ac:dyDescent="0.35">
      <c r="A87" s="51" t="s">
        <v>111</v>
      </c>
      <c r="B87" s="41">
        <v>34</v>
      </c>
      <c r="C87" s="41" t="s">
        <v>62</v>
      </c>
      <c r="D87" s="172">
        <v>525</v>
      </c>
      <c r="E87" s="47">
        <f t="shared" si="1"/>
        <v>17850</v>
      </c>
      <c r="F87" s="206" t="s">
        <v>286</v>
      </c>
      <c r="G87" s="207"/>
      <c r="H87" s="207"/>
      <c r="I87" s="208"/>
    </row>
    <row r="88" spans="1:9" ht="15.75" customHeight="1" x14ac:dyDescent="0.35">
      <c r="A88" s="51" t="s">
        <v>112</v>
      </c>
      <c r="B88" s="41">
        <v>34</v>
      </c>
      <c r="C88" s="41" t="s">
        <v>62</v>
      </c>
      <c r="D88" s="172">
        <v>0</v>
      </c>
      <c r="E88" s="47">
        <f t="shared" si="1"/>
        <v>0</v>
      </c>
      <c r="F88" s="206" t="s">
        <v>309</v>
      </c>
      <c r="G88" s="207"/>
      <c r="H88" s="207"/>
      <c r="I88" s="208"/>
    </row>
    <row r="89" spans="1:9" ht="15.75" customHeight="1" thickBot="1" x14ac:dyDescent="0.4">
      <c r="A89" s="50" t="s">
        <v>113</v>
      </c>
      <c r="B89" s="41">
        <v>34</v>
      </c>
      <c r="C89" s="41" t="s">
        <v>62</v>
      </c>
      <c r="D89" s="172">
        <v>0</v>
      </c>
      <c r="E89" s="47">
        <f t="shared" si="1"/>
        <v>0</v>
      </c>
      <c r="F89" s="206" t="s">
        <v>311</v>
      </c>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v>80</v>
      </c>
      <c r="E91" s="47">
        <f t="shared" si="1"/>
        <v>80</v>
      </c>
      <c r="F91" s="206"/>
      <c r="G91" s="207"/>
      <c r="H91" s="207"/>
      <c r="I91" s="208"/>
    </row>
    <row r="92" spans="1:9" ht="15.75" customHeight="1" x14ac:dyDescent="0.35">
      <c r="A92" s="50" t="s">
        <v>116</v>
      </c>
      <c r="B92" s="142">
        <v>1</v>
      </c>
      <c r="C92" s="41" t="s">
        <v>90</v>
      </c>
      <c r="D92" s="172">
        <v>0</v>
      </c>
      <c r="E92" s="47">
        <f t="shared" si="1"/>
        <v>0</v>
      </c>
      <c r="F92" s="206" t="s">
        <v>312</v>
      </c>
      <c r="G92" s="207"/>
      <c r="H92" s="207"/>
      <c r="I92" s="208"/>
    </row>
    <row r="93" spans="1:9" ht="15.75" customHeight="1" thickBot="1" x14ac:dyDescent="0.4">
      <c r="A93" s="50" t="s">
        <v>117</v>
      </c>
      <c r="B93" s="142">
        <v>1</v>
      </c>
      <c r="C93" s="41" t="s">
        <v>90</v>
      </c>
      <c r="D93" s="172">
        <v>0</v>
      </c>
      <c r="E93" s="47">
        <f t="shared" si="1"/>
        <v>0</v>
      </c>
      <c r="F93" s="206" t="s">
        <v>313</v>
      </c>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v>76000</v>
      </c>
      <c r="E95" s="47">
        <f t="shared" si="1"/>
        <v>76000</v>
      </c>
      <c r="F95" s="206"/>
      <c r="G95" s="207"/>
      <c r="H95" s="207"/>
      <c r="I95" s="208"/>
    </row>
    <row r="96" spans="1:9" ht="15.75" customHeight="1" x14ac:dyDescent="0.35">
      <c r="A96" s="51" t="s">
        <v>120</v>
      </c>
      <c r="B96" s="142">
        <v>1</v>
      </c>
      <c r="C96" s="41" t="s">
        <v>90</v>
      </c>
      <c r="D96" s="172">
        <v>3500</v>
      </c>
      <c r="E96" s="47">
        <f t="shared" si="1"/>
        <v>3500</v>
      </c>
      <c r="F96" s="206"/>
      <c r="G96" s="207"/>
      <c r="H96" s="207"/>
      <c r="I96" s="208"/>
    </row>
    <row r="97" spans="1:9" ht="15.75" customHeight="1" thickBot="1" x14ac:dyDescent="0.4">
      <c r="A97" s="50" t="s">
        <v>121</v>
      </c>
      <c r="B97" s="142">
        <v>1</v>
      </c>
      <c r="C97" s="41" t="s">
        <v>90</v>
      </c>
      <c r="D97" s="172">
        <v>26000</v>
      </c>
      <c r="E97" s="47">
        <f t="shared" si="1"/>
        <v>26000</v>
      </c>
      <c r="F97" s="206"/>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v>800</v>
      </c>
      <c r="E99" s="47">
        <f t="shared" si="1"/>
        <v>800</v>
      </c>
      <c r="F99" s="206" t="s">
        <v>314</v>
      </c>
      <c r="G99" s="207"/>
      <c r="H99" s="207"/>
      <c r="I99" s="208"/>
    </row>
    <row r="100" spans="1:9" ht="15.75" customHeight="1" x14ac:dyDescent="0.35">
      <c r="A100" s="50" t="s">
        <v>124</v>
      </c>
      <c r="B100" s="41">
        <v>1</v>
      </c>
      <c r="C100" s="41" t="s">
        <v>90</v>
      </c>
      <c r="D100" s="172">
        <v>1300</v>
      </c>
      <c r="E100" s="47">
        <f t="shared" si="1"/>
        <v>1300</v>
      </c>
      <c r="F100" s="206" t="s">
        <v>315</v>
      </c>
      <c r="G100" s="207"/>
      <c r="H100" s="207"/>
      <c r="I100" s="208"/>
    </row>
    <row r="101" spans="1:9" ht="15.75" customHeight="1" x14ac:dyDescent="0.35">
      <c r="A101" s="50" t="s">
        <v>125</v>
      </c>
      <c r="B101" s="41">
        <v>1</v>
      </c>
      <c r="C101" s="41" t="s">
        <v>90</v>
      </c>
      <c r="D101" s="172">
        <v>0</v>
      </c>
      <c r="E101" s="47">
        <f t="shared" si="1"/>
        <v>0</v>
      </c>
      <c r="F101" s="206" t="s">
        <v>316</v>
      </c>
      <c r="G101" s="207"/>
      <c r="H101" s="207"/>
      <c r="I101" s="208"/>
    </row>
    <row r="102" spans="1:9" ht="15.75" customHeight="1" x14ac:dyDescent="0.35">
      <c r="A102" s="50" t="s">
        <v>126</v>
      </c>
      <c r="B102" s="41">
        <v>1</v>
      </c>
      <c r="C102" s="41" t="s">
        <v>90</v>
      </c>
      <c r="D102" s="172">
        <v>750</v>
      </c>
      <c r="E102" s="47">
        <f t="shared" si="1"/>
        <v>750</v>
      </c>
      <c r="F102" s="206"/>
      <c r="G102" s="207"/>
      <c r="H102" s="207"/>
      <c r="I102" s="208"/>
    </row>
    <row r="103" spans="1:9" ht="15.75" customHeight="1" x14ac:dyDescent="0.35">
      <c r="A103" s="50" t="s">
        <v>127</v>
      </c>
      <c r="B103" s="41">
        <v>1</v>
      </c>
      <c r="C103" s="41" t="s">
        <v>90</v>
      </c>
      <c r="D103" s="172">
        <v>1800</v>
      </c>
      <c r="E103" s="47">
        <f t="shared" si="1"/>
        <v>1800</v>
      </c>
      <c r="F103" s="206"/>
      <c r="G103" s="207"/>
      <c r="H103" s="207"/>
      <c r="I103" s="208"/>
    </row>
    <row r="104" spans="1:9" ht="15.75" customHeight="1" x14ac:dyDescent="0.35">
      <c r="A104" s="50" t="s">
        <v>128</v>
      </c>
      <c r="B104" s="41">
        <v>1</v>
      </c>
      <c r="C104" s="41" t="s">
        <v>90</v>
      </c>
      <c r="D104" s="172">
        <v>1200</v>
      </c>
      <c r="E104" s="47">
        <f t="shared" si="1"/>
        <v>1200</v>
      </c>
      <c r="F104" s="206"/>
      <c r="G104" s="207"/>
      <c r="H104" s="207"/>
      <c r="I104" s="208"/>
    </row>
    <row r="105" spans="1:9" ht="15.75" customHeight="1" x14ac:dyDescent="0.35">
      <c r="A105" s="50" t="s">
        <v>129</v>
      </c>
      <c r="B105" s="41">
        <v>1</v>
      </c>
      <c r="C105" s="41" t="s">
        <v>90</v>
      </c>
      <c r="D105" s="172">
        <v>6000</v>
      </c>
      <c r="E105" s="47">
        <f t="shared" ref="E105:E129" si="2">SUM(B105)*D105</f>
        <v>6000</v>
      </c>
      <c r="F105" s="206"/>
      <c r="G105" s="207"/>
      <c r="H105" s="207"/>
      <c r="I105" s="208"/>
    </row>
    <row r="106" spans="1:9" ht="15.75" customHeight="1" x14ac:dyDescent="0.35">
      <c r="A106" s="50" t="s">
        <v>130</v>
      </c>
      <c r="B106" s="142">
        <v>15</v>
      </c>
      <c r="C106" s="41" t="s">
        <v>131</v>
      </c>
      <c r="D106" s="172">
        <v>150</v>
      </c>
      <c r="E106" s="47">
        <f t="shared" si="2"/>
        <v>2250</v>
      </c>
      <c r="F106" s="206" t="s">
        <v>132</v>
      </c>
      <c r="G106" s="207"/>
      <c r="H106" s="207"/>
      <c r="I106" s="208"/>
    </row>
    <row r="107" spans="1:9" ht="15.75" customHeight="1" x14ac:dyDescent="0.35">
      <c r="A107" s="50" t="s">
        <v>133</v>
      </c>
      <c r="B107" s="41">
        <v>1</v>
      </c>
      <c r="C107" s="41" t="s">
        <v>90</v>
      </c>
      <c r="D107" s="172">
        <v>30000</v>
      </c>
      <c r="E107" s="47">
        <f t="shared" si="2"/>
        <v>30000</v>
      </c>
      <c r="F107" s="206" t="s">
        <v>134</v>
      </c>
      <c r="G107" s="207"/>
      <c r="H107" s="207"/>
      <c r="I107" s="208"/>
    </row>
    <row r="108" spans="1:9" ht="15.75" customHeight="1" thickBot="1" x14ac:dyDescent="0.4">
      <c r="A108" s="50" t="s">
        <v>135</v>
      </c>
      <c r="B108" s="142">
        <v>1</v>
      </c>
      <c r="C108" s="41" t="s">
        <v>90</v>
      </c>
      <c r="D108" s="172">
        <v>21000</v>
      </c>
      <c r="E108" s="47">
        <f t="shared" si="2"/>
        <v>21000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v>1100</v>
      </c>
      <c r="E110" s="47">
        <f t="shared" si="2"/>
        <v>1100</v>
      </c>
      <c r="F110" s="206"/>
      <c r="G110" s="207"/>
      <c r="H110" s="207"/>
      <c r="I110" s="208"/>
    </row>
    <row r="111" spans="1:9" ht="15.75" customHeight="1" x14ac:dyDescent="0.35">
      <c r="A111" s="50" t="s">
        <v>139</v>
      </c>
      <c r="B111" s="142">
        <v>1</v>
      </c>
      <c r="C111" s="41" t="s">
        <v>90</v>
      </c>
      <c r="D111" s="172">
        <v>800</v>
      </c>
      <c r="E111" s="47">
        <f t="shared" si="2"/>
        <v>800</v>
      </c>
      <c r="F111" s="206"/>
      <c r="G111" s="207"/>
      <c r="H111" s="207"/>
      <c r="I111" s="208"/>
    </row>
    <row r="112" spans="1:9" ht="15.75" customHeight="1" x14ac:dyDescent="0.35">
      <c r="A112" s="48" t="s">
        <v>140</v>
      </c>
      <c r="B112" s="142">
        <v>1</v>
      </c>
      <c r="C112" s="41" t="s">
        <v>73</v>
      </c>
      <c r="D112" s="172">
        <v>1500</v>
      </c>
      <c r="E112" s="47">
        <f t="shared" si="2"/>
        <v>1500</v>
      </c>
      <c r="F112" s="206"/>
      <c r="G112" s="207"/>
      <c r="H112" s="207"/>
      <c r="I112" s="208"/>
    </row>
    <row r="113" spans="1:9" ht="15.75" customHeight="1" x14ac:dyDescent="0.35">
      <c r="A113" s="50" t="s">
        <v>141</v>
      </c>
      <c r="B113" s="142">
        <v>1</v>
      </c>
      <c r="C113" s="41" t="s">
        <v>90</v>
      </c>
      <c r="D113" s="172">
        <v>0</v>
      </c>
      <c r="E113" s="47">
        <f t="shared" si="2"/>
        <v>0</v>
      </c>
      <c r="F113" s="206" t="s">
        <v>322</v>
      </c>
      <c r="G113" s="207"/>
      <c r="H113" s="207"/>
      <c r="I113" s="208"/>
    </row>
    <row r="114" spans="1:9" ht="15.75" customHeight="1" thickBot="1" x14ac:dyDescent="0.4">
      <c r="A114" s="50" t="s">
        <v>142</v>
      </c>
      <c r="B114" s="142">
        <v>1</v>
      </c>
      <c r="C114" s="41" t="s">
        <v>90</v>
      </c>
      <c r="D114" s="172">
        <v>2500</v>
      </c>
      <c r="E114" s="47">
        <f t="shared" si="2"/>
        <v>2500</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v>0</v>
      </c>
      <c r="E116" s="47">
        <f t="shared" si="2"/>
        <v>0</v>
      </c>
      <c r="F116" s="206" t="s">
        <v>317</v>
      </c>
      <c r="G116" s="207"/>
      <c r="H116" s="207"/>
      <c r="I116" s="208"/>
    </row>
    <row r="117" spans="1:9" ht="15.75" customHeight="1" x14ac:dyDescent="0.35">
      <c r="A117" s="50" t="s">
        <v>145</v>
      </c>
      <c r="B117" s="142">
        <v>1</v>
      </c>
      <c r="C117" s="41" t="s">
        <v>90</v>
      </c>
      <c r="D117" s="172">
        <v>3500</v>
      </c>
      <c r="E117" s="47">
        <f t="shared" si="2"/>
        <v>3500</v>
      </c>
      <c r="F117" s="206"/>
      <c r="G117" s="207"/>
      <c r="H117" s="207"/>
      <c r="I117" s="208"/>
    </row>
    <row r="118" spans="1:9" ht="15.75" customHeight="1" x14ac:dyDescent="0.35">
      <c r="A118" s="50" t="s">
        <v>146</v>
      </c>
      <c r="B118" s="142">
        <v>1</v>
      </c>
      <c r="C118" s="41" t="s">
        <v>90</v>
      </c>
      <c r="D118" s="172">
        <v>1400</v>
      </c>
      <c r="E118" s="47">
        <f t="shared" si="2"/>
        <v>1400</v>
      </c>
      <c r="F118" s="206"/>
      <c r="G118" s="207"/>
      <c r="H118" s="207"/>
      <c r="I118" s="208"/>
    </row>
    <row r="119" spans="1:9" ht="15.75" customHeight="1" x14ac:dyDescent="0.35">
      <c r="A119" s="50" t="s">
        <v>147</v>
      </c>
      <c r="B119" s="41">
        <v>8</v>
      </c>
      <c r="C119" s="41" t="s">
        <v>131</v>
      </c>
      <c r="D119" s="172">
        <v>280</v>
      </c>
      <c r="E119" s="47">
        <f t="shared" si="2"/>
        <v>2240</v>
      </c>
      <c r="F119" s="206" t="s">
        <v>318</v>
      </c>
      <c r="G119" s="207"/>
      <c r="H119" s="207"/>
      <c r="I119" s="208"/>
    </row>
    <row r="120" spans="1:9" ht="15.75" customHeight="1" x14ac:dyDescent="0.35">
      <c r="A120" s="50" t="s">
        <v>148</v>
      </c>
      <c r="B120" s="41">
        <v>1</v>
      </c>
      <c r="C120" s="41" t="s">
        <v>90</v>
      </c>
      <c r="D120" s="172">
        <v>650</v>
      </c>
      <c r="E120" s="47">
        <f t="shared" si="2"/>
        <v>650</v>
      </c>
      <c r="F120" s="206"/>
      <c r="G120" s="207"/>
      <c r="H120" s="207"/>
      <c r="I120" s="208"/>
    </row>
    <row r="121" spans="1:9" ht="15.75" customHeight="1" thickBot="1" x14ac:dyDescent="0.4">
      <c r="A121" s="50" t="s">
        <v>149</v>
      </c>
      <c r="B121" s="142">
        <v>27</v>
      </c>
      <c r="C121" s="142" t="s">
        <v>131</v>
      </c>
      <c r="D121" s="172">
        <v>70</v>
      </c>
      <c r="E121" s="47">
        <f t="shared" si="2"/>
        <v>1890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v>0</v>
      </c>
      <c r="E123" s="47">
        <f t="shared" si="2"/>
        <v>0</v>
      </c>
      <c r="F123" s="206" t="s">
        <v>319</v>
      </c>
      <c r="G123" s="207"/>
      <c r="H123" s="207"/>
      <c r="I123" s="208"/>
    </row>
    <row r="124" spans="1:9" ht="15.75" customHeight="1" x14ac:dyDescent="0.35">
      <c r="A124" s="48" t="s">
        <v>152</v>
      </c>
      <c r="B124" s="142">
        <v>1</v>
      </c>
      <c r="C124" s="41" t="s">
        <v>73</v>
      </c>
      <c r="D124" s="172">
        <v>0</v>
      </c>
      <c r="E124" s="47">
        <f t="shared" si="2"/>
        <v>0</v>
      </c>
      <c r="F124" s="206" t="s">
        <v>319</v>
      </c>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v>50</v>
      </c>
      <c r="E127" s="47">
        <f t="shared" si="2"/>
        <v>1350</v>
      </c>
      <c r="F127" s="206"/>
      <c r="G127" s="207"/>
      <c r="H127" s="207"/>
      <c r="I127" s="208"/>
    </row>
    <row r="128" spans="1:9" ht="15.75" customHeight="1" x14ac:dyDescent="0.35">
      <c r="A128" s="48" t="s">
        <v>158</v>
      </c>
      <c r="B128" s="142">
        <v>1</v>
      </c>
      <c r="C128" s="41" t="s">
        <v>90</v>
      </c>
      <c r="D128" s="172">
        <v>0</v>
      </c>
      <c r="E128" s="47">
        <f t="shared" si="2"/>
        <v>0</v>
      </c>
      <c r="F128" s="206" t="s">
        <v>311</v>
      </c>
      <c r="G128" s="207"/>
      <c r="H128" s="207"/>
      <c r="I128" s="208"/>
    </row>
    <row r="129" spans="1:9" ht="15.75" customHeight="1" x14ac:dyDescent="0.35">
      <c r="A129" s="48" t="s">
        <v>159</v>
      </c>
      <c r="B129" s="142">
        <v>1</v>
      </c>
      <c r="C129" s="41" t="s">
        <v>90</v>
      </c>
      <c r="D129" s="172">
        <v>0</v>
      </c>
      <c r="E129" s="47">
        <f t="shared" si="2"/>
        <v>0</v>
      </c>
      <c r="F129" s="206" t="s">
        <v>311</v>
      </c>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678750</v>
      </c>
      <c r="F131" s="234"/>
      <c r="G131" s="235"/>
      <c r="H131" s="235"/>
      <c r="I131" s="236"/>
    </row>
    <row r="132" spans="1:9" ht="23.25" customHeight="1" thickTop="1" thickBot="1" x14ac:dyDescent="0.4">
      <c r="A132" s="52" t="s">
        <v>161</v>
      </c>
      <c r="B132" s="53"/>
      <c r="C132" s="54"/>
      <c r="D132" s="55"/>
      <c r="E132" s="56">
        <f>SUM(E131)/B20</f>
        <v>9981.6176470588234</v>
      </c>
      <c r="F132" s="234"/>
      <c r="G132" s="235"/>
      <c r="H132" s="235"/>
      <c r="I132" s="236"/>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4"/>
      <c r="G134" s="235"/>
      <c r="H134" s="235"/>
      <c r="I134" s="236"/>
    </row>
    <row r="135" spans="1:9" ht="23.25" customHeight="1" thickTop="1" x14ac:dyDescent="0.35">
      <c r="A135" s="61" t="s">
        <v>163</v>
      </c>
      <c r="B135" s="62"/>
      <c r="C135" s="63"/>
      <c r="D135" s="64"/>
      <c r="E135" s="174">
        <v>0.06</v>
      </c>
      <c r="F135" s="191"/>
      <c r="G135" s="192"/>
      <c r="H135" s="192"/>
      <c r="I135" s="193"/>
    </row>
    <row r="136" spans="1:9" ht="23.25" customHeight="1" thickBot="1" x14ac:dyDescent="0.4">
      <c r="A136" s="61" t="s">
        <v>164</v>
      </c>
      <c r="B136" s="66"/>
      <c r="C136" s="67"/>
      <c r="D136" s="68"/>
      <c r="E136" s="175">
        <v>0.06</v>
      </c>
      <c r="F136" s="194"/>
      <c r="G136" s="195"/>
      <c r="H136" s="195"/>
      <c r="I136" s="196"/>
    </row>
    <row r="137" spans="1:9" ht="23.25" customHeight="1" thickTop="1" thickBot="1" x14ac:dyDescent="0.4">
      <c r="A137" s="52" t="s">
        <v>165</v>
      </c>
      <c r="B137" s="53"/>
      <c r="C137" s="54"/>
      <c r="D137" s="55"/>
      <c r="E137" s="94">
        <f>SUM(E135:E136)</f>
        <v>0.12</v>
      </c>
      <c r="F137" s="234"/>
      <c r="G137" s="235"/>
      <c r="H137" s="235"/>
      <c r="I137" s="236"/>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2"/>
      <c r="B140" s="243"/>
      <c r="C140" s="243"/>
      <c r="D140" s="243"/>
      <c r="E140" s="243"/>
      <c r="F140" s="243"/>
      <c r="G140" s="243"/>
      <c r="H140" s="243"/>
      <c r="I140" s="24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160</v>
      </c>
      <c r="E143" s="78">
        <f>SUM(B143)*D143</f>
        <v>11456</v>
      </c>
      <c r="F143" s="82">
        <v>3</v>
      </c>
      <c r="G143" s="83">
        <f>SUM(E143*F143)</f>
        <v>34368</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1100</v>
      </c>
      <c r="E145" s="78">
        <f>SUM(B145)*D145</f>
        <v>78760</v>
      </c>
      <c r="F145" s="82">
        <v>3</v>
      </c>
      <c r="G145" s="83">
        <f>SUM(E145*F145)</f>
        <v>236280</v>
      </c>
      <c r="H145" s="80"/>
      <c r="I145" s="75"/>
    </row>
    <row r="146" spans="1:9" ht="16" thickBot="1" x14ac:dyDescent="0.4">
      <c r="A146" s="179" t="s">
        <v>173</v>
      </c>
      <c r="B146" s="129">
        <v>1</v>
      </c>
      <c r="C146" s="39" t="s">
        <v>90</v>
      </c>
      <c r="D146" s="176">
        <v>0</v>
      </c>
      <c r="E146" s="78">
        <f>SUM(B146)*D146</f>
        <v>0</v>
      </c>
      <c r="F146" s="85">
        <v>3</v>
      </c>
      <c r="G146" s="86">
        <f>SUM(E146*F146)</f>
        <v>0</v>
      </c>
      <c r="H146" s="80"/>
      <c r="I146" s="75"/>
    </row>
    <row r="147" spans="1:9" ht="16" thickBot="1" x14ac:dyDescent="0.4">
      <c r="A147" s="87" t="s">
        <v>174</v>
      </c>
      <c r="B147" s="40"/>
      <c r="C147" s="40"/>
      <c r="D147" s="40"/>
      <c r="E147" s="40"/>
      <c r="F147" s="88"/>
      <c r="G147" s="89">
        <f>SUM(G143:G146)</f>
        <v>270648</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160</v>
      </c>
      <c r="E151" s="78">
        <f>SUM(B151)*D151</f>
        <v>11456</v>
      </c>
      <c r="F151" s="82">
        <v>5</v>
      </c>
      <c r="G151" s="83">
        <f>SUM(E151*F151)</f>
        <v>57280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1100</v>
      </c>
      <c r="E153" s="78">
        <f>SUM(B153)*D153</f>
        <v>78760</v>
      </c>
      <c r="F153" s="82">
        <v>5</v>
      </c>
      <c r="G153" s="83">
        <f>SUM(E153*F153)</f>
        <v>393800</v>
      </c>
      <c r="H153" s="80"/>
      <c r="I153" s="75"/>
    </row>
    <row r="154" spans="1:9" ht="16" thickBot="1" x14ac:dyDescent="0.4">
      <c r="A154" s="179" t="s">
        <v>173</v>
      </c>
      <c r="B154" s="129">
        <v>1</v>
      </c>
      <c r="C154" s="39" t="s">
        <v>90</v>
      </c>
      <c r="D154" s="176">
        <v>0</v>
      </c>
      <c r="E154" s="78">
        <f>SUM(B154)*D154</f>
        <v>0</v>
      </c>
      <c r="F154" s="85">
        <v>5</v>
      </c>
      <c r="G154" s="86">
        <f>SUM(E154*F154)</f>
        <v>0</v>
      </c>
      <c r="H154" s="80"/>
      <c r="I154" s="75"/>
    </row>
    <row r="155" spans="1:9" ht="16" thickBot="1" x14ac:dyDescent="0.4">
      <c r="A155" s="87" t="s">
        <v>176</v>
      </c>
      <c r="B155" s="40"/>
      <c r="C155" s="40"/>
      <c r="D155" s="40"/>
      <c r="E155" s="40"/>
      <c r="F155" s="88"/>
      <c r="G155" s="89">
        <f>SUM(G151:G154)</f>
        <v>451080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160</v>
      </c>
      <c r="E159" s="78">
        <f>SUM(B159)*D159</f>
        <v>13632</v>
      </c>
      <c r="F159" s="82">
        <v>10</v>
      </c>
      <c r="G159" s="83">
        <f>SUM(E159*F159)</f>
        <v>136320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1100</v>
      </c>
      <c r="E161" s="78">
        <f>SUM(B161)*D161</f>
        <v>93720</v>
      </c>
      <c r="F161" s="82">
        <v>10</v>
      </c>
      <c r="G161" s="83">
        <f>SUM(E161*F161)</f>
        <v>937200</v>
      </c>
      <c r="H161" s="80"/>
      <c r="I161" s="75"/>
    </row>
    <row r="162" spans="1:9" ht="16" thickBot="1" x14ac:dyDescent="0.4">
      <c r="A162" s="179" t="s">
        <v>173</v>
      </c>
      <c r="B162" s="129">
        <v>1</v>
      </c>
      <c r="C162" s="39" t="s">
        <v>90</v>
      </c>
      <c r="D162" s="176">
        <v>0</v>
      </c>
      <c r="E162" s="78">
        <f>SUM(B162)*D162</f>
        <v>0</v>
      </c>
      <c r="F162" s="85">
        <v>10</v>
      </c>
      <c r="G162" s="86">
        <f>SUM(E162*F162)</f>
        <v>0</v>
      </c>
      <c r="H162" s="80"/>
      <c r="I162" s="75"/>
    </row>
    <row r="163" spans="1:9" ht="16" thickBot="1" x14ac:dyDescent="0.4">
      <c r="A163" s="87" t="s">
        <v>178</v>
      </c>
      <c r="B163" s="40"/>
      <c r="C163" s="40"/>
      <c r="D163" s="40"/>
      <c r="E163" s="40"/>
      <c r="F163" s="88"/>
      <c r="G163" s="89">
        <f>SUM(G159:G162)</f>
        <v>1073520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160</v>
      </c>
      <c r="E167" s="78">
        <f>SUM(B167)*D167</f>
        <v>13776</v>
      </c>
      <c r="F167" s="82">
        <v>3</v>
      </c>
      <c r="G167" s="83">
        <f>SUM(E167*F167)</f>
        <v>41328</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1100</v>
      </c>
      <c r="E169" s="78">
        <f>SUM(B169)*D169</f>
        <v>94710</v>
      </c>
      <c r="F169" s="82">
        <v>3</v>
      </c>
      <c r="G169" s="83">
        <f>SUM(E169*F169)</f>
        <v>284130</v>
      </c>
      <c r="H169" s="80"/>
      <c r="I169" s="80"/>
    </row>
    <row r="170" spans="1:9" ht="16" thickBot="1" x14ac:dyDescent="0.4">
      <c r="A170" s="179" t="s">
        <v>173</v>
      </c>
      <c r="B170" s="129">
        <v>1</v>
      </c>
      <c r="C170" s="39" t="s">
        <v>90</v>
      </c>
      <c r="D170" s="176">
        <v>0</v>
      </c>
      <c r="E170" s="78">
        <f>SUM(B170)*D170</f>
        <v>0</v>
      </c>
      <c r="F170" s="85">
        <v>3</v>
      </c>
      <c r="G170" s="86">
        <f>SUM(E170*F170)</f>
        <v>0</v>
      </c>
      <c r="H170" s="80"/>
      <c r="I170" s="80"/>
    </row>
    <row r="171" spans="1:9" ht="16" thickBot="1" x14ac:dyDescent="0.4">
      <c r="A171" s="87" t="s">
        <v>178</v>
      </c>
      <c r="B171" s="40"/>
      <c r="C171" s="40"/>
      <c r="D171" s="40"/>
      <c r="E171" s="40"/>
      <c r="F171" s="88"/>
      <c r="G171" s="89">
        <f>SUM(G167:G170)</f>
        <v>325458</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160</v>
      </c>
      <c r="E175" s="78">
        <f>SUM(B175)*D175</f>
        <v>15072</v>
      </c>
      <c r="F175" s="82">
        <v>6</v>
      </c>
      <c r="G175" s="83">
        <f>SUM(E175*F175)</f>
        <v>90432</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1100</v>
      </c>
      <c r="E177" s="78">
        <f>SUM(B177)*D177</f>
        <v>103620</v>
      </c>
      <c r="F177" s="82">
        <v>6</v>
      </c>
      <c r="G177" s="83">
        <f>SUM(E177*F177)</f>
        <v>621720</v>
      </c>
      <c r="H177" s="80"/>
      <c r="I177" s="75"/>
    </row>
    <row r="178" spans="1:9" ht="16" thickBot="1" x14ac:dyDescent="0.4">
      <c r="A178" s="179" t="s">
        <v>173</v>
      </c>
      <c r="B178" s="129">
        <v>1</v>
      </c>
      <c r="C178" s="39" t="s">
        <v>90</v>
      </c>
      <c r="D178" s="176">
        <v>0</v>
      </c>
      <c r="E178" s="78">
        <f>SUM(B178)*D178</f>
        <v>0</v>
      </c>
      <c r="F178" s="85">
        <v>6</v>
      </c>
      <c r="G178" s="86">
        <f>SUM(E178*F178)</f>
        <v>0</v>
      </c>
      <c r="H178" s="80"/>
      <c r="I178" s="75"/>
    </row>
    <row r="179" spans="1:9" ht="16" thickBot="1" x14ac:dyDescent="0.4">
      <c r="A179" s="87" t="s">
        <v>181</v>
      </c>
      <c r="B179" s="40"/>
      <c r="C179" s="40"/>
      <c r="D179" s="40"/>
      <c r="E179" s="40"/>
      <c r="F179" s="88"/>
      <c r="G179" s="89">
        <f>SUM(G175:G178)</f>
        <v>712152</v>
      </c>
      <c r="H179" s="80"/>
      <c r="I179" s="75"/>
    </row>
    <row r="180" spans="1:9" ht="16" thickBot="1" x14ac:dyDescent="0.4">
      <c r="A180" s="237"/>
      <c r="B180" s="237"/>
      <c r="C180" s="237"/>
      <c r="D180" s="237"/>
      <c r="E180" s="237"/>
      <c r="F180" s="237"/>
      <c r="G180" s="237"/>
      <c r="H180" s="237"/>
      <c r="I180" s="237"/>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18</v>
      </c>
      <c r="E183" s="78">
        <f>SUM(B183)*D183</f>
        <v>142956</v>
      </c>
      <c r="F183" s="78"/>
      <c r="G183" s="111"/>
      <c r="H183" s="65"/>
      <c r="I183" s="110"/>
    </row>
    <row r="184" spans="1:9" ht="16" thickBot="1" x14ac:dyDescent="0.4">
      <c r="A184" s="117" t="s">
        <v>186</v>
      </c>
      <c r="B184" s="39">
        <v>7942</v>
      </c>
      <c r="C184" s="39" t="s">
        <v>185</v>
      </c>
      <c r="D184" s="176">
        <v>12.5</v>
      </c>
      <c r="E184" s="78">
        <f t="shared" ref="E184:E207" si="3">SUM(B184)*D184</f>
        <v>99275</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200</v>
      </c>
      <c r="E186" s="78">
        <f t="shared" si="3"/>
        <v>162800</v>
      </c>
      <c r="F186" s="78"/>
      <c r="G186" s="111"/>
      <c r="H186" s="65"/>
      <c r="I186" s="110"/>
    </row>
    <row r="187" spans="1:9" x14ac:dyDescent="0.35">
      <c r="A187" s="96" t="s">
        <v>189</v>
      </c>
      <c r="B187" s="39">
        <v>592</v>
      </c>
      <c r="C187" s="39" t="s">
        <v>185</v>
      </c>
      <c r="D187" s="176">
        <v>125</v>
      </c>
      <c r="E187" s="78">
        <f t="shared" si="3"/>
        <v>74000</v>
      </c>
      <c r="F187" s="78"/>
      <c r="G187" s="111"/>
      <c r="H187" s="65"/>
      <c r="I187" s="110"/>
    </row>
    <row r="188" spans="1:9" x14ac:dyDescent="0.35">
      <c r="A188" s="96" t="s">
        <v>190</v>
      </c>
      <c r="B188" s="181" t="s">
        <v>191</v>
      </c>
      <c r="C188" s="39" t="s">
        <v>185</v>
      </c>
      <c r="D188" s="176">
        <v>0</v>
      </c>
      <c r="E188" s="78">
        <f t="shared" si="3"/>
        <v>0</v>
      </c>
      <c r="F188" s="78"/>
      <c r="G188" s="111"/>
      <c r="H188" s="65"/>
      <c r="I188" s="110"/>
    </row>
    <row r="189" spans="1:9" x14ac:dyDescent="0.35">
      <c r="A189" s="96" t="s">
        <v>192</v>
      </c>
      <c r="B189" s="39">
        <v>900</v>
      </c>
      <c r="C189" s="39" t="s">
        <v>185</v>
      </c>
      <c r="D189" s="176">
        <v>135</v>
      </c>
      <c r="E189" s="78">
        <f t="shared" si="3"/>
        <v>121500</v>
      </c>
      <c r="F189" s="78"/>
      <c r="G189" s="111"/>
      <c r="H189" s="65"/>
      <c r="I189" s="110"/>
    </row>
    <row r="190" spans="1:9" ht="16" thickBot="1" x14ac:dyDescent="0.4">
      <c r="A190" s="117" t="s">
        <v>193</v>
      </c>
      <c r="B190" s="39">
        <v>1225</v>
      </c>
      <c r="C190" s="39" t="s">
        <v>185</v>
      </c>
      <c r="D190" s="176">
        <v>103</v>
      </c>
      <c r="E190" s="78">
        <f t="shared" si="3"/>
        <v>126175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60</v>
      </c>
      <c r="E192" s="78">
        <f t="shared" ref="E192:E197" si="4">SUM(B192)*D192</f>
        <v>158340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v>199</v>
      </c>
      <c r="E195" s="78">
        <f t="shared" si="4"/>
        <v>5771</v>
      </c>
      <c r="F195" s="78"/>
      <c r="G195" s="111"/>
      <c r="H195" s="65"/>
      <c r="I195" s="110"/>
    </row>
    <row r="196" spans="1:9" x14ac:dyDescent="0.35">
      <c r="A196" s="96" t="s">
        <v>200</v>
      </c>
      <c r="B196" s="39">
        <v>507</v>
      </c>
      <c r="C196" s="39" t="s">
        <v>201</v>
      </c>
      <c r="D196" s="176">
        <v>82</v>
      </c>
      <c r="E196" s="78">
        <f t="shared" si="4"/>
        <v>41574</v>
      </c>
      <c r="F196" s="78"/>
      <c r="G196" s="111"/>
      <c r="H196" s="65"/>
      <c r="I196" s="110"/>
    </row>
    <row r="197" spans="1:9" ht="16" thickBot="1" x14ac:dyDescent="0.4">
      <c r="A197" s="117" t="s">
        <v>202</v>
      </c>
      <c r="B197" s="39">
        <v>401</v>
      </c>
      <c r="C197" s="39" t="s">
        <v>201</v>
      </c>
      <c r="D197" s="176">
        <v>90</v>
      </c>
      <c r="E197" s="78">
        <f t="shared" si="4"/>
        <v>36090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v>4100</v>
      </c>
      <c r="E200" s="78">
        <f t="shared" si="3"/>
        <v>110700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1301681</v>
      </c>
      <c r="H209" s="119"/>
      <c r="I209" s="115"/>
    </row>
    <row r="210" spans="1:9" ht="16" thickBot="1" x14ac:dyDescent="0.4">
      <c r="A210" s="238"/>
      <c r="B210" s="238"/>
      <c r="C210" s="238"/>
      <c r="D210" s="238"/>
      <c r="E210" s="238"/>
      <c r="F210" s="238"/>
      <c r="G210" s="238"/>
      <c r="H210" s="238"/>
      <c r="I210" s="239"/>
    </row>
    <row r="211" spans="1:9" ht="16" thickBot="1" x14ac:dyDescent="0.4">
      <c r="A211" s="240" t="s">
        <v>216</v>
      </c>
      <c r="B211" s="240"/>
      <c r="C211" s="240"/>
      <c r="D211" s="240"/>
      <c r="E211" s="241"/>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678750</v>
      </c>
      <c r="H213" s="27"/>
      <c r="I213" s="130"/>
    </row>
    <row r="214" spans="1:9" x14ac:dyDescent="0.35">
      <c r="A214" s="103" t="s">
        <v>218</v>
      </c>
      <c r="B214" s="92"/>
      <c r="C214" s="93"/>
      <c r="D214" s="93"/>
      <c r="E214" s="93"/>
      <c r="F214" s="126"/>
      <c r="G214" s="97">
        <f>SUM(G143,G151,G159,G167,G175)</f>
        <v>359728</v>
      </c>
      <c r="H214" s="27"/>
      <c r="I214" s="130"/>
    </row>
    <row r="215" spans="1:9" x14ac:dyDescent="0.35">
      <c r="A215" s="103" t="s">
        <v>219</v>
      </c>
      <c r="B215" s="92"/>
      <c r="C215" s="93"/>
      <c r="D215" s="93"/>
      <c r="E215" s="93"/>
      <c r="F215" s="126"/>
      <c r="G215" s="97">
        <f>SUM(G145,G153,G161,G169,G177)</f>
        <v>2473130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1301681</v>
      </c>
      <c r="H217" s="27"/>
      <c r="I217" s="130"/>
    </row>
    <row r="218" spans="1:9" x14ac:dyDescent="0.35">
      <c r="A218" s="103" t="s">
        <v>222</v>
      </c>
      <c r="B218" s="18"/>
      <c r="C218" s="93"/>
      <c r="D218" s="93"/>
      <c r="E218" s="93"/>
      <c r="F218" s="126"/>
      <c r="G218" s="97">
        <f>SUM(G213:G217)*3%</f>
        <v>144398.66999999998</v>
      </c>
      <c r="H218" s="27"/>
      <c r="I218" s="130"/>
    </row>
    <row r="219" spans="1:9" x14ac:dyDescent="0.35">
      <c r="A219" s="103" t="s">
        <v>223</v>
      </c>
      <c r="B219" s="92"/>
      <c r="C219" s="93"/>
      <c r="D219" s="93"/>
      <c r="E219" s="93"/>
      <c r="F219" s="126"/>
      <c r="G219" s="97">
        <f>SUM(G213:G218)*E137</f>
        <v>594922.52039999992</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5552610.1903999997</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323</v>
      </c>
      <c r="C227" s="186"/>
      <c r="D227" s="186"/>
      <c r="E227" s="186"/>
      <c r="F227" s="186"/>
      <c r="G227" s="186"/>
      <c r="H227" s="186"/>
      <c r="I227" s="4"/>
    </row>
    <row r="228" spans="1:9" ht="28.5" customHeight="1" x14ac:dyDescent="0.35">
      <c r="A228" s="29" t="s">
        <v>241</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242</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197" t="s">
        <v>49</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230</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v>150</v>
      </c>
      <c r="E264" s="47">
        <f>SUM(B264)*D264</f>
        <v>7800</v>
      </c>
      <c r="F264" s="206" t="s">
        <v>270</v>
      </c>
      <c r="G264" s="207"/>
      <c r="H264" s="207"/>
      <c r="I264" s="208"/>
    </row>
    <row r="265" spans="1:9" x14ac:dyDescent="0.35">
      <c r="A265" s="48" t="s">
        <v>63</v>
      </c>
      <c r="B265" s="41">
        <v>52</v>
      </c>
      <c r="C265" s="41" t="s">
        <v>62</v>
      </c>
      <c r="D265" s="172">
        <v>265</v>
      </c>
      <c r="E265" s="47">
        <f t="shared" ref="E265:E272" si="8">SUM(B265)*D265</f>
        <v>13780</v>
      </c>
      <c r="F265" s="206" t="s">
        <v>269</v>
      </c>
      <c r="G265" s="207"/>
      <c r="H265" s="207"/>
      <c r="I265" s="208"/>
    </row>
    <row r="266" spans="1:9" x14ac:dyDescent="0.35">
      <c r="A266" s="48" t="s">
        <v>64</v>
      </c>
      <c r="B266" s="41">
        <v>52</v>
      </c>
      <c r="C266" s="41" t="s">
        <v>62</v>
      </c>
      <c r="D266" s="172">
        <v>54</v>
      </c>
      <c r="E266" s="47">
        <f t="shared" si="8"/>
        <v>2808</v>
      </c>
      <c r="F266" s="206" t="s">
        <v>271</v>
      </c>
      <c r="G266" s="207"/>
      <c r="H266" s="207"/>
      <c r="I266" s="208"/>
    </row>
    <row r="267" spans="1:9" x14ac:dyDescent="0.35">
      <c r="A267" s="48" t="s">
        <v>65</v>
      </c>
      <c r="B267" s="41">
        <v>52</v>
      </c>
      <c r="C267" s="41" t="s">
        <v>62</v>
      </c>
      <c r="D267" s="172">
        <v>1000</v>
      </c>
      <c r="E267" s="47">
        <f t="shared" si="8"/>
        <v>52000</v>
      </c>
      <c r="F267" s="206" t="s">
        <v>272</v>
      </c>
      <c r="G267" s="207"/>
      <c r="H267" s="207"/>
      <c r="I267" s="208"/>
    </row>
    <row r="268" spans="1:9" x14ac:dyDescent="0.35">
      <c r="A268" s="48" t="s">
        <v>66</v>
      </c>
      <c r="B268" s="41">
        <v>52</v>
      </c>
      <c r="C268" s="41" t="s">
        <v>62</v>
      </c>
      <c r="D268" s="172">
        <v>300</v>
      </c>
      <c r="E268" s="47">
        <f t="shared" si="8"/>
        <v>15600</v>
      </c>
      <c r="F268" s="206" t="s">
        <v>273</v>
      </c>
      <c r="G268" s="207"/>
      <c r="H268" s="207"/>
      <c r="I268" s="208"/>
    </row>
    <row r="269" spans="1:9" x14ac:dyDescent="0.35">
      <c r="A269" s="48" t="s">
        <v>67</v>
      </c>
      <c r="B269" s="41">
        <v>52</v>
      </c>
      <c r="C269" s="41" t="s">
        <v>62</v>
      </c>
      <c r="D269" s="172">
        <v>675</v>
      </c>
      <c r="E269" s="47">
        <f t="shared" si="8"/>
        <v>35100</v>
      </c>
      <c r="F269" s="206" t="s">
        <v>274</v>
      </c>
      <c r="G269" s="207"/>
      <c r="H269" s="207"/>
      <c r="I269" s="208"/>
    </row>
    <row r="270" spans="1:9" x14ac:dyDescent="0.35">
      <c r="A270" s="48" t="s">
        <v>231</v>
      </c>
      <c r="B270" s="41">
        <v>52</v>
      </c>
      <c r="C270" s="41" t="s">
        <v>62</v>
      </c>
      <c r="D270" s="172">
        <v>250</v>
      </c>
      <c r="E270" s="47">
        <f t="shared" si="8"/>
        <v>13000</v>
      </c>
      <c r="F270" s="206" t="s">
        <v>269</v>
      </c>
      <c r="G270" s="207"/>
      <c r="H270" s="207"/>
      <c r="I270" s="208"/>
    </row>
    <row r="271" spans="1:9" x14ac:dyDescent="0.35">
      <c r="A271" s="48" t="s">
        <v>69</v>
      </c>
      <c r="B271" s="41">
        <v>52</v>
      </c>
      <c r="C271" s="41" t="s">
        <v>62</v>
      </c>
      <c r="D271" s="172">
        <v>50</v>
      </c>
      <c r="E271" s="47">
        <f t="shared" si="8"/>
        <v>2600</v>
      </c>
      <c r="F271" s="206" t="s">
        <v>271</v>
      </c>
      <c r="G271" s="207"/>
      <c r="H271" s="207"/>
      <c r="I271" s="208"/>
    </row>
    <row r="272" spans="1:9" ht="16" thickBot="1" x14ac:dyDescent="0.4">
      <c r="A272" s="48" t="s">
        <v>70</v>
      </c>
      <c r="B272" s="41">
        <v>52</v>
      </c>
      <c r="C272" s="41" t="s">
        <v>62</v>
      </c>
      <c r="D272" s="172">
        <v>150</v>
      </c>
      <c r="E272" s="47">
        <f t="shared" si="8"/>
        <v>7800</v>
      </c>
      <c r="F272" s="206" t="s">
        <v>275</v>
      </c>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v>1950</v>
      </c>
      <c r="E274" s="47">
        <f t="shared" ref="E274:E336" si="9">SUM(B274)*D274</f>
        <v>1950</v>
      </c>
      <c r="F274" s="206" t="s">
        <v>276</v>
      </c>
      <c r="G274" s="207"/>
      <c r="H274" s="207"/>
      <c r="I274" s="208"/>
    </row>
    <row r="275" spans="1:9" x14ac:dyDescent="0.35">
      <c r="A275" s="48" t="s">
        <v>74</v>
      </c>
      <c r="B275" s="41">
        <v>52</v>
      </c>
      <c r="C275" s="41" t="s">
        <v>62</v>
      </c>
      <c r="D275" s="172">
        <v>110</v>
      </c>
      <c r="E275" s="47">
        <f t="shared" si="9"/>
        <v>5720</v>
      </c>
      <c r="F275" s="206"/>
      <c r="G275" s="207"/>
      <c r="H275" s="207"/>
      <c r="I275" s="208"/>
    </row>
    <row r="276" spans="1:9" x14ac:dyDescent="0.35">
      <c r="A276" s="48" t="s">
        <v>75</v>
      </c>
      <c r="B276" s="41">
        <v>52</v>
      </c>
      <c r="C276" s="41" t="s">
        <v>62</v>
      </c>
      <c r="D276" s="172">
        <v>110</v>
      </c>
      <c r="E276" s="47">
        <f t="shared" si="9"/>
        <v>5720</v>
      </c>
      <c r="F276" s="206"/>
      <c r="G276" s="207"/>
      <c r="H276" s="207"/>
      <c r="I276" s="208"/>
    </row>
    <row r="277" spans="1:9" x14ac:dyDescent="0.35">
      <c r="A277" s="48" t="s">
        <v>76</v>
      </c>
      <c r="B277" s="41">
        <v>52</v>
      </c>
      <c r="C277" s="41" t="s">
        <v>62</v>
      </c>
      <c r="D277" s="172">
        <v>110</v>
      </c>
      <c r="E277" s="47">
        <f t="shared" si="9"/>
        <v>5720</v>
      </c>
      <c r="F277" s="206"/>
      <c r="G277" s="207"/>
      <c r="H277" s="207"/>
      <c r="I277" s="208"/>
    </row>
    <row r="278" spans="1:9" x14ac:dyDescent="0.35">
      <c r="A278" s="48" t="s">
        <v>77</v>
      </c>
      <c r="B278" s="41">
        <v>52</v>
      </c>
      <c r="C278" s="41" t="s">
        <v>62</v>
      </c>
      <c r="D278" s="172">
        <v>80</v>
      </c>
      <c r="E278" s="47">
        <f t="shared" si="9"/>
        <v>4160</v>
      </c>
      <c r="F278" s="206"/>
      <c r="G278" s="207"/>
      <c r="H278" s="207"/>
      <c r="I278" s="208"/>
    </row>
    <row r="279" spans="1:9" x14ac:dyDescent="0.35">
      <c r="A279" s="48" t="s">
        <v>78</v>
      </c>
      <c r="B279" s="41">
        <v>52</v>
      </c>
      <c r="C279" s="41" t="s">
        <v>62</v>
      </c>
      <c r="D279" s="172">
        <v>110</v>
      </c>
      <c r="E279" s="47">
        <f t="shared" si="9"/>
        <v>5720</v>
      </c>
      <c r="F279" s="206"/>
      <c r="G279" s="207"/>
      <c r="H279" s="207"/>
      <c r="I279" s="208"/>
    </row>
    <row r="280" spans="1:9" x14ac:dyDescent="0.35">
      <c r="A280" s="48" t="s">
        <v>79</v>
      </c>
      <c r="B280" s="41">
        <v>52</v>
      </c>
      <c r="C280" s="41" t="s">
        <v>62</v>
      </c>
      <c r="D280" s="172">
        <v>80</v>
      </c>
      <c r="E280" s="47">
        <f t="shared" si="9"/>
        <v>4160</v>
      </c>
      <c r="F280" s="206"/>
      <c r="G280" s="207"/>
      <c r="H280" s="207"/>
      <c r="I280" s="208"/>
    </row>
    <row r="281" spans="1:9" x14ac:dyDescent="0.35">
      <c r="A281" s="48" t="s">
        <v>80</v>
      </c>
      <c r="B281" s="41">
        <v>52</v>
      </c>
      <c r="C281" s="41" t="s">
        <v>62</v>
      </c>
      <c r="D281" s="172">
        <v>12</v>
      </c>
      <c r="E281" s="47">
        <f t="shared" si="9"/>
        <v>624</v>
      </c>
      <c r="F281" s="206"/>
      <c r="G281" s="207"/>
      <c r="H281" s="207"/>
      <c r="I281" s="208"/>
    </row>
    <row r="282" spans="1:9" x14ac:dyDescent="0.35">
      <c r="A282" s="48" t="s">
        <v>81</v>
      </c>
      <c r="B282" s="41">
        <v>52</v>
      </c>
      <c r="C282" s="41" t="s">
        <v>62</v>
      </c>
      <c r="D282" s="172">
        <v>45</v>
      </c>
      <c r="E282" s="47">
        <f t="shared" si="9"/>
        <v>2340</v>
      </c>
      <c r="F282" s="206"/>
      <c r="G282" s="207"/>
      <c r="H282" s="207"/>
      <c r="I282" s="208"/>
    </row>
    <row r="283" spans="1:9" ht="15.75" customHeight="1" x14ac:dyDescent="0.35">
      <c r="A283" s="50" t="s">
        <v>82</v>
      </c>
      <c r="B283" s="41">
        <v>52</v>
      </c>
      <c r="C283" s="41" t="s">
        <v>62</v>
      </c>
      <c r="D283" s="172">
        <v>50</v>
      </c>
      <c r="E283" s="47">
        <f t="shared" si="9"/>
        <v>2600</v>
      </c>
      <c r="F283" s="206"/>
      <c r="G283" s="207"/>
      <c r="H283" s="207"/>
      <c r="I283" s="208"/>
    </row>
    <row r="284" spans="1:9" ht="15.75" customHeight="1" x14ac:dyDescent="0.35">
      <c r="A284" s="48" t="s">
        <v>83</v>
      </c>
      <c r="B284" s="41">
        <v>1</v>
      </c>
      <c r="C284" s="41" t="s">
        <v>73</v>
      </c>
      <c r="D284" s="172">
        <v>900</v>
      </c>
      <c r="E284" s="47">
        <f t="shared" si="9"/>
        <v>900</v>
      </c>
      <c r="F284" s="206"/>
      <c r="G284" s="207"/>
      <c r="H284" s="207"/>
      <c r="I284" s="208"/>
    </row>
    <row r="285" spans="1:9" ht="15.75" customHeight="1" x14ac:dyDescent="0.35">
      <c r="A285" s="48" t="s">
        <v>84</v>
      </c>
      <c r="B285" s="41">
        <v>1</v>
      </c>
      <c r="C285" s="41" t="s">
        <v>73</v>
      </c>
      <c r="D285" s="172">
        <v>900</v>
      </c>
      <c r="E285" s="47">
        <f t="shared" si="9"/>
        <v>900</v>
      </c>
      <c r="F285" s="206"/>
      <c r="G285" s="207"/>
      <c r="H285" s="207"/>
      <c r="I285" s="208"/>
    </row>
    <row r="286" spans="1:9" ht="15.75" customHeight="1" thickBot="1" x14ac:dyDescent="0.4">
      <c r="A286" s="143" t="s">
        <v>85</v>
      </c>
      <c r="B286" s="41">
        <v>1</v>
      </c>
      <c r="C286" s="41" t="s">
        <v>73</v>
      </c>
      <c r="D286" s="172">
        <v>900</v>
      </c>
      <c r="E286" s="47">
        <f t="shared" si="9"/>
        <v>900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v>0</v>
      </c>
      <c r="E288" s="160">
        <f t="shared" si="9"/>
        <v>0</v>
      </c>
      <c r="F288" s="231" t="s">
        <v>320</v>
      </c>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232</v>
      </c>
      <c r="B290" s="142">
        <v>1</v>
      </c>
      <c r="C290" s="142" t="s">
        <v>90</v>
      </c>
      <c r="D290" s="172">
        <v>4500</v>
      </c>
      <c r="E290" s="47">
        <f t="shared" si="9"/>
        <v>4500</v>
      </c>
      <c r="F290" s="206" t="s">
        <v>277</v>
      </c>
      <c r="G290" s="207"/>
      <c r="H290" s="207"/>
      <c r="I290" s="208"/>
    </row>
    <row r="291" spans="1:9" ht="15.75" customHeight="1" x14ac:dyDescent="0.35">
      <c r="A291" s="48" t="s">
        <v>233</v>
      </c>
      <c r="B291" s="142">
        <v>1</v>
      </c>
      <c r="C291" s="142" t="s">
        <v>90</v>
      </c>
      <c r="D291" s="172">
        <v>3000</v>
      </c>
      <c r="E291" s="47">
        <f t="shared" si="9"/>
        <v>3000</v>
      </c>
      <c r="F291" s="206" t="s">
        <v>278</v>
      </c>
      <c r="G291" s="207"/>
      <c r="H291" s="207"/>
      <c r="I291" s="208"/>
    </row>
    <row r="292" spans="1:9" ht="15.75" customHeight="1" x14ac:dyDescent="0.35">
      <c r="A292" s="48" t="s">
        <v>92</v>
      </c>
      <c r="B292" s="41">
        <v>1</v>
      </c>
      <c r="C292" s="142" t="s">
        <v>90</v>
      </c>
      <c r="D292" s="172">
        <v>1400</v>
      </c>
      <c r="E292" s="47">
        <f t="shared" si="9"/>
        <v>1400</v>
      </c>
      <c r="F292" s="206"/>
      <c r="G292" s="207"/>
      <c r="H292" s="207"/>
      <c r="I292" s="208"/>
    </row>
    <row r="293" spans="1:9" ht="15.75" customHeight="1" x14ac:dyDescent="0.35">
      <c r="A293" s="48" t="s">
        <v>93</v>
      </c>
      <c r="B293" s="41">
        <v>1</v>
      </c>
      <c r="C293" s="142" t="s">
        <v>90</v>
      </c>
      <c r="D293" s="172">
        <v>11500</v>
      </c>
      <c r="E293" s="47">
        <f t="shared" si="9"/>
        <v>11500</v>
      </c>
      <c r="F293" s="206"/>
      <c r="G293" s="207"/>
      <c r="H293" s="207"/>
      <c r="I293" s="208"/>
    </row>
    <row r="294" spans="1:9" ht="15.75" customHeight="1" thickBot="1" x14ac:dyDescent="0.4">
      <c r="A294" s="48" t="s">
        <v>94</v>
      </c>
      <c r="B294" s="142">
        <v>1</v>
      </c>
      <c r="C294" s="41" t="s">
        <v>90</v>
      </c>
      <c r="D294" s="172">
        <v>4500</v>
      </c>
      <c r="E294" s="47">
        <f t="shared" si="9"/>
        <v>4500</v>
      </c>
      <c r="F294" s="206" t="s">
        <v>279</v>
      </c>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v>50</v>
      </c>
      <c r="E296" s="47">
        <f t="shared" si="9"/>
        <v>2600</v>
      </c>
      <c r="F296" s="206" t="s">
        <v>280</v>
      </c>
      <c r="G296" s="207"/>
      <c r="H296" s="207"/>
      <c r="I296" s="208"/>
    </row>
    <row r="297" spans="1:9" ht="15.75" customHeight="1" x14ac:dyDescent="0.35">
      <c r="A297" s="48" t="s">
        <v>97</v>
      </c>
      <c r="B297" s="41">
        <v>52</v>
      </c>
      <c r="C297" s="41" t="s">
        <v>62</v>
      </c>
      <c r="D297" s="172">
        <v>60</v>
      </c>
      <c r="E297" s="47">
        <f t="shared" si="9"/>
        <v>3120</v>
      </c>
      <c r="F297" s="206" t="s">
        <v>281</v>
      </c>
      <c r="G297" s="207"/>
      <c r="H297" s="207"/>
      <c r="I297" s="208"/>
    </row>
    <row r="298" spans="1:9" ht="15.75" customHeight="1" x14ac:dyDescent="0.35">
      <c r="A298" s="48" t="s">
        <v>98</v>
      </c>
      <c r="B298" s="41">
        <v>52</v>
      </c>
      <c r="C298" s="41" t="s">
        <v>62</v>
      </c>
      <c r="D298" s="172">
        <v>45</v>
      </c>
      <c r="E298" s="47">
        <f t="shared" si="9"/>
        <v>2340</v>
      </c>
      <c r="F298" s="206"/>
      <c r="G298" s="207"/>
      <c r="H298" s="207"/>
      <c r="I298" s="208"/>
    </row>
    <row r="299" spans="1:9" ht="15.75" customHeight="1" thickBot="1" x14ac:dyDescent="0.4">
      <c r="A299" s="48" t="s">
        <v>99</v>
      </c>
      <c r="B299" s="41">
        <v>52</v>
      </c>
      <c r="C299" s="41" t="s">
        <v>62</v>
      </c>
      <c r="D299" s="172">
        <v>30</v>
      </c>
      <c r="E299" s="47">
        <f t="shared" si="9"/>
        <v>1560</v>
      </c>
      <c r="F299" s="206" t="s">
        <v>278</v>
      </c>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v>1900</v>
      </c>
      <c r="E301" s="47">
        <f t="shared" si="9"/>
        <v>98800</v>
      </c>
      <c r="F301" s="206" t="s">
        <v>282</v>
      </c>
      <c r="G301" s="207"/>
      <c r="H301" s="207"/>
      <c r="I301" s="208"/>
    </row>
    <row r="302" spans="1:9" ht="15.75" customHeight="1" x14ac:dyDescent="0.35">
      <c r="A302" s="48" t="s">
        <v>102</v>
      </c>
      <c r="B302" s="41">
        <v>1</v>
      </c>
      <c r="C302" s="41" t="s">
        <v>90</v>
      </c>
      <c r="D302" s="172">
        <v>500</v>
      </c>
      <c r="E302" s="47">
        <f t="shared" si="9"/>
        <v>500</v>
      </c>
      <c r="F302" s="206"/>
      <c r="G302" s="207"/>
      <c r="H302" s="207"/>
      <c r="I302" s="208"/>
    </row>
    <row r="303" spans="1:9" ht="15.75" customHeight="1" x14ac:dyDescent="0.35">
      <c r="A303" s="48" t="s">
        <v>103</v>
      </c>
      <c r="B303" s="41">
        <v>1</v>
      </c>
      <c r="C303" s="41" t="s">
        <v>90</v>
      </c>
      <c r="D303" s="172">
        <v>900</v>
      </c>
      <c r="E303" s="47">
        <f t="shared" si="9"/>
        <v>900</v>
      </c>
      <c r="F303" s="206"/>
      <c r="G303" s="207"/>
      <c r="H303" s="207"/>
      <c r="I303" s="208"/>
    </row>
    <row r="304" spans="1:9" ht="15.75" customHeight="1" x14ac:dyDescent="0.35">
      <c r="A304" s="48" t="s">
        <v>104</v>
      </c>
      <c r="B304" s="41">
        <v>1</v>
      </c>
      <c r="C304" s="41" t="s">
        <v>90</v>
      </c>
      <c r="D304" s="172">
        <v>0</v>
      </c>
      <c r="E304" s="47">
        <f t="shared" si="9"/>
        <v>0</v>
      </c>
      <c r="F304" s="206" t="s">
        <v>283</v>
      </c>
      <c r="G304" s="207"/>
      <c r="H304" s="207"/>
      <c r="I304" s="208"/>
    </row>
    <row r="305" spans="1:9" ht="15.75" customHeight="1" thickBot="1" x14ac:dyDescent="0.4">
      <c r="A305" s="48" t="s">
        <v>105</v>
      </c>
      <c r="B305" s="41">
        <v>52</v>
      </c>
      <c r="C305" s="41" t="s">
        <v>62</v>
      </c>
      <c r="D305" s="172">
        <v>225</v>
      </c>
      <c r="E305" s="47">
        <f t="shared" si="9"/>
        <v>11700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v>1100</v>
      </c>
      <c r="E307" s="47">
        <f t="shared" si="9"/>
        <v>28600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v>0</v>
      </c>
      <c r="E309" s="47">
        <f t="shared" si="9"/>
        <v>0</v>
      </c>
      <c r="F309" s="206" t="s">
        <v>284</v>
      </c>
      <c r="G309" s="207"/>
      <c r="H309" s="207"/>
      <c r="I309" s="208"/>
    </row>
    <row r="310" spans="1:9" ht="15.75" customHeight="1" x14ac:dyDescent="0.35">
      <c r="A310" s="51" t="s">
        <v>110</v>
      </c>
      <c r="B310" s="41">
        <v>26</v>
      </c>
      <c r="C310" s="41" t="s">
        <v>62</v>
      </c>
      <c r="D310" s="172">
        <v>0</v>
      </c>
      <c r="E310" s="47">
        <f t="shared" si="9"/>
        <v>0</v>
      </c>
      <c r="F310" s="206" t="s">
        <v>285</v>
      </c>
      <c r="G310" s="207"/>
      <c r="H310" s="207"/>
      <c r="I310" s="208"/>
    </row>
    <row r="311" spans="1:9" ht="15.75" customHeight="1" x14ac:dyDescent="0.35">
      <c r="A311" s="51" t="s">
        <v>111</v>
      </c>
      <c r="B311" s="41">
        <v>26</v>
      </c>
      <c r="C311" s="41" t="s">
        <v>62</v>
      </c>
      <c r="D311" s="172">
        <v>525</v>
      </c>
      <c r="E311" s="47">
        <f t="shared" si="9"/>
        <v>13650</v>
      </c>
      <c r="F311" s="206" t="s">
        <v>286</v>
      </c>
      <c r="G311" s="207"/>
      <c r="H311" s="207"/>
      <c r="I311" s="208"/>
    </row>
    <row r="312" spans="1:9" ht="15.75" customHeight="1" x14ac:dyDescent="0.35">
      <c r="A312" s="51" t="s">
        <v>112</v>
      </c>
      <c r="B312" s="41">
        <v>26</v>
      </c>
      <c r="C312" s="41" t="s">
        <v>62</v>
      </c>
      <c r="D312" s="172">
        <v>0</v>
      </c>
      <c r="E312" s="47">
        <f t="shared" si="9"/>
        <v>0</v>
      </c>
      <c r="F312" s="206" t="s">
        <v>284</v>
      </c>
      <c r="G312" s="207"/>
      <c r="H312" s="207"/>
      <c r="I312" s="208"/>
    </row>
    <row r="313" spans="1:9" ht="15.75" customHeight="1" thickBot="1" x14ac:dyDescent="0.4">
      <c r="A313" s="50" t="s">
        <v>113</v>
      </c>
      <c r="B313" s="41">
        <v>26</v>
      </c>
      <c r="C313" s="41" t="s">
        <v>62</v>
      </c>
      <c r="D313" s="172">
        <v>0</v>
      </c>
      <c r="E313" s="47">
        <f t="shared" si="9"/>
        <v>0</v>
      </c>
      <c r="F313" s="206" t="s">
        <v>287</v>
      </c>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v>80</v>
      </c>
      <c r="E315" s="47">
        <f t="shared" si="9"/>
        <v>80</v>
      </c>
      <c r="F315" s="206"/>
      <c r="G315" s="207"/>
      <c r="H315" s="207"/>
      <c r="I315" s="208"/>
    </row>
    <row r="316" spans="1:9" ht="15.75" customHeight="1" x14ac:dyDescent="0.35">
      <c r="A316" s="50" t="s">
        <v>116</v>
      </c>
      <c r="B316" s="41">
        <v>1</v>
      </c>
      <c r="C316" s="41" t="s">
        <v>90</v>
      </c>
      <c r="D316" s="172">
        <v>0</v>
      </c>
      <c r="E316" s="47">
        <f t="shared" si="9"/>
        <v>0</v>
      </c>
      <c r="F316" s="206" t="s">
        <v>288</v>
      </c>
      <c r="G316" s="207"/>
      <c r="H316" s="207"/>
      <c r="I316" s="208"/>
    </row>
    <row r="317" spans="1:9" ht="15.75" customHeight="1" thickBot="1" x14ac:dyDescent="0.4">
      <c r="A317" s="50" t="s">
        <v>117</v>
      </c>
      <c r="B317" s="41">
        <v>1</v>
      </c>
      <c r="C317" s="41" t="s">
        <v>90</v>
      </c>
      <c r="D317" s="172">
        <v>0</v>
      </c>
      <c r="E317" s="47">
        <f t="shared" si="9"/>
        <v>0</v>
      </c>
      <c r="F317" s="206" t="s">
        <v>289</v>
      </c>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v>76000</v>
      </c>
      <c r="E319" s="47">
        <f t="shared" si="9"/>
        <v>76000</v>
      </c>
      <c r="F319" s="206"/>
      <c r="G319" s="207"/>
      <c r="H319" s="207"/>
      <c r="I319" s="208"/>
    </row>
    <row r="320" spans="1:9" ht="15.75" customHeight="1" x14ac:dyDescent="0.35">
      <c r="A320" s="51" t="s">
        <v>120</v>
      </c>
      <c r="B320" s="41">
        <v>1</v>
      </c>
      <c r="C320" s="41" t="s">
        <v>90</v>
      </c>
      <c r="D320" s="172">
        <v>3500</v>
      </c>
      <c r="E320" s="47">
        <f t="shared" si="9"/>
        <v>3500</v>
      </c>
      <c r="F320" s="206"/>
      <c r="G320" s="207"/>
      <c r="H320" s="207"/>
      <c r="I320" s="208"/>
    </row>
    <row r="321" spans="1:9" ht="15.75" customHeight="1" thickBot="1" x14ac:dyDescent="0.4">
      <c r="A321" s="50" t="s">
        <v>121</v>
      </c>
      <c r="B321" s="41">
        <v>1</v>
      </c>
      <c r="C321" s="41" t="s">
        <v>90</v>
      </c>
      <c r="D321" s="172">
        <v>26000</v>
      </c>
      <c r="E321" s="47">
        <f t="shared" si="9"/>
        <v>26000</v>
      </c>
      <c r="F321" s="206" t="s">
        <v>290</v>
      </c>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v>800</v>
      </c>
      <c r="E323" s="47">
        <f t="shared" si="9"/>
        <v>800</v>
      </c>
      <c r="F323" s="206" t="s">
        <v>291</v>
      </c>
      <c r="G323" s="207"/>
      <c r="H323" s="207"/>
      <c r="I323" s="208"/>
    </row>
    <row r="324" spans="1:9" ht="15.75" customHeight="1" x14ac:dyDescent="0.35">
      <c r="A324" s="50" t="s">
        <v>124</v>
      </c>
      <c r="B324" s="41">
        <v>1</v>
      </c>
      <c r="C324" s="41" t="s">
        <v>90</v>
      </c>
      <c r="D324" s="172">
        <v>1300</v>
      </c>
      <c r="E324" s="47">
        <f t="shared" si="9"/>
        <v>1300</v>
      </c>
      <c r="F324" s="206" t="s">
        <v>292</v>
      </c>
      <c r="G324" s="207"/>
      <c r="H324" s="207"/>
      <c r="I324" s="208"/>
    </row>
    <row r="325" spans="1:9" ht="15.75" customHeight="1" x14ac:dyDescent="0.35">
      <c r="A325" s="50" t="s">
        <v>125</v>
      </c>
      <c r="B325" s="41">
        <v>1</v>
      </c>
      <c r="C325" s="41" t="s">
        <v>90</v>
      </c>
      <c r="D325" s="172">
        <v>0</v>
      </c>
      <c r="E325" s="47">
        <f t="shared" si="9"/>
        <v>0</v>
      </c>
      <c r="F325" s="206" t="s">
        <v>293</v>
      </c>
      <c r="G325" s="207"/>
      <c r="H325" s="207"/>
      <c r="I325" s="208"/>
    </row>
    <row r="326" spans="1:9" ht="15.75" customHeight="1" x14ac:dyDescent="0.35">
      <c r="A326" s="50" t="s">
        <v>126</v>
      </c>
      <c r="B326" s="41">
        <v>1</v>
      </c>
      <c r="C326" s="41" t="s">
        <v>90</v>
      </c>
      <c r="D326" s="172">
        <v>750</v>
      </c>
      <c r="E326" s="47">
        <f t="shared" si="9"/>
        <v>750</v>
      </c>
      <c r="F326" s="206"/>
      <c r="G326" s="207"/>
      <c r="H326" s="207"/>
      <c r="I326" s="208"/>
    </row>
    <row r="327" spans="1:9" ht="15.75" customHeight="1" x14ac:dyDescent="0.35">
      <c r="A327" s="50" t="s">
        <v>127</v>
      </c>
      <c r="B327" s="41">
        <v>1</v>
      </c>
      <c r="C327" s="41" t="s">
        <v>90</v>
      </c>
      <c r="D327" s="172">
        <v>1800</v>
      </c>
      <c r="E327" s="47">
        <f t="shared" si="9"/>
        <v>1800</v>
      </c>
      <c r="F327" s="206"/>
      <c r="G327" s="207"/>
      <c r="H327" s="207"/>
      <c r="I327" s="208"/>
    </row>
    <row r="328" spans="1:9" ht="15.75" customHeight="1" x14ac:dyDescent="0.35">
      <c r="A328" s="50" t="s">
        <v>128</v>
      </c>
      <c r="B328" s="41">
        <v>1</v>
      </c>
      <c r="C328" s="41" t="s">
        <v>90</v>
      </c>
      <c r="D328" s="172">
        <v>1200</v>
      </c>
      <c r="E328" s="47">
        <f t="shared" si="9"/>
        <v>1200</v>
      </c>
      <c r="F328" s="206"/>
      <c r="G328" s="207"/>
      <c r="H328" s="207"/>
      <c r="I328" s="208"/>
    </row>
    <row r="329" spans="1:9" ht="15.75" customHeight="1" x14ac:dyDescent="0.35">
      <c r="A329" s="50" t="s">
        <v>129</v>
      </c>
      <c r="B329" s="41">
        <v>1</v>
      </c>
      <c r="C329" s="41" t="s">
        <v>90</v>
      </c>
      <c r="D329" s="172">
        <v>6000</v>
      </c>
      <c r="E329" s="47">
        <f t="shared" si="9"/>
        <v>6000</v>
      </c>
      <c r="F329" s="206"/>
      <c r="G329" s="207"/>
      <c r="H329" s="207"/>
      <c r="I329" s="208"/>
    </row>
    <row r="330" spans="1:9" ht="15.75" customHeight="1" x14ac:dyDescent="0.35">
      <c r="A330" s="50" t="s">
        <v>130</v>
      </c>
      <c r="B330" s="41">
        <v>15</v>
      </c>
      <c r="C330" s="41" t="s">
        <v>131</v>
      </c>
      <c r="D330" s="172">
        <v>150</v>
      </c>
      <c r="E330" s="47">
        <f t="shared" si="9"/>
        <v>2250</v>
      </c>
      <c r="F330" s="206" t="s">
        <v>132</v>
      </c>
      <c r="G330" s="207"/>
      <c r="H330" s="207"/>
      <c r="I330" s="208"/>
    </row>
    <row r="331" spans="1:9" ht="15.75" customHeight="1" x14ac:dyDescent="0.35">
      <c r="A331" s="50" t="s">
        <v>133</v>
      </c>
      <c r="B331" s="41">
        <v>1</v>
      </c>
      <c r="C331" s="41" t="s">
        <v>90</v>
      </c>
      <c r="D331" s="172">
        <v>30000</v>
      </c>
      <c r="E331" s="47">
        <f t="shared" si="9"/>
        <v>30000</v>
      </c>
      <c r="F331" s="206" t="s">
        <v>134</v>
      </c>
      <c r="G331" s="207"/>
      <c r="H331" s="207"/>
      <c r="I331" s="208"/>
    </row>
    <row r="332" spans="1:9" ht="15.75" customHeight="1" thickBot="1" x14ac:dyDescent="0.4">
      <c r="A332" s="50" t="s">
        <v>135</v>
      </c>
      <c r="B332" s="41">
        <v>1</v>
      </c>
      <c r="C332" s="41" t="s">
        <v>90</v>
      </c>
      <c r="D332" s="172">
        <v>21000</v>
      </c>
      <c r="E332" s="47">
        <f t="shared" si="9"/>
        <v>21000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v>1100</v>
      </c>
      <c r="E334" s="47">
        <f t="shared" si="9"/>
        <v>1100</v>
      </c>
      <c r="F334" s="206"/>
      <c r="G334" s="207"/>
      <c r="H334" s="207"/>
      <c r="I334" s="208"/>
    </row>
    <row r="335" spans="1:9" ht="15.75" customHeight="1" x14ac:dyDescent="0.35">
      <c r="A335" s="50" t="s">
        <v>139</v>
      </c>
      <c r="B335" s="41">
        <v>1</v>
      </c>
      <c r="C335" s="41" t="s">
        <v>90</v>
      </c>
      <c r="D335" s="172">
        <v>800</v>
      </c>
      <c r="E335" s="47">
        <f t="shared" si="9"/>
        <v>800</v>
      </c>
      <c r="F335" s="206"/>
      <c r="G335" s="207"/>
      <c r="H335" s="207"/>
      <c r="I335" s="208"/>
    </row>
    <row r="336" spans="1:9" ht="15.75" customHeight="1" x14ac:dyDescent="0.35">
      <c r="A336" s="48" t="s">
        <v>140</v>
      </c>
      <c r="B336" s="41">
        <v>1</v>
      </c>
      <c r="C336" s="41" t="s">
        <v>73</v>
      </c>
      <c r="D336" s="172">
        <v>1500</v>
      </c>
      <c r="E336" s="47">
        <f t="shared" si="9"/>
        <v>1500</v>
      </c>
      <c r="F336" s="206"/>
      <c r="G336" s="207"/>
      <c r="H336" s="207"/>
      <c r="I336" s="208"/>
    </row>
    <row r="337" spans="1:9" ht="15.75" customHeight="1" x14ac:dyDescent="0.35">
      <c r="A337" s="50" t="s">
        <v>141</v>
      </c>
      <c r="B337" s="41">
        <v>1</v>
      </c>
      <c r="C337" s="41" t="s">
        <v>90</v>
      </c>
      <c r="D337" s="172">
        <v>0</v>
      </c>
      <c r="E337" s="47">
        <f t="shared" ref="E337:E353" si="10">SUM(B337)*D337</f>
        <v>0</v>
      </c>
      <c r="F337" s="206"/>
      <c r="G337" s="207"/>
      <c r="H337" s="207"/>
      <c r="I337" s="208"/>
    </row>
    <row r="338" spans="1:9" ht="15.75" customHeight="1" thickBot="1" x14ac:dyDescent="0.4">
      <c r="A338" s="50" t="s">
        <v>142</v>
      </c>
      <c r="B338" s="41">
        <v>1</v>
      </c>
      <c r="C338" s="41" t="s">
        <v>90</v>
      </c>
      <c r="D338" s="172">
        <v>2500</v>
      </c>
      <c r="E338" s="47">
        <f t="shared" si="10"/>
        <v>2500</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234</v>
      </c>
      <c r="B340" s="41">
        <v>1</v>
      </c>
      <c r="C340" s="41" t="s">
        <v>90</v>
      </c>
      <c r="D340" s="172">
        <v>0</v>
      </c>
      <c r="E340" s="47">
        <f t="shared" si="10"/>
        <v>0</v>
      </c>
      <c r="F340" s="206" t="s">
        <v>295</v>
      </c>
      <c r="G340" s="207"/>
      <c r="H340" s="207"/>
      <c r="I340" s="208"/>
    </row>
    <row r="341" spans="1:9" ht="15.75" customHeight="1" x14ac:dyDescent="0.35">
      <c r="A341" s="50" t="s">
        <v>145</v>
      </c>
      <c r="B341" s="41">
        <v>1</v>
      </c>
      <c r="C341" s="41" t="s">
        <v>90</v>
      </c>
      <c r="D341" s="172">
        <v>3500</v>
      </c>
      <c r="E341" s="47">
        <f t="shared" si="10"/>
        <v>3500</v>
      </c>
      <c r="F341" s="206" t="s">
        <v>296</v>
      </c>
      <c r="G341" s="207"/>
      <c r="H341" s="207"/>
      <c r="I341" s="208"/>
    </row>
    <row r="342" spans="1:9" ht="15.75" customHeight="1" x14ac:dyDescent="0.35">
      <c r="A342" s="50" t="s">
        <v>146</v>
      </c>
      <c r="B342" s="41">
        <v>1</v>
      </c>
      <c r="C342" s="41" t="s">
        <v>90</v>
      </c>
      <c r="D342" s="172">
        <v>1400</v>
      </c>
      <c r="E342" s="47">
        <f t="shared" si="10"/>
        <v>1400</v>
      </c>
      <c r="F342" s="206"/>
      <c r="G342" s="207"/>
      <c r="H342" s="207"/>
      <c r="I342" s="208"/>
    </row>
    <row r="343" spans="1:9" ht="15.75" customHeight="1" x14ac:dyDescent="0.35">
      <c r="A343" s="50" t="s">
        <v>147</v>
      </c>
      <c r="B343" s="41">
        <v>8</v>
      </c>
      <c r="C343" s="41" t="s">
        <v>131</v>
      </c>
      <c r="D343" s="172">
        <v>280</v>
      </c>
      <c r="E343" s="47">
        <f t="shared" si="10"/>
        <v>2240</v>
      </c>
      <c r="F343" s="206" t="s">
        <v>297</v>
      </c>
      <c r="G343" s="207"/>
      <c r="H343" s="207"/>
      <c r="I343" s="208"/>
    </row>
    <row r="344" spans="1:9" ht="15.75" customHeight="1" x14ac:dyDescent="0.35">
      <c r="A344" s="50" t="s">
        <v>148</v>
      </c>
      <c r="B344" s="41">
        <v>1</v>
      </c>
      <c r="C344" s="41" t="s">
        <v>90</v>
      </c>
      <c r="D344" s="172">
        <v>650</v>
      </c>
      <c r="E344" s="47">
        <f t="shared" si="10"/>
        <v>650</v>
      </c>
      <c r="F344" s="206" t="s">
        <v>298</v>
      </c>
      <c r="G344" s="207"/>
      <c r="H344" s="207"/>
      <c r="I344" s="208"/>
    </row>
    <row r="345" spans="1:9" ht="15.75" customHeight="1" thickBot="1" x14ac:dyDescent="0.4">
      <c r="A345" s="50" t="s">
        <v>149</v>
      </c>
      <c r="B345" s="41">
        <v>27</v>
      </c>
      <c r="C345" s="41" t="s">
        <v>131</v>
      </c>
      <c r="D345" s="172">
        <v>70</v>
      </c>
      <c r="E345" s="47">
        <f t="shared" si="10"/>
        <v>1890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235</v>
      </c>
      <c r="B347" s="41">
        <v>1</v>
      </c>
      <c r="C347" s="41" t="s">
        <v>73</v>
      </c>
      <c r="D347" s="172">
        <v>0</v>
      </c>
      <c r="E347" s="47">
        <f t="shared" si="10"/>
        <v>0</v>
      </c>
      <c r="F347" s="206" t="s">
        <v>299</v>
      </c>
      <c r="G347" s="207"/>
      <c r="H347" s="207"/>
      <c r="I347" s="208"/>
    </row>
    <row r="348" spans="1:9" ht="15.75" customHeight="1" x14ac:dyDescent="0.35">
      <c r="A348" s="48" t="s">
        <v>152</v>
      </c>
      <c r="B348" s="41">
        <v>1</v>
      </c>
      <c r="C348" s="41" t="s">
        <v>73</v>
      </c>
      <c r="D348" s="172">
        <v>0</v>
      </c>
      <c r="E348" s="47">
        <f t="shared" si="10"/>
        <v>0</v>
      </c>
      <c r="F348" s="206" t="s">
        <v>300</v>
      </c>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236</v>
      </c>
      <c r="B351" s="41">
        <v>27</v>
      </c>
      <c r="C351" s="41" t="s">
        <v>131</v>
      </c>
      <c r="D351" s="172">
        <v>50</v>
      </c>
      <c r="E351" s="47">
        <f t="shared" si="10"/>
        <v>1350</v>
      </c>
      <c r="F351" s="206"/>
      <c r="G351" s="207"/>
      <c r="H351" s="207"/>
      <c r="I351" s="208"/>
    </row>
    <row r="352" spans="1:9" ht="15.75" customHeight="1" x14ac:dyDescent="0.35">
      <c r="A352" s="48" t="s">
        <v>158</v>
      </c>
      <c r="B352" s="41">
        <v>1</v>
      </c>
      <c r="C352" s="41" t="s">
        <v>90</v>
      </c>
      <c r="D352" s="172">
        <v>0</v>
      </c>
      <c r="E352" s="47">
        <f t="shared" si="10"/>
        <v>0</v>
      </c>
      <c r="F352" s="206" t="s">
        <v>302</v>
      </c>
      <c r="G352" s="207"/>
      <c r="H352" s="207"/>
      <c r="I352" s="208"/>
    </row>
    <row r="353" spans="1:9" ht="15.75" customHeight="1" x14ac:dyDescent="0.35">
      <c r="A353" s="48" t="s">
        <v>159</v>
      </c>
      <c r="B353" s="41">
        <v>1</v>
      </c>
      <c r="C353" s="41" t="s">
        <v>90</v>
      </c>
      <c r="D353" s="172">
        <v>0</v>
      </c>
      <c r="E353" s="47">
        <f t="shared" si="10"/>
        <v>0</v>
      </c>
      <c r="F353" s="206" t="s">
        <v>301</v>
      </c>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568182</v>
      </c>
      <c r="F355" s="234"/>
      <c r="G355" s="235"/>
      <c r="H355" s="235"/>
      <c r="I355" s="236"/>
    </row>
    <row r="356" spans="1:9" ht="16.5" customHeight="1" thickTop="1" thickBot="1" x14ac:dyDescent="0.4">
      <c r="A356" s="52" t="s">
        <v>161</v>
      </c>
      <c r="B356" s="53"/>
      <c r="C356" s="54"/>
      <c r="D356" s="55"/>
      <c r="E356" s="56">
        <f>SUM(E355)/B243</f>
        <v>10926.576923076924</v>
      </c>
      <c r="F356" s="234"/>
      <c r="G356" s="235"/>
      <c r="H356" s="235"/>
      <c r="I356" s="236"/>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4"/>
      <c r="G358" s="235"/>
      <c r="H358" s="235"/>
      <c r="I358" s="236"/>
    </row>
    <row r="359" spans="1:9" ht="15.75" customHeight="1" thickTop="1" x14ac:dyDescent="0.35">
      <c r="A359" s="61" t="s">
        <v>163</v>
      </c>
      <c r="B359" s="62"/>
      <c r="C359" s="63"/>
      <c r="D359" s="64"/>
      <c r="E359" s="174">
        <v>0.06</v>
      </c>
      <c r="F359" s="191"/>
      <c r="G359" s="192"/>
      <c r="H359" s="192"/>
      <c r="I359" s="193"/>
    </row>
    <row r="360" spans="1:9" ht="15.75" customHeight="1" thickBot="1" x14ac:dyDescent="0.4">
      <c r="A360" s="61" t="s">
        <v>164</v>
      </c>
      <c r="B360" s="66"/>
      <c r="C360" s="67"/>
      <c r="D360" s="68"/>
      <c r="E360" s="175">
        <v>0.06</v>
      </c>
      <c r="F360" s="194"/>
      <c r="G360" s="195"/>
      <c r="H360" s="195"/>
      <c r="I360" s="196"/>
    </row>
    <row r="361" spans="1:9" ht="16.5" customHeight="1" thickTop="1" thickBot="1" x14ac:dyDescent="0.4">
      <c r="A361" s="52" t="s">
        <v>165</v>
      </c>
      <c r="B361" s="53"/>
      <c r="C361" s="54"/>
      <c r="D361" s="55"/>
      <c r="E361" s="94">
        <f>SUM(E359:E360)</f>
        <v>0.12</v>
      </c>
      <c r="F361" s="234"/>
      <c r="G361" s="235"/>
      <c r="H361" s="235"/>
      <c r="I361" s="236"/>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2"/>
      <c r="B364" s="243"/>
      <c r="C364" s="243"/>
      <c r="D364" s="243"/>
      <c r="E364" s="243"/>
      <c r="F364" s="243"/>
      <c r="G364" s="243"/>
      <c r="H364" s="243"/>
      <c r="I364" s="24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160</v>
      </c>
      <c r="E375" s="78">
        <f>SUM(B375)*D375</f>
        <v>11456</v>
      </c>
      <c r="F375" s="82">
        <v>5</v>
      </c>
      <c r="G375" s="83">
        <f>SUM(E375*F375)</f>
        <v>57280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1100</v>
      </c>
      <c r="E377" s="78">
        <f>SUM(B377)*D377</f>
        <v>78760</v>
      </c>
      <c r="F377" s="82">
        <v>5</v>
      </c>
      <c r="G377" s="83">
        <f>SUM(E377*F377)</f>
        <v>393800</v>
      </c>
      <c r="H377" s="80"/>
      <c r="I377" s="75"/>
    </row>
    <row r="378" spans="1:9" ht="16.5" customHeight="1" thickBot="1" x14ac:dyDescent="0.4">
      <c r="A378" s="179" t="s">
        <v>173</v>
      </c>
      <c r="B378" s="129">
        <v>1</v>
      </c>
      <c r="C378" s="39" t="s">
        <v>90</v>
      </c>
      <c r="D378" s="176">
        <v>0</v>
      </c>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451080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160</v>
      </c>
      <c r="E383" s="78">
        <f>SUM(B383)*D383</f>
        <v>13632</v>
      </c>
      <c r="F383" s="82">
        <v>10</v>
      </c>
      <c r="G383" s="83">
        <f>SUM(E383*F383)</f>
        <v>136320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1100</v>
      </c>
      <c r="E385" s="78">
        <f>SUM(B385)*D385</f>
        <v>93720</v>
      </c>
      <c r="F385" s="82">
        <v>10</v>
      </c>
      <c r="G385" s="83">
        <f>SUM(E385*F385)</f>
        <v>937200</v>
      </c>
      <c r="H385" s="80"/>
      <c r="I385" s="75"/>
    </row>
    <row r="386" spans="1:9" ht="16.5" customHeight="1" thickBot="1" x14ac:dyDescent="0.4">
      <c r="A386" s="179" t="s">
        <v>173</v>
      </c>
      <c r="B386" s="129">
        <v>1</v>
      </c>
      <c r="C386" s="39" t="s">
        <v>90</v>
      </c>
      <c r="D386" s="176">
        <v>0</v>
      </c>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1073520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160</v>
      </c>
      <c r="E391" s="78">
        <f>SUM(B391)*D391</f>
        <v>13776</v>
      </c>
      <c r="F391" s="82">
        <v>3</v>
      </c>
      <c r="G391" s="83">
        <f>SUM(E391*F391)</f>
        <v>41328</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1100</v>
      </c>
      <c r="E393" s="78">
        <f>SUM(B393)*D393</f>
        <v>94710</v>
      </c>
      <c r="F393" s="82">
        <v>3</v>
      </c>
      <c r="G393" s="83">
        <f>SUM(E393*F393)</f>
        <v>284130</v>
      </c>
      <c r="H393" s="80"/>
      <c r="I393" s="80"/>
    </row>
    <row r="394" spans="1:9" ht="16.5" customHeight="1" thickBot="1" x14ac:dyDescent="0.4">
      <c r="A394" s="179" t="s">
        <v>173</v>
      </c>
      <c r="B394" s="129">
        <v>1</v>
      </c>
      <c r="C394" s="39" t="s">
        <v>90</v>
      </c>
      <c r="D394" s="176">
        <v>0</v>
      </c>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325458</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160</v>
      </c>
      <c r="E399" s="78">
        <f>SUM(B399)*D399</f>
        <v>15072</v>
      </c>
      <c r="F399" s="82">
        <v>6</v>
      </c>
      <c r="G399" s="83">
        <f>SUM(E399*F399)</f>
        <v>90432</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1100</v>
      </c>
      <c r="E401" s="78">
        <f>SUM(B401)*D401</f>
        <v>103620</v>
      </c>
      <c r="F401" s="82">
        <v>6</v>
      </c>
      <c r="G401" s="83">
        <f>SUM(E401*F401)</f>
        <v>621720</v>
      </c>
      <c r="H401" s="80"/>
      <c r="I401" s="75"/>
    </row>
    <row r="402" spans="1:9" ht="16.5" customHeight="1" thickBot="1" x14ac:dyDescent="0.4">
      <c r="A402" s="179" t="s">
        <v>173</v>
      </c>
      <c r="B402" s="129">
        <v>1</v>
      </c>
      <c r="C402" s="39" t="s">
        <v>90</v>
      </c>
      <c r="D402" s="176">
        <v>0</v>
      </c>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712152</v>
      </c>
      <c r="H403" s="80"/>
      <c r="I403" s="75"/>
    </row>
    <row r="404" spans="1:9" ht="16" thickBot="1" x14ac:dyDescent="0.4">
      <c r="A404" s="237"/>
      <c r="B404" s="237"/>
      <c r="C404" s="237"/>
      <c r="D404" s="237"/>
      <c r="E404" s="237"/>
      <c r="F404" s="237"/>
      <c r="G404" s="237"/>
      <c r="H404" s="237"/>
      <c r="I404" s="237"/>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18</v>
      </c>
      <c r="E407" s="78">
        <f>SUM(B407)*D407</f>
        <v>142956</v>
      </c>
      <c r="F407" s="78"/>
      <c r="G407" s="111"/>
      <c r="H407" s="65"/>
      <c r="I407" s="110"/>
    </row>
    <row r="408" spans="1:9" ht="16" thickBot="1" x14ac:dyDescent="0.4">
      <c r="A408" s="117" t="s">
        <v>186</v>
      </c>
      <c r="B408" s="39">
        <v>7942</v>
      </c>
      <c r="C408" s="39" t="s">
        <v>185</v>
      </c>
      <c r="D408" s="176">
        <v>12.5</v>
      </c>
      <c r="E408" s="78">
        <f t="shared" ref="E408" si="11">SUM(B408)*D408</f>
        <v>99275</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200</v>
      </c>
      <c r="E410" s="78">
        <f t="shared" ref="E410:E414" si="12">SUM(B410)*D410</f>
        <v>162800</v>
      </c>
      <c r="F410" s="78"/>
      <c r="G410" s="111"/>
      <c r="H410" s="65"/>
      <c r="I410" s="110"/>
    </row>
    <row r="411" spans="1:9" x14ac:dyDescent="0.35">
      <c r="A411" s="96" t="s">
        <v>189</v>
      </c>
      <c r="B411" s="39">
        <v>592</v>
      </c>
      <c r="C411" s="39" t="s">
        <v>185</v>
      </c>
      <c r="D411" s="176">
        <v>125</v>
      </c>
      <c r="E411" s="78">
        <f t="shared" si="12"/>
        <v>74000</v>
      </c>
      <c r="F411" s="78"/>
      <c r="G411" s="111"/>
      <c r="H411" s="65"/>
      <c r="I411" s="110"/>
    </row>
    <row r="412" spans="1:9" x14ac:dyDescent="0.35">
      <c r="A412" s="96" t="s">
        <v>190</v>
      </c>
      <c r="B412" s="181" t="s">
        <v>191</v>
      </c>
      <c r="C412" s="39" t="s">
        <v>185</v>
      </c>
      <c r="D412" s="176">
        <v>0</v>
      </c>
      <c r="E412" s="78">
        <f t="shared" si="12"/>
        <v>0</v>
      </c>
      <c r="F412" s="78"/>
      <c r="G412" s="111"/>
      <c r="H412" s="65"/>
      <c r="I412" s="110"/>
    </row>
    <row r="413" spans="1:9" x14ac:dyDescent="0.35">
      <c r="A413" s="96" t="s">
        <v>192</v>
      </c>
      <c r="B413" s="39">
        <v>900</v>
      </c>
      <c r="C413" s="39" t="s">
        <v>185</v>
      </c>
      <c r="D413" s="176">
        <v>135</v>
      </c>
      <c r="E413" s="78">
        <f t="shared" si="12"/>
        <v>121500</v>
      </c>
      <c r="F413" s="78"/>
      <c r="G413" s="111"/>
      <c r="H413" s="65"/>
      <c r="I413" s="110"/>
    </row>
    <row r="414" spans="1:9" ht="16" thickBot="1" x14ac:dyDescent="0.4">
      <c r="A414" s="117" t="s">
        <v>193</v>
      </c>
      <c r="B414" s="39">
        <v>1225</v>
      </c>
      <c r="C414" s="39" t="s">
        <v>185</v>
      </c>
      <c r="D414" s="176">
        <v>103</v>
      </c>
      <c r="E414" s="78">
        <f t="shared" si="12"/>
        <v>126175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60</v>
      </c>
      <c r="E416" s="78">
        <f t="shared" ref="E416:E417" si="13">SUM(B416)*D416</f>
        <v>158340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v>199</v>
      </c>
      <c r="E419" s="78">
        <f t="shared" ref="E419:E421" si="15">SUM(B419)*D419</f>
        <v>5771</v>
      </c>
      <c r="F419" s="78"/>
      <c r="G419" s="111"/>
      <c r="H419" s="65"/>
      <c r="I419" s="110"/>
    </row>
    <row r="420" spans="1:9" x14ac:dyDescent="0.35">
      <c r="A420" s="96" t="s">
        <v>200</v>
      </c>
      <c r="B420" s="39">
        <v>507</v>
      </c>
      <c r="C420" s="39" t="s">
        <v>201</v>
      </c>
      <c r="D420" s="176">
        <v>82</v>
      </c>
      <c r="E420" s="78">
        <f t="shared" si="15"/>
        <v>41574</v>
      </c>
      <c r="F420" s="78"/>
      <c r="G420" s="111"/>
      <c r="H420" s="65"/>
      <c r="I420" s="110"/>
    </row>
    <row r="421" spans="1:9" ht="16" thickBot="1" x14ac:dyDescent="0.4">
      <c r="A421" s="117" t="s">
        <v>202</v>
      </c>
      <c r="B421" s="39">
        <v>401</v>
      </c>
      <c r="C421" s="39" t="s">
        <v>201</v>
      </c>
      <c r="D421" s="176">
        <v>90</v>
      </c>
      <c r="E421" s="78">
        <f t="shared" si="15"/>
        <v>36090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v>4100</v>
      </c>
      <c r="E424" s="78">
        <f t="shared" si="16"/>
        <v>110700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1301681</v>
      </c>
      <c r="H433" s="119"/>
      <c r="I433" s="115"/>
    </row>
    <row r="434" spans="1:9" ht="16" thickBot="1" x14ac:dyDescent="0.4">
      <c r="A434" s="238"/>
      <c r="B434" s="238"/>
      <c r="C434" s="238"/>
      <c r="D434" s="238"/>
      <c r="E434" s="238"/>
      <c r="F434" s="238"/>
      <c r="G434" s="238"/>
      <c r="H434" s="238"/>
      <c r="I434" s="239"/>
    </row>
    <row r="435" spans="1:9" ht="16" thickBot="1" x14ac:dyDescent="0.4">
      <c r="A435" s="240" t="s">
        <v>216</v>
      </c>
      <c r="B435" s="240"/>
      <c r="C435" s="240"/>
      <c r="D435" s="240"/>
      <c r="E435" s="241"/>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568182</v>
      </c>
      <c r="H437" s="27"/>
      <c r="I437" s="130"/>
    </row>
    <row r="438" spans="1:9" x14ac:dyDescent="0.35">
      <c r="A438" s="103" t="s">
        <v>218</v>
      </c>
      <c r="B438" s="92"/>
      <c r="C438" s="93"/>
      <c r="D438" s="93"/>
      <c r="E438" s="93"/>
      <c r="F438" s="126"/>
      <c r="G438" s="97">
        <f>SUM(G367,G375,G383,G391,G399)</f>
        <v>325360</v>
      </c>
      <c r="H438" s="27"/>
      <c r="I438" s="130"/>
    </row>
    <row r="439" spans="1:9" x14ac:dyDescent="0.35">
      <c r="A439" s="103" t="s">
        <v>219</v>
      </c>
      <c r="B439" s="92"/>
      <c r="C439" s="93"/>
      <c r="D439" s="93"/>
      <c r="E439" s="93"/>
      <c r="F439" s="126"/>
      <c r="G439" s="97">
        <f>SUM(G369,G377,G385,G393,G401)</f>
        <v>2236850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1301681</v>
      </c>
      <c r="H441" s="27"/>
      <c r="I441" s="130"/>
    </row>
    <row r="442" spans="1:9" x14ac:dyDescent="0.35">
      <c r="A442" s="103" t="s">
        <v>222</v>
      </c>
      <c r="B442" s="92"/>
      <c r="C442" s="93"/>
      <c r="D442" s="93"/>
      <c r="E442" s="93"/>
      <c r="F442" s="126"/>
      <c r="G442" s="97">
        <f>SUM(G437:G441)*3%</f>
        <v>132962.19</v>
      </c>
      <c r="H442" s="27"/>
      <c r="I442" s="130"/>
    </row>
    <row r="443" spans="1:9" x14ac:dyDescent="0.35">
      <c r="A443" s="103" t="s">
        <v>237</v>
      </c>
      <c r="B443" s="92"/>
      <c r="C443" s="93"/>
      <c r="D443" s="93"/>
      <c r="E443" s="93"/>
      <c r="F443" s="126"/>
      <c r="G443" s="97">
        <f>SUM(G437:G442)*E361</f>
        <v>547804.22279999999</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5112839.4128</v>
      </c>
      <c r="H445" s="131"/>
      <c r="I445" s="132"/>
    </row>
    <row r="446" spans="1:9" ht="16" thickBot="1" x14ac:dyDescent="0.4">
      <c r="A446" s="24"/>
      <c r="C446" s="25"/>
      <c r="D446" s="25"/>
      <c r="E446" s="25"/>
      <c r="F446" s="26"/>
      <c r="G446" s="27"/>
      <c r="H446" s="27"/>
      <c r="I446" s="25"/>
    </row>
    <row r="447" spans="1:9" ht="24" customHeight="1" thickBot="1" x14ac:dyDescent="0.4">
      <c r="A447" s="247" t="s">
        <v>239</v>
      </c>
      <c r="B447" s="248"/>
      <c r="C447" s="248"/>
      <c r="D447" s="248"/>
      <c r="E447" s="248"/>
      <c r="F447" s="249"/>
      <c r="G447" s="153"/>
    </row>
    <row r="448" spans="1:9" ht="24" customHeight="1" thickBot="1" x14ac:dyDescent="0.4">
      <c r="A448" s="135" t="s">
        <v>224</v>
      </c>
      <c r="B448" s="154"/>
      <c r="C448" s="155"/>
      <c r="D448" s="155"/>
      <c r="E448" s="155"/>
      <c r="F448" s="156"/>
      <c r="G448" s="157">
        <f>SUM(G221)</f>
        <v>5552610.1903999997</v>
      </c>
    </row>
    <row r="449" spans="1:7" ht="24" customHeight="1" thickBot="1" x14ac:dyDescent="0.4">
      <c r="A449" s="241" t="s">
        <v>238</v>
      </c>
      <c r="B449" s="245"/>
      <c r="C449" s="245"/>
      <c r="D449" s="245"/>
      <c r="E449" s="245"/>
      <c r="F449" s="246"/>
      <c r="G449" s="157">
        <f>SUM(G445)</f>
        <v>5112839.4128</v>
      </c>
    </row>
    <row r="450" spans="1:7" ht="31" customHeight="1" thickBot="1" x14ac:dyDescent="0.4">
      <c r="A450" s="241" t="s">
        <v>240</v>
      </c>
      <c r="B450" s="245"/>
      <c r="C450" s="245"/>
      <c r="D450" s="245"/>
      <c r="E450" s="245"/>
      <c r="F450" s="246"/>
      <c r="G450" s="157">
        <f>SUM(G448:G449)</f>
        <v>10665449.6032</v>
      </c>
    </row>
  </sheetData>
  <sheetProtection algorithmName="SHA-512" hashValue="y5d7BJQxx+qoxRJPvKJ+GoISALjeYjY2Qax8q1GaawZzLicnQXAksGSy5TMpzvfZz6VL7RDryZIXSJd4iYMDiA==" saltValue="32udRP0Rnvf5k4/+SHahDA==" spinCount="100000" sheet="1" selectLockedCell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tabColor theme="7"/>
    <pageSetUpPr fitToPage="1"/>
  </sheetPr>
  <dimension ref="A1:K450"/>
  <sheetViews>
    <sheetView view="pageBreakPreview" topLeftCell="A319" zoomScaleNormal="100" zoomScaleSheetLayoutView="100" workbookViewId="0">
      <selection activeCell="B227" sqref="B227:H227"/>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243</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244</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c r="E40" s="47">
        <f>SUM(B40)*D40</f>
        <v>0</v>
      </c>
      <c r="F40" s="206"/>
      <c r="G40" s="207"/>
      <c r="H40" s="207"/>
      <c r="I40" s="208"/>
    </row>
    <row r="41" spans="1:11" ht="15.75" customHeight="1" x14ac:dyDescent="0.35">
      <c r="A41" s="48" t="s">
        <v>63</v>
      </c>
      <c r="B41" s="41">
        <v>68</v>
      </c>
      <c r="C41" s="41" t="s">
        <v>62</v>
      </c>
      <c r="D41" s="172"/>
      <c r="E41" s="47">
        <f t="shared" ref="E41:E104" si="1">SUM(B41)*D41</f>
        <v>0</v>
      </c>
      <c r="F41" s="206"/>
      <c r="G41" s="207"/>
      <c r="H41" s="207"/>
      <c r="I41" s="208"/>
    </row>
    <row r="42" spans="1:11" ht="15.75" customHeight="1" x14ac:dyDescent="0.35">
      <c r="A42" s="48" t="s">
        <v>64</v>
      </c>
      <c r="B42" s="41">
        <v>68</v>
      </c>
      <c r="C42" s="41" t="s">
        <v>62</v>
      </c>
      <c r="D42" s="172"/>
      <c r="E42" s="47">
        <f t="shared" si="1"/>
        <v>0</v>
      </c>
      <c r="F42" s="206"/>
      <c r="G42" s="207"/>
      <c r="H42" s="207"/>
      <c r="I42" s="208"/>
    </row>
    <row r="43" spans="1:11" ht="15.75" customHeight="1" x14ac:dyDescent="0.35">
      <c r="A43" s="48" t="s">
        <v>65</v>
      </c>
      <c r="B43" s="41">
        <v>68</v>
      </c>
      <c r="C43" s="41" t="s">
        <v>62</v>
      </c>
      <c r="D43" s="172"/>
      <c r="E43" s="47">
        <f t="shared" si="1"/>
        <v>0</v>
      </c>
      <c r="F43" s="206"/>
      <c r="G43" s="207"/>
      <c r="H43" s="207"/>
      <c r="I43" s="208"/>
    </row>
    <row r="44" spans="1:11" ht="15.75" customHeight="1" x14ac:dyDescent="0.35">
      <c r="A44" s="48" t="s">
        <v>66</v>
      </c>
      <c r="B44" s="41">
        <v>68</v>
      </c>
      <c r="C44" s="41" t="s">
        <v>62</v>
      </c>
      <c r="D44" s="172"/>
      <c r="E44" s="47">
        <f t="shared" si="1"/>
        <v>0</v>
      </c>
      <c r="F44" s="206"/>
      <c r="G44" s="207"/>
      <c r="H44" s="207"/>
      <c r="I44" s="208"/>
    </row>
    <row r="45" spans="1:11" ht="15.75" customHeight="1" x14ac:dyDescent="0.35">
      <c r="A45" s="48" t="s">
        <v>67</v>
      </c>
      <c r="B45" s="41">
        <v>68</v>
      </c>
      <c r="C45" s="41" t="s">
        <v>62</v>
      </c>
      <c r="D45" s="172"/>
      <c r="E45" s="47">
        <f t="shared" si="1"/>
        <v>0</v>
      </c>
      <c r="F45" s="206"/>
      <c r="G45" s="207"/>
      <c r="H45" s="207"/>
      <c r="I45" s="208"/>
    </row>
    <row r="46" spans="1:11" ht="15.75" customHeight="1" x14ac:dyDescent="0.35">
      <c r="A46" s="48" t="s">
        <v>68</v>
      </c>
      <c r="B46" s="41">
        <v>68</v>
      </c>
      <c r="C46" s="41" t="s">
        <v>62</v>
      </c>
      <c r="D46" s="172"/>
      <c r="E46" s="47">
        <f t="shared" si="1"/>
        <v>0</v>
      </c>
      <c r="F46" s="206"/>
      <c r="G46" s="207"/>
      <c r="H46" s="207"/>
      <c r="I46" s="208"/>
    </row>
    <row r="47" spans="1:11" ht="15.75" customHeight="1" x14ac:dyDescent="0.35">
      <c r="A47" s="48" t="s">
        <v>69</v>
      </c>
      <c r="B47" s="41">
        <v>68</v>
      </c>
      <c r="C47" s="41" t="s">
        <v>62</v>
      </c>
      <c r="D47" s="172"/>
      <c r="E47" s="47">
        <f t="shared" si="1"/>
        <v>0</v>
      </c>
      <c r="F47" s="206"/>
      <c r="G47" s="207"/>
      <c r="H47" s="207"/>
      <c r="I47" s="208"/>
    </row>
    <row r="48" spans="1:11" ht="15.75" customHeight="1" thickBot="1" x14ac:dyDescent="0.4">
      <c r="A48" s="48" t="s">
        <v>70</v>
      </c>
      <c r="B48" s="41">
        <v>68</v>
      </c>
      <c r="C48" s="41" t="s">
        <v>62</v>
      </c>
      <c r="D48" s="172"/>
      <c r="E48" s="47">
        <f t="shared" si="1"/>
        <v>0</v>
      </c>
      <c r="F48" s="206"/>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c r="E50" s="47">
        <f t="shared" si="1"/>
        <v>0</v>
      </c>
      <c r="F50" s="206"/>
      <c r="G50" s="207"/>
      <c r="H50" s="207"/>
      <c r="I50" s="208"/>
    </row>
    <row r="51" spans="1:9" ht="15.75" customHeight="1" x14ac:dyDescent="0.35">
      <c r="A51" s="48" t="s">
        <v>74</v>
      </c>
      <c r="B51" s="41">
        <v>68</v>
      </c>
      <c r="C51" s="41" t="s">
        <v>62</v>
      </c>
      <c r="D51" s="172"/>
      <c r="E51" s="47">
        <f t="shared" si="1"/>
        <v>0</v>
      </c>
      <c r="F51" s="206"/>
      <c r="G51" s="207"/>
      <c r="H51" s="207"/>
      <c r="I51" s="208"/>
    </row>
    <row r="52" spans="1:9" ht="15.75" customHeight="1" x14ac:dyDescent="0.35">
      <c r="A52" s="48" t="s">
        <v>75</v>
      </c>
      <c r="B52" s="41">
        <v>68</v>
      </c>
      <c r="C52" s="41" t="s">
        <v>62</v>
      </c>
      <c r="D52" s="172"/>
      <c r="E52" s="47">
        <f t="shared" si="1"/>
        <v>0</v>
      </c>
      <c r="F52" s="206"/>
      <c r="G52" s="207"/>
      <c r="H52" s="207"/>
      <c r="I52" s="208"/>
    </row>
    <row r="53" spans="1:9" ht="15.75" customHeight="1" x14ac:dyDescent="0.35">
      <c r="A53" s="48" t="s">
        <v>76</v>
      </c>
      <c r="B53" s="41">
        <v>68</v>
      </c>
      <c r="C53" s="41" t="s">
        <v>62</v>
      </c>
      <c r="D53" s="172"/>
      <c r="E53" s="47">
        <f t="shared" si="1"/>
        <v>0</v>
      </c>
      <c r="F53" s="206"/>
      <c r="G53" s="207"/>
      <c r="H53" s="207"/>
      <c r="I53" s="208"/>
    </row>
    <row r="54" spans="1:9" ht="15.75" customHeight="1" x14ac:dyDescent="0.35">
      <c r="A54" s="48" t="s">
        <v>77</v>
      </c>
      <c r="B54" s="41">
        <v>68</v>
      </c>
      <c r="C54" s="41" t="s">
        <v>62</v>
      </c>
      <c r="D54" s="172"/>
      <c r="E54" s="47">
        <f t="shared" si="1"/>
        <v>0</v>
      </c>
      <c r="F54" s="206"/>
      <c r="G54" s="207"/>
      <c r="H54" s="207"/>
      <c r="I54" s="208"/>
    </row>
    <row r="55" spans="1:9" ht="15.75" customHeight="1" x14ac:dyDescent="0.35">
      <c r="A55" s="48" t="s">
        <v>78</v>
      </c>
      <c r="B55" s="41">
        <v>68</v>
      </c>
      <c r="C55" s="41" t="s">
        <v>62</v>
      </c>
      <c r="D55" s="172"/>
      <c r="E55" s="47">
        <f t="shared" si="1"/>
        <v>0</v>
      </c>
      <c r="F55" s="206"/>
      <c r="G55" s="207"/>
      <c r="H55" s="207"/>
      <c r="I55" s="208"/>
    </row>
    <row r="56" spans="1:9" ht="15.75" customHeight="1" x14ac:dyDescent="0.35">
      <c r="A56" s="48" t="s">
        <v>79</v>
      </c>
      <c r="B56" s="41">
        <v>68</v>
      </c>
      <c r="C56" s="41" t="s">
        <v>62</v>
      </c>
      <c r="D56" s="172"/>
      <c r="E56" s="47">
        <f t="shared" si="1"/>
        <v>0</v>
      </c>
      <c r="F56" s="206"/>
      <c r="G56" s="207"/>
      <c r="H56" s="207"/>
      <c r="I56" s="208"/>
    </row>
    <row r="57" spans="1:9" ht="15.75" customHeight="1" x14ac:dyDescent="0.35">
      <c r="A57" s="48" t="s">
        <v>80</v>
      </c>
      <c r="B57" s="41">
        <v>68</v>
      </c>
      <c r="C57" s="41" t="s">
        <v>62</v>
      </c>
      <c r="D57" s="172"/>
      <c r="E57" s="47">
        <f t="shared" si="1"/>
        <v>0</v>
      </c>
      <c r="F57" s="206"/>
      <c r="G57" s="207"/>
      <c r="H57" s="207"/>
      <c r="I57" s="208"/>
    </row>
    <row r="58" spans="1:9" ht="15.75" customHeight="1" x14ac:dyDescent="0.35">
      <c r="A58" s="48" t="s">
        <v>81</v>
      </c>
      <c r="B58" s="41">
        <v>68</v>
      </c>
      <c r="C58" s="41" t="s">
        <v>62</v>
      </c>
      <c r="D58" s="172"/>
      <c r="E58" s="47">
        <f t="shared" si="1"/>
        <v>0</v>
      </c>
      <c r="F58" s="206"/>
      <c r="G58" s="207"/>
      <c r="H58" s="207"/>
      <c r="I58" s="208"/>
    </row>
    <row r="59" spans="1:9" ht="15.75" customHeight="1" x14ac:dyDescent="0.35">
      <c r="A59" s="50" t="s">
        <v>82</v>
      </c>
      <c r="B59" s="41">
        <v>68</v>
      </c>
      <c r="C59" s="41" t="s">
        <v>62</v>
      </c>
      <c r="D59" s="172"/>
      <c r="E59" s="47">
        <f t="shared" si="1"/>
        <v>0</v>
      </c>
      <c r="F59" s="206"/>
      <c r="G59" s="207"/>
      <c r="H59" s="207"/>
      <c r="I59" s="208"/>
    </row>
    <row r="60" spans="1:9" ht="15.75" customHeight="1" x14ac:dyDescent="0.35">
      <c r="A60" s="48" t="s">
        <v>83</v>
      </c>
      <c r="B60" s="142">
        <v>1</v>
      </c>
      <c r="C60" s="41" t="s">
        <v>73</v>
      </c>
      <c r="D60" s="172"/>
      <c r="E60" s="47">
        <f t="shared" si="1"/>
        <v>0</v>
      </c>
      <c r="F60" s="206"/>
      <c r="G60" s="207"/>
      <c r="H60" s="207"/>
      <c r="I60" s="208"/>
    </row>
    <row r="61" spans="1:9" ht="15.75" customHeight="1" x14ac:dyDescent="0.35">
      <c r="A61" s="48" t="s">
        <v>84</v>
      </c>
      <c r="B61" s="142">
        <v>1</v>
      </c>
      <c r="C61" s="41" t="s">
        <v>73</v>
      </c>
      <c r="D61" s="172"/>
      <c r="E61" s="47">
        <f t="shared" si="1"/>
        <v>0</v>
      </c>
      <c r="F61" s="206"/>
      <c r="G61" s="207"/>
      <c r="H61" s="207"/>
      <c r="I61" s="208"/>
    </row>
    <row r="62" spans="1:9" ht="15.75" customHeight="1" thickBot="1" x14ac:dyDescent="0.4">
      <c r="A62" s="143" t="s">
        <v>85</v>
      </c>
      <c r="B62" s="142">
        <v>1</v>
      </c>
      <c r="C62" s="41" t="s">
        <v>73</v>
      </c>
      <c r="D62" s="172"/>
      <c r="E62" s="47">
        <f t="shared" si="1"/>
        <v>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c r="E64" s="160">
        <f t="shared" si="1"/>
        <v>0</v>
      </c>
      <c r="F64" s="231"/>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c r="E66" s="47">
        <f t="shared" si="1"/>
        <v>0</v>
      </c>
      <c r="F66" s="206"/>
      <c r="G66" s="207"/>
      <c r="H66" s="207"/>
      <c r="I66" s="208"/>
    </row>
    <row r="67" spans="1:9" ht="15.75" customHeight="1" x14ac:dyDescent="0.35">
      <c r="A67" s="48" t="s">
        <v>91</v>
      </c>
      <c r="B67" s="142">
        <v>1</v>
      </c>
      <c r="C67" s="142" t="s">
        <v>90</v>
      </c>
      <c r="D67" s="172"/>
      <c r="E67" s="47">
        <f t="shared" si="1"/>
        <v>0</v>
      </c>
      <c r="F67" s="206"/>
      <c r="G67" s="207"/>
      <c r="H67" s="207"/>
      <c r="I67" s="208"/>
    </row>
    <row r="68" spans="1:9" ht="15.75" customHeight="1" x14ac:dyDescent="0.35">
      <c r="A68" s="48" t="s">
        <v>92</v>
      </c>
      <c r="B68" s="41">
        <v>1</v>
      </c>
      <c r="C68" s="142" t="s">
        <v>90</v>
      </c>
      <c r="D68" s="172"/>
      <c r="E68" s="47">
        <f t="shared" si="1"/>
        <v>0</v>
      </c>
      <c r="F68" s="206"/>
      <c r="G68" s="207"/>
      <c r="H68" s="207"/>
      <c r="I68" s="208"/>
    </row>
    <row r="69" spans="1:9" ht="15.75" customHeight="1" x14ac:dyDescent="0.35">
      <c r="A69" s="48" t="s">
        <v>93</v>
      </c>
      <c r="B69" s="41">
        <v>1</v>
      </c>
      <c r="C69" s="142" t="s">
        <v>90</v>
      </c>
      <c r="D69" s="172"/>
      <c r="E69" s="47">
        <f t="shared" si="1"/>
        <v>0</v>
      </c>
      <c r="F69" s="206"/>
      <c r="G69" s="207"/>
      <c r="H69" s="207"/>
      <c r="I69" s="208"/>
    </row>
    <row r="70" spans="1:9" ht="15.75" customHeight="1" thickBot="1" x14ac:dyDescent="0.4">
      <c r="A70" s="48" t="s">
        <v>94</v>
      </c>
      <c r="B70" s="142">
        <v>1</v>
      </c>
      <c r="C70" s="41" t="s">
        <v>90</v>
      </c>
      <c r="D70" s="172"/>
      <c r="E70" s="47">
        <f t="shared" si="1"/>
        <v>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c r="E72" s="47">
        <f t="shared" si="1"/>
        <v>0</v>
      </c>
      <c r="F72" s="206"/>
      <c r="G72" s="207"/>
      <c r="H72" s="207"/>
      <c r="I72" s="208"/>
    </row>
    <row r="73" spans="1:9" ht="15.75" customHeight="1" x14ac:dyDescent="0.35">
      <c r="A73" s="48" t="s">
        <v>97</v>
      </c>
      <c r="B73" s="41">
        <v>68</v>
      </c>
      <c r="C73" s="41" t="s">
        <v>62</v>
      </c>
      <c r="D73" s="172"/>
      <c r="E73" s="47">
        <f t="shared" si="1"/>
        <v>0</v>
      </c>
      <c r="F73" s="206"/>
      <c r="G73" s="207"/>
      <c r="H73" s="207"/>
      <c r="I73" s="208"/>
    </row>
    <row r="74" spans="1:9" ht="15.75" customHeight="1" x14ac:dyDescent="0.35">
      <c r="A74" s="48" t="s">
        <v>98</v>
      </c>
      <c r="B74" s="41">
        <v>68</v>
      </c>
      <c r="C74" s="41" t="s">
        <v>62</v>
      </c>
      <c r="D74" s="172"/>
      <c r="E74" s="47">
        <f t="shared" si="1"/>
        <v>0</v>
      </c>
      <c r="F74" s="206"/>
      <c r="G74" s="207"/>
      <c r="H74" s="207"/>
      <c r="I74" s="208"/>
    </row>
    <row r="75" spans="1:9" ht="15.75" customHeight="1" thickBot="1" x14ac:dyDescent="0.4">
      <c r="A75" s="48" t="s">
        <v>99</v>
      </c>
      <c r="B75" s="41">
        <v>68</v>
      </c>
      <c r="C75" s="41" t="s">
        <v>62</v>
      </c>
      <c r="D75" s="172"/>
      <c r="E75" s="47">
        <f t="shared" si="1"/>
        <v>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c r="E77" s="47">
        <f t="shared" si="1"/>
        <v>0</v>
      </c>
      <c r="F77" s="206"/>
      <c r="G77" s="207"/>
      <c r="H77" s="207"/>
      <c r="I77" s="208"/>
    </row>
    <row r="78" spans="1:9" ht="15.75" customHeight="1" x14ac:dyDescent="0.35">
      <c r="A78" s="48" t="s">
        <v>102</v>
      </c>
      <c r="B78" s="142">
        <v>1</v>
      </c>
      <c r="C78" s="41" t="s">
        <v>90</v>
      </c>
      <c r="D78" s="172"/>
      <c r="E78" s="47">
        <f t="shared" si="1"/>
        <v>0</v>
      </c>
      <c r="F78" s="206"/>
      <c r="G78" s="207"/>
      <c r="H78" s="207"/>
      <c r="I78" s="208"/>
    </row>
    <row r="79" spans="1:9" ht="15.75" customHeight="1" x14ac:dyDescent="0.35">
      <c r="A79" s="48" t="s">
        <v>103</v>
      </c>
      <c r="B79" s="142">
        <v>1</v>
      </c>
      <c r="C79" s="41" t="s">
        <v>90</v>
      </c>
      <c r="D79" s="172"/>
      <c r="E79" s="47">
        <f t="shared" si="1"/>
        <v>0</v>
      </c>
      <c r="F79" s="206"/>
      <c r="G79" s="207"/>
      <c r="H79" s="207"/>
      <c r="I79" s="208"/>
    </row>
    <row r="80" spans="1:9" ht="15.75" customHeight="1" x14ac:dyDescent="0.35">
      <c r="A80" s="48" t="s">
        <v>104</v>
      </c>
      <c r="B80" s="142">
        <v>1</v>
      </c>
      <c r="C80" s="41" t="s">
        <v>90</v>
      </c>
      <c r="D80" s="172"/>
      <c r="E80" s="47">
        <f t="shared" si="1"/>
        <v>0</v>
      </c>
      <c r="F80" s="206"/>
      <c r="G80" s="207"/>
      <c r="H80" s="207"/>
      <c r="I80" s="208"/>
    </row>
    <row r="81" spans="1:9" ht="15.75" customHeight="1" thickBot="1" x14ac:dyDescent="0.4">
      <c r="A81" s="48" t="s">
        <v>105</v>
      </c>
      <c r="B81" s="41">
        <v>68</v>
      </c>
      <c r="C81" s="41" t="s">
        <v>62</v>
      </c>
      <c r="D81" s="172"/>
      <c r="E81" s="47">
        <f t="shared" si="1"/>
        <v>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c r="E83" s="47">
        <f t="shared" si="1"/>
        <v>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1"/>
        <v>0</v>
      </c>
      <c r="F85" s="206"/>
      <c r="G85" s="207"/>
      <c r="H85" s="207"/>
      <c r="I85" s="208"/>
    </row>
    <row r="86" spans="1:9" ht="15.75" customHeight="1" x14ac:dyDescent="0.35">
      <c r="A86" s="51" t="s">
        <v>110</v>
      </c>
      <c r="B86" s="41">
        <v>34</v>
      </c>
      <c r="C86" s="41" t="s">
        <v>62</v>
      </c>
      <c r="D86" s="172"/>
      <c r="E86" s="47">
        <f t="shared" si="1"/>
        <v>0</v>
      </c>
      <c r="F86" s="206"/>
      <c r="G86" s="207"/>
      <c r="H86" s="207"/>
      <c r="I86" s="208"/>
    </row>
    <row r="87" spans="1:9" ht="15.75" customHeight="1" x14ac:dyDescent="0.35">
      <c r="A87" s="51" t="s">
        <v>111</v>
      </c>
      <c r="B87" s="41">
        <v>34</v>
      </c>
      <c r="C87" s="41" t="s">
        <v>62</v>
      </c>
      <c r="D87" s="172"/>
      <c r="E87" s="47">
        <f t="shared" si="1"/>
        <v>0</v>
      </c>
      <c r="F87" s="206"/>
      <c r="G87" s="207"/>
      <c r="H87" s="207"/>
      <c r="I87" s="208"/>
    </row>
    <row r="88" spans="1:9" ht="15.75" customHeight="1" x14ac:dyDescent="0.35">
      <c r="A88" s="51" t="s">
        <v>112</v>
      </c>
      <c r="B88" s="41">
        <v>34</v>
      </c>
      <c r="C88" s="41" t="s">
        <v>62</v>
      </c>
      <c r="D88" s="172"/>
      <c r="E88" s="47">
        <f t="shared" si="1"/>
        <v>0</v>
      </c>
      <c r="F88" s="206"/>
      <c r="G88" s="207"/>
      <c r="H88" s="207"/>
      <c r="I88" s="208"/>
    </row>
    <row r="89" spans="1:9" ht="15.75" customHeight="1" thickBot="1" x14ac:dyDescent="0.4">
      <c r="A89" s="50" t="s">
        <v>113</v>
      </c>
      <c r="B89" s="41">
        <v>34</v>
      </c>
      <c r="C89" s="41" t="s">
        <v>62</v>
      </c>
      <c r="D89" s="172"/>
      <c r="E89" s="47">
        <f t="shared" si="1"/>
        <v>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c r="E91" s="47">
        <f t="shared" si="1"/>
        <v>0</v>
      </c>
      <c r="F91" s="206"/>
      <c r="G91" s="207"/>
      <c r="H91" s="207"/>
      <c r="I91" s="208"/>
    </row>
    <row r="92" spans="1:9" ht="15.75" customHeight="1" x14ac:dyDescent="0.35">
      <c r="A92" s="50" t="s">
        <v>116</v>
      </c>
      <c r="B92" s="142">
        <v>1</v>
      </c>
      <c r="C92" s="41" t="s">
        <v>90</v>
      </c>
      <c r="D92" s="172"/>
      <c r="E92" s="47">
        <f t="shared" si="1"/>
        <v>0</v>
      </c>
      <c r="F92" s="206"/>
      <c r="G92" s="207"/>
      <c r="H92" s="207"/>
      <c r="I92" s="208"/>
    </row>
    <row r="93" spans="1:9" ht="15.75" customHeight="1" thickBot="1" x14ac:dyDescent="0.4">
      <c r="A93" s="50" t="s">
        <v>117</v>
      </c>
      <c r="B93" s="142">
        <v>1</v>
      </c>
      <c r="C93" s="41" t="s">
        <v>90</v>
      </c>
      <c r="D93" s="172"/>
      <c r="E93" s="47">
        <f t="shared" si="1"/>
        <v>0</v>
      </c>
      <c r="F93" s="206"/>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c r="E95" s="47">
        <f t="shared" si="1"/>
        <v>0</v>
      </c>
      <c r="F95" s="206"/>
      <c r="G95" s="207"/>
      <c r="H95" s="207"/>
      <c r="I95" s="208"/>
    </row>
    <row r="96" spans="1:9" ht="15.75" customHeight="1" x14ac:dyDescent="0.35">
      <c r="A96" s="51" t="s">
        <v>120</v>
      </c>
      <c r="B96" s="142">
        <v>1</v>
      </c>
      <c r="C96" s="41" t="s">
        <v>90</v>
      </c>
      <c r="D96" s="172"/>
      <c r="E96" s="47">
        <f t="shared" si="1"/>
        <v>0</v>
      </c>
      <c r="F96" s="206"/>
      <c r="G96" s="207"/>
      <c r="H96" s="207"/>
      <c r="I96" s="208"/>
    </row>
    <row r="97" spans="1:9" ht="15.75" customHeight="1" thickBot="1" x14ac:dyDescent="0.4">
      <c r="A97" s="50" t="s">
        <v>121</v>
      </c>
      <c r="B97" s="142">
        <v>1</v>
      </c>
      <c r="C97" s="41" t="s">
        <v>90</v>
      </c>
      <c r="D97" s="172"/>
      <c r="E97" s="47">
        <f t="shared" si="1"/>
        <v>0</v>
      </c>
      <c r="F97" s="206"/>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c r="E99" s="47">
        <f t="shared" si="1"/>
        <v>0</v>
      </c>
      <c r="F99" s="206"/>
      <c r="G99" s="207"/>
      <c r="H99" s="207"/>
      <c r="I99" s="208"/>
    </row>
    <row r="100" spans="1:9" ht="15.75" customHeight="1" x14ac:dyDescent="0.35">
      <c r="A100" s="50" t="s">
        <v>124</v>
      </c>
      <c r="B100" s="41">
        <v>1</v>
      </c>
      <c r="C100" s="41" t="s">
        <v>90</v>
      </c>
      <c r="D100" s="172"/>
      <c r="E100" s="47">
        <f t="shared" si="1"/>
        <v>0</v>
      </c>
      <c r="F100" s="206"/>
      <c r="G100" s="207"/>
      <c r="H100" s="207"/>
      <c r="I100" s="208"/>
    </row>
    <row r="101" spans="1:9" ht="15.75" customHeight="1" x14ac:dyDescent="0.35">
      <c r="A101" s="50" t="s">
        <v>125</v>
      </c>
      <c r="B101" s="41">
        <v>1</v>
      </c>
      <c r="C101" s="41" t="s">
        <v>90</v>
      </c>
      <c r="D101" s="172"/>
      <c r="E101" s="47">
        <f t="shared" si="1"/>
        <v>0</v>
      </c>
      <c r="F101" s="206"/>
      <c r="G101" s="207"/>
      <c r="H101" s="207"/>
      <c r="I101" s="208"/>
    </row>
    <row r="102" spans="1:9" ht="15.75" customHeight="1" x14ac:dyDescent="0.35">
      <c r="A102" s="50" t="s">
        <v>126</v>
      </c>
      <c r="B102" s="41">
        <v>1</v>
      </c>
      <c r="C102" s="41" t="s">
        <v>90</v>
      </c>
      <c r="D102" s="172"/>
      <c r="E102" s="47">
        <f t="shared" si="1"/>
        <v>0</v>
      </c>
      <c r="F102" s="206"/>
      <c r="G102" s="207"/>
      <c r="H102" s="207"/>
      <c r="I102" s="208"/>
    </row>
    <row r="103" spans="1:9" ht="15.75" customHeight="1" x14ac:dyDescent="0.35">
      <c r="A103" s="50" t="s">
        <v>127</v>
      </c>
      <c r="B103" s="41">
        <v>1</v>
      </c>
      <c r="C103" s="41" t="s">
        <v>90</v>
      </c>
      <c r="D103" s="172"/>
      <c r="E103" s="47">
        <f t="shared" si="1"/>
        <v>0</v>
      </c>
      <c r="F103" s="206"/>
      <c r="G103" s="207"/>
      <c r="H103" s="207"/>
      <c r="I103" s="208"/>
    </row>
    <row r="104" spans="1:9" ht="15.75" customHeight="1" x14ac:dyDescent="0.35">
      <c r="A104" s="50" t="s">
        <v>128</v>
      </c>
      <c r="B104" s="41">
        <v>1</v>
      </c>
      <c r="C104" s="41" t="s">
        <v>90</v>
      </c>
      <c r="D104" s="172"/>
      <c r="E104" s="47">
        <f t="shared" si="1"/>
        <v>0</v>
      </c>
      <c r="F104" s="206"/>
      <c r="G104" s="207"/>
      <c r="H104" s="207"/>
      <c r="I104" s="208"/>
    </row>
    <row r="105" spans="1:9" ht="15.75" customHeight="1" x14ac:dyDescent="0.35">
      <c r="A105" s="50" t="s">
        <v>129</v>
      </c>
      <c r="B105" s="41">
        <v>1</v>
      </c>
      <c r="C105" s="41" t="s">
        <v>90</v>
      </c>
      <c r="D105" s="172"/>
      <c r="E105" s="47">
        <f t="shared" ref="E105:E129" si="2">SUM(B105)*D105</f>
        <v>0</v>
      </c>
      <c r="F105" s="206"/>
      <c r="G105" s="207"/>
      <c r="H105" s="207"/>
      <c r="I105" s="208"/>
    </row>
    <row r="106" spans="1:9" ht="15.75" customHeight="1" x14ac:dyDescent="0.35">
      <c r="A106" s="50" t="s">
        <v>130</v>
      </c>
      <c r="B106" s="142">
        <v>15</v>
      </c>
      <c r="C106" s="41" t="s">
        <v>131</v>
      </c>
      <c r="D106" s="172"/>
      <c r="E106" s="47">
        <f t="shared" si="2"/>
        <v>0</v>
      </c>
      <c r="F106" s="206" t="s">
        <v>132</v>
      </c>
      <c r="G106" s="207"/>
      <c r="H106" s="207"/>
      <c r="I106" s="208"/>
    </row>
    <row r="107" spans="1:9" ht="15.75" customHeight="1" x14ac:dyDescent="0.35">
      <c r="A107" s="50" t="s">
        <v>133</v>
      </c>
      <c r="B107" s="41">
        <v>1</v>
      </c>
      <c r="C107" s="41" t="s">
        <v>90</v>
      </c>
      <c r="D107" s="172"/>
      <c r="E107" s="47">
        <f t="shared" si="2"/>
        <v>0</v>
      </c>
      <c r="F107" s="206" t="s">
        <v>134</v>
      </c>
      <c r="G107" s="207"/>
      <c r="H107" s="207"/>
      <c r="I107" s="208"/>
    </row>
    <row r="108" spans="1:9" ht="15.75" customHeight="1" thickBot="1" x14ac:dyDescent="0.4">
      <c r="A108" s="50" t="s">
        <v>135</v>
      </c>
      <c r="B108" s="142">
        <v>1</v>
      </c>
      <c r="C108" s="41" t="s">
        <v>90</v>
      </c>
      <c r="D108" s="172"/>
      <c r="E108" s="47">
        <f t="shared" si="2"/>
        <v>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c r="E110" s="47">
        <f t="shared" si="2"/>
        <v>0</v>
      </c>
      <c r="F110" s="206"/>
      <c r="G110" s="207"/>
      <c r="H110" s="207"/>
      <c r="I110" s="208"/>
    </row>
    <row r="111" spans="1:9" ht="15.75" customHeight="1" x14ac:dyDescent="0.35">
      <c r="A111" s="50" t="s">
        <v>139</v>
      </c>
      <c r="B111" s="142">
        <v>1</v>
      </c>
      <c r="C111" s="41" t="s">
        <v>90</v>
      </c>
      <c r="D111" s="172"/>
      <c r="E111" s="47">
        <f t="shared" si="2"/>
        <v>0</v>
      </c>
      <c r="F111" s="206"/>
      <c r="G111" s="207"/>
      <c r="H111" s="207"/>
      <c r="I111" s="208"/>
    </row>
    <row r="112" spans="1:9" ht="15.75" customHeight="1" x14ac:dyDescent="0.35">
      <c r="A112" s="48" t="s">
        <v>140</v>
      </c>
      <c r="B112" s="142">
        <v>1</v>
      </c>
      <c r="C112" s="41" t="s">
        <v>73</v>
      </c>
      <c r="D112" s="172"/>
      <c r="E112" s="47">
        <f t="shared" si="2"/>
        <v>0</v>
      </c>
      <c r="F112" s="206"/>
      <c r="G112" s="207"/>
      <c r="H112" s="207"/>
      <c r="I112" s="208"/>
    </row>
    <row r="113" spans="1:9" ht="15.75" customHeight="1" x14ac:dyDescent="0.35">
      <c r="A113" s="50" t="s">
        <v>141</v>
      </c>
      <c r="B113" s="142">
        <v>1</v>
      </c>
      <c r="C113" s="41" t="s">
        <v>90</v>
      </c>
      <c r="D113" s="172"/>
      <c r="E113" s="47">
        <f t="shared" si="2"/>
        <v>0</v>
      </c>
      <c r="F113" s="206"/>
      <c r="G113" s="207"/>
      <c r="H113" s="207"/>
      <c r="I113" s="208"/>
    </row>
    <row r="114" spans="1:9" ht="15.75" customHeight="1" thickBot="1" x14ac:dyDescent="0.4">
      <c r="A114" s="50" t="s">
        <v>142</v>
      </c>
      <c r="B114" s="142">
        <v>1</v>
      </c>
      <c r="C114" s="41" t="s">
        <v>90</v>
      </c>
      <c r="D114" s="172"/>
      <c r="E114" s="47">
        <f t="shared" si="2"/>
        <v>0</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2"/>
        <v>0</v>
      </c>
      <c r="F116" s="206"/>
      <c r="G116" s="207"/>
      <c r="H116" s="207"/>
      <c r="I116" s="208"/>
    </row>
    <row r="117" spans="1:9" ht="15.75" customHeight="1" x14ac:dyDescent="0.35">
      <c r="A117" s="50" t="s">
        <v>145</v>
      </c>
      <c r="B117" s="142">
        <v>1</v>
      </c>
      <c r="C117" s="41" t="s">
        <v>90</v>
      </c>
      <c r="D117" s="172"/>
      <c r="E117" s="47">
        <f t="shared" si="2"/>
        <v>0</v>
      </c>
      <c r="F117" s="206"/>
      <c r="G117" s="207"/>
      <c r="H117" s="207"/>
      <c r="I117" s="208"/>
    </row>
    <row r="118" spans="1:9" ht="15.75" customHeight="1" x14ac:dyDescent="0.35">
      <c r="A118" s="50" t="s">
        <v>146</v>
      </c>
      <c r="B118" s="142">
        <v>1</v>
      </c>
      <c r="C118" s="41" t="s">
        <v>90</v>
      </c>
      <c r="D118" s="172"/>
      <c r="E118" s="47">
        <f t="shared" si="2"/>
        <v>0</v>
      </c>
      <c r="F118" s="206"/>
      <c r="G118" s="207"/>
      <c r="H118" s="207"/>
      <c r="I118" s="208"/>
    </row>
    <row r="119" spans="1:9" ht="15.75" customHeight="1" x14ac:dyDescent="0.35">
      <c r="A119" s="50" t="s">
        <v>147</v>
      </c>
      <c r="B119" s="41">
        <v>8</v>
      </c>
      <c r="C119" s="41" t="s">
        <v>131</v>
      </c>
      <c r="D119" s="172"/>
      <c r="E119" s="47">
        <f t="shared" si="2"/>
        <v>0</v>
      </c>
      <c r="F119" s="206"/>
      <c r="G119" s="207"/>
      <c r="H119" s="207"/>
      <c r="I119" s="208"/>
    </row>
    <row r="120" spans="1:9" ht="15.75" customHeight="1" x14ac:dyDescent="0.35">
      <c r="A120" s="50" t="s">
        <v>148</v>
      </c>
      <c r="B120" s="41">
        <v>1</v>
      </c>
      <c r="C120" s="41" t="s">
        <v>90</v>
      </c>
      <c r="D120" s="172"/>
      <c r="E120" s="47">
        <f t="shared" si="2"/>
        <v>0</v>
      </c>
      <c r="F120" s="206"/>
      <c r="G120" s="207"/>
      <c r="H120" s="207"/>
      <c r="I120" s="208"/>
    </row>
    <row r="121" spans="1:9" ht="15.75" customHeight="1" thickBot="1" x14ac:dyDescent="0.4">
      <c r="A121" s="50" t="s">
        <v>149</v>
      </c>
      <c r="B121" s="142">
        <v>27</v>
      </c>
      <c r="C121" s="142" t="s">
        <v>131</v>
      </c>
      <c r="D121" s="172"/>
      <c r="E121" s="47">
        <f t="shared" si="2"/>
        <v>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c r="E123" s="47">
        <f t="shared" si="2"/>
        <v>0</v>
      </c>
      <c r="F123" s="206"/>
      <c r="G123" s="207"/>
      <c r="H123" s="207"/>
      <c r="I123" s="208"/>
    </row>
    <row r="124" spans="1:9" ht="15.75" customHeight="1" x14ac:dyDescent="0.35">
      <c r="A124" s="48" t="s">
        <v>152</v>
      </c>
      <c r="B124" s="142">
        <v>1</v>
      </c>
      <c r="C124" s="41" t="s">
        <v>73</v>
      </c>
      <c r="D124" s="172"/>
      <c r="E124" s="47">
        <f t="shared" si="2"/>
        <v>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c r="E127" s="47">
        <f t="shared" si="2"/>
        <v>0</v>
      </c>
      <c r="F127" s="206"/>
      <c r="G127" s="207"/>
      <c r="H127" s="207"/>
      <c r="I127" s="208"/>
    </row>
    <row r="128" spans="1:9" ht="15.75" customHeight="1" x14ac:dyDescent="0.35">
      <c r="A128" s="48" t="s">
        <v>158</v>
      </c>
      <c r="B128" s="142">
        <v>1</v>
      </c>
      <c r="C128" s="41" t="s">
        <v>90</v>
      </c>
      <c r="D128" s="172"/>
      <c r="E128" s="47">
        <f t="shared" si="2"/>
        <v>0</v>
      </c>
      <c r="F128" s="206"/>
      <c r="G128" s="207"/>
      <c r="H128" s="207"/>
      <c r="I128" s="208"/>
    </row>
    <row r="129" spans="1:9" ht="15.75" customHeight="1" x14ac:dyDescent="0.35">
      <c r="A129" s="48" t="s">
        <v>159</v>
      </c>
      <c r="B129" s="142">
        <v>1</v>
      </c>
      <c r="C129" s="41" t="s">
        <v>90</v>
      </c>
      <c r="D129" s="172"/>
      <c r="E129" s="47">
        <f t="shared" si="2"/>
        <v>0</v>
      </c>
      <c r="F129" s="206"/>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0</v>
      </c>
      <c r="F131" s="234"/>
      <c r="G131" s="235"/>
      <c r="H131" s="235"/>
      <c r="I131" s="236"/>
    </row>
    <row r="132" spans="1:9" ht="23.25" customHeight="1" thickTop="1" thickBot="1" x14ac:dyDescent="0.4">
      <c r="A132" s="52" t="s">
        <v>161</v>
      </c>
      <c r="B132" s="53"/>
      <c r="C132" s="54"/>
      <c r="D132" s="55"/>
      <c r="E132" s="56">
        <f>SUM(E131)/B20</f>
        <v>0</v>
      </c>
      <c r="F132" s="234"/>
      <c r="G132" s="235"/>
      <c r="H132" s="235"/>
      <c r="I132" s="236"/>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4"/>
      <c r="G134" s="235"/>
      <c r="H134" s="235"/>
      <c r="I134" s="236"/>
    </row>
    <row r="135" spans="1:9" ht="23.25" customHeight="1" thickTop="1" x14ac:dyDescent="0.35">
      <c r="A135" s="61" t="s">
        <v>163</v>
      </c>
      <c r="B135" s="62"/>
      <c r="C135" s="63"/>
      <c r="D135" s="64"/>
      <c r="E135" s="174">
        <v>0</v>
      </c>
      <c r="F135" s="191"/>
      <c r="G135" s="192"/>
      <c r="H135" s="192"/>
      <c r="I135" s="193"/>
    </row>
    <row r="136" spans="1:9" ht="23.25" customHeight="1" thickBot="1" x14ac:dyDescent="0.4">
      <c r="A136" s="61" t="s">
        <v>164</v>
      </c>
      <c r="B136" s="66"/>
      <c r="C136" s="67"/>
      <c r="D136" s="68"/>
      <c r="E136" s="175">
        <v>0</v>
      </c>
      <c r="F136" s="194"/>
      <c r="G136" s="195"/>
      <c r="H136" s="195"/>
      <c r="I136" s="196"/>
    </row>
    <row r="137" spans="1:9" ht="23.25" customHeight="1" thickTop="1" thickBot="1" x14ac:dyDescent="0.4">
      <c r="A137" s="52" t="s">
        <v>165</v>
      </c>
      <c r="B137" s="53"/>
      <c r="C137" s="54"/>
      <c r="D137" s="55"/>
      <c r="E137" s="94">
        <f>SUM(E135:E136)</f>
        <v>0</v>
      </c>
      <c r="F137" s="234"/>
      <c r="G137" s="235"/>
      <c r="H137" s="235"/>
      <c r="I137" s="236"/>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2"/>
      <c r="B140" s="243"/>
      <c r="C140" s="243"/>
      <c r="D140" s="243"/>
      <c r="E140" s="243"/>
      <c r="F140" s="243"/>
      <c r="G140" s="243"/>
      <c r="H140" s="243"/>
      <c r="I140" s="24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237"/>
      <c r="B180" s="237"/>
      <c r="C180" s="237"/>
      <c r="D180" s="237"/>
      <c r="E180" s="237"/>
      <c r="F180" s="237"/>
      <c r="G180" s="237"/>
      <c r="H180" s="237"/>
      <c r="I180" s="237"/>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238"/>
      <c r="B210" s="238"/>
      <c r="C210" s="238"/>
      <c r="D210" s="238"/>
      <c r="E210" s="238"/>
      <c r="F210" s="238"/>
      <c r="G210" s="238"/>
      <c r="H210" s="238"/>
      <c r="I210" s="239"/>
    </row>
    <row r="211" spans="1:9" ht="16" thickBot="1" x14ac:dyDescent="0.4">
      <c r="A211" s="240" t="s">
        <v>216</v>
      </c>
      <c r="B211" s="240"/>
      <c r="C211" s="240"/>
      <c r="D211" s="240"/>
      <c r="E211" s="241"/>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243</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244</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197" t="s">
        <v>49</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230</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c r="E264" s="47">
        <f>SUM(B264)*D264</f>
        <v>0</v>
      </c>
      <c r="F264" s="206"/>
      <c r="G264" s="207"/>
      <c r="H264" s="207"/>
      <c r="I264" s="208"/>
    </row>
    <row r="265" spans="1:9" x14ac:dyDescent="0.35">
      <c r="A265" s="48" t="s">
        <v>63</v>
      </c>
      <c r="B265" s="41">
        <v>52</v>
      </c>
      <c r="C265" s="41" t="s">
        <v>62</v>
      </c>
      <c r="D265" s="172"/>
      <c r="E265" s="47">
        <f t="shared" ref="E265:E272" si="8">SUM(B265)*D265</f>
        <v>0</v>
      </c>
      <c r="F265" s="206"/>
      <c r="G265" s="207"/>
      <c r="H265" s="207"/>
      <c r="I265" s="208"/>
    </row>
    <row r="266" spans="1:9" x14ac:dyDescent="0.35">
      <c r="A266" s="48" t="s">
        <v>64</v>
      </c>
      <c r="B266" s="41">
        <v>52</v>
      </c>
      <c r="C266" s="41" t="s">
        <v>62</v>
      </c>
      <c r="D266" s="172"/>
      <c r="E266" s="47">
        <f t="shared" si="8"/>
        <v>0</v>
      </c>
      <c r="F266" s="206"/>
      <c r="G266" s="207"/>
      <c r="H266" s="207"/>
      <c r="I266" s="208"/>
    </row>
    <row r="267" spans="1:9" x14ac:dyDescent="0.35">
      <c r="A267" s="48" t="s">
        <v>65</v>
      </c>
      <c r="B267" s="41">
        <v>52</v>
      </c>
      <c r="C267" s="41" t="s">
        <v>62</v>
      </c>
      <c r="D267" s="172"/>
      <c r="E267" s="47">
        <f t="shared" si="8"/>
        <v>0</v>
      </c>
      <c r="F267" s="206"/>
      <c r="G267" s="207"/>
      <c r="H267" s="207"/>
      <c r="I267" s="208"/>
    </row>
    <row r="268" spans="1:9" x14ac:dyDescent="0.35">
      <c r="A268" s="48" t="s">
        <v>66</v>
      </c>
      <c r="B268" s="41">
        <v>52</v>
      </c>
      <c r="C268" s="41" t="s">
        <v>62</v>
      </c>
      <c r="D268" s="172"/>
      <c r="E268" s="47">
        <f t="shared" si="8"/>
        <v>0</v>
      </c>
      <c r="F268" s="206"/>
      <c r="G268" s="207"/>
      <c r="H268" s="207"/>
      <c r="I268" s="208"/>
    </row>
    <row r="269" spans="1:9" x14ac:dyDescent="0.35">
      <c r="A269" s="48" t="s">
        <v>67</v>
      </c>
      <c r="B269" s="41">
        <v>52</v>
      </c>
      <c r="C269" s="41" t="s">
        <v>62</v>
      </c>
      <c r="D269" s="172"/>
      <c r="E269" s="47">
        <f t="shared" si="8"/>
        <v>0</v>
      </c>
      <c r="F269" s="206"/>
      <c r="G269" s="207"/>
      <c r="H269" s="207"/>
      <c r="I269" s="208"/>
    </row>
    <row r="270" spans="1:9" x14ac:dyDescent="0.35">
      <c r="A270" s="48" t="s">
        <v>231</v>
      </c>
      <c r="B270" s="41">
        <v>52</v>
      </c>
      <c r="C270" s="41" t="s">
        <v>62</v>
      </c>
      <c r="D270" s="172"/>
      <c r="E270" s="47">
        <f t="shared" si="8"/>
        <v>0</v>
      </c>
      <c r="F270" s="206"/>
      <c r="G270" s="207"/>
      <c r="H270" s="207"/>
      <c r="I270" s="208"/>
    </row>
    <row r="271" spans="1:9" x14ac:dyDescent="0.35">
      <c r="A271" s="48" t="s">
        <v>69</v>
      </c>
      <c r="B271" s="41">
        <v>52</v>
      </c>
      <c r="C271" s="41" t="s">
        <v>62</v>
      </c>
      <c r="D271" s="172"/>
      <c r="E271" s="47">
        <f t="shared" si="8"/>
        <v>0</v>
      </c>
      <c r="F271" s="206"/>
      <c r="G271" s="207"/>
      <c r="H271" s="207"/>
      <c r="I271" s="208"/>
    </row>
    <row r="272" spans="1:9" ht="16" thickBot="1" x14ac:dyDescent="0.4">
      <c r="A272" s="48" t="s">
        <v>70</v>
      </c>
      <c r="B272" s="41">
        <v>52</v>
      </c>
      <c r="C272" s="41" t="s">
        <v>62</v>
      </c>
      <c r="D272" s="172"/>
      <c r="E272" s="47">
        <f t="shared" si="8"/>
        <v>0</v>
      </c>
      <c r="F272" s="206"/>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c r="E274" s="47">
        <f t="shared" ref="E274:E336" si="9">SUM(B274)*D274</f>
        <v>0</v>
      </c>
      <c r="F274" s="206"/>
      <c r="G274" s="207"/>
      <c r="H274" s="207"/>
      <c r="I274" s="208"/>
    </row>
    <row r="275" spans="1:9" x14ac:dyDescent="0.35">
      <c r="A275" s="48" t="s">
        <v>74</v>
      </c>
      <c r="B275" s="41">
        <v>52</v>
      </c>
      <c r="C275" s="41" t="s">
        <v>62</v>
      </c>
      <c r="D275" s="172"/>
      <c r="E275" s="47">
        <f t="shared" si="9"/>
        <v>0</v>
      </c>
      <c r="F275" s="206"/>
      <c r="G275" s="207"/>
      <c r="H275" s="207"/>
      <c r="I275" s="208"/>
    </row>
    <row r="276" spans="1:9" x14ac:dyDescent="0.35">
      <c r="A276" s="48" t="s">
        <v>75</v>
      </c>
      <c r="B276" s="41">
        <v>52</v>
      </c>
      <c r="C276" s="41" t="s">
        <v>62</v>
      </c>
      <c r="D276" s="172"/>
      <c r="E276" s="47">
        <f t="shared" si="9"/>
        <v>0</v>
      </c>
      <c r="F276" s="206"/>
      <c r="G276" s="207"/>
      <c r="H276" s="207"/>
      <c r="I276" s="208"/>
    </row>
    <row r="277" spans="1:9" x14ac:dyDescent="0.35">
      <c r="A277" s="48" t="s">
        <v>76</v>
      </c>
      <c r="B277" s="41">
        <v>52</v>
      </c>
      <c r="C277" s="41" t="s">
        <v>62</v>
      </c>
      <c r="D277" s="172"/>
      <c r="E277" s="47">
        <f t="shared" si="9"/>
        <v>0</v>
      </c>
      <c r="F277" s="206"/>
      <c r="G277" s="207"/>
      <c r="H277" s="207"/>
      <c r="I277" s="208"/>
    </row>
    <row r="278" spans="1:9" x14ac:dyDescent="0.35">
      <c r="A278" s="48" t="s">
        <v>77</v>
      </c>
      <c r="B278" s="41">
        <v>52</v>
      </c>
      <c r="C278" s="41" t="s">
        <v>62</v>
      </c>
      <c r="D278" s="172"/>
      <c r="E278" s="47">
        <f t="shared" si="9"/>
        <v>0</v>
      </c>
      <c r="F278" s="206"/>
      <c r="G278" s="207"/>
      <c r="H278" s="207"/>
      <c r="I278" s="208"/>
    </row>
    <row r="279" spans="1:9" x14ac:dyDescent="0.35">
      <c r="A279" s="48" t="s">
        <v>78</v>
      </c>
      <c r="B279" s="41">
        <v>52</v>
      </c>
      <c r="C279" s="41" t="s">
        <v>62</v>
      </c>
      <c r="D279" s="172"/>
      <c r="E279" s="47">
        <f t="shared" si="9"/>
        <v>0</v>
      </c>
      <c r="F279" s="206"/>
      <c r="G279" s="207"/>
      <c r="H279" s="207"/>
      <c r="I279" s="208"/>
    </row>
    <row r="280" spans="1:9" x14ac:dyDescent="0.35">
      <c r="A280" s="48" t="s">
        <v>79</v>
      </c>
      <c r="B280" s="41">
        <v>52</v>
      </c>
      <c r="C280" s="41" t="s">
        <v>62</v>
      </c>
      <c r="D280" s="172"/>
      <c r="E280" s="47">
        <f t="shared" si="9"/>
        <v>0</v>
      </c>
      <c r="F280" s="206"/>
      <c r="G280" s="207"/>
      <c r="H280" s="207"/>
      <c r="I280" s="208"/>
    </row>
    <row r="281" spans="1:9" x14ac:dyDescent="0.35">
      <c r="A281" s="48" t="s">
        <v>80</v>
      </c>
      <c r="B281" s="41">
        <v>52</v>
      </c>
      <c r="C281" s="41" t="s">
        <v>62</v>
      </c>
      <c r="D281" s="172"/>
      <c r="E281" s="47">
        <f t="shared" si="9"/>
        <v>0</v>
      </c>
      <c r="F281" s="206"/>
      <c r="G281" s="207"/>
      <c r="H281" s="207"/>
      <c r="I281" s="208"/>
    </row>
    <row r="282" spans="1:9" x14ac:dyDescent="0.35">
      <c r="A282" s="48" t="s">
        <v>81</v>
      </c>
      <c r="B282" s="41">
        <v>52</v>
      </c>
      <c r="C282" s="41" t="s">
        <v>62</v>
      </c>
      <c r="D282" s="172"/>
      <c r="E282" s="47">
        <f t="shared" si="9"/>
        <v>0</v>
      </c>
      <c r="F282" s="206"/>
      <c r="G282" s="207"/>
      <c r="H282" s="207"/>
      <c r="I282" s="208"/>
    </row>
    <row r="283" spans="1:9" ht="15.75" customHeight="1" x14ac:dyDescent="0.35">
      <c r="A283" s="50" t="s">
        <v>82</v>
      </c>
      <c r="B283" s="41">
        <v>52</v>
      </c>
      <c r="C283" s="41" t="s">
        <v>62</v>
      </c>
      <c r="D283" s="172"/>
      <c r="E283" s="47">
        <f t="shared" si="9"/>
        <v>0</v>
      </c>
      <c r="F283" s="206"/>
      <c r="G283" s="207"/>
      <c r="H283" s="207"/>
      <c r="I283" s="208"/>
    </row>
    <row r="284" spans="1:9" ht="15.75" customHeight="1" x14ac:dyDescent="0.35">
      <c r="A284" s="48" t="s">
        <v>83</v>
      </c>
      <c r="B284" s="41">
        <v>1</v>
      </c>
      <c r="C284" s="41" t="s">
        <v>73</v>
      </c>
      <c r="D284" s="172"/>
      <c r="E284" s="47">
        <f t="shared" si="9"/>
        <v>0</v>
      </c>
      <c r="F284" s="206"/>
      <c r="G284" s="207"/>
      <c r="H284" s="207"/>
      <c r="I284" s="208"/>
    </row>
    <row r="285" spans="1:9" ht="15.75" customHeight="1" x14ac:dyDescent="0.35">
      <c r="A285" s="48" t="s">
        <v>84</v>
      </c>
      <c r="B285" s="41">
        <v>1</v>
      </c>
      <c r="C285" s="41" t="s">
        <v>73</v>
      </c>
      <c r="D285" s="172"/>
      <c r="E285" s="47">
        <f t="shared" si="9"/>
        <v>0</v>
      </c>
      <c r="F285" s="206"/>
      <c r="G285" s="207"/>
      <c r="H285" s="207"/>
      <c r="I285" s="208"/>
    </row>
    <row r="286" spans="1:9" ht="15.75" customHeight="1" thickBot="1" x14ac:dyDescent="0.4">
      <c r="A286" s="143" t="s">
        <v>85</v>
      </c>
      <c r="B286" s="41">
        <v>1</v>
      </c>
      <c r="C286" s="41" t="s">
        <v>73</v>
      </c>
      <c r="D286" s="172"/>
      <c r="E286" s="47">
        <f t="shared" si="9"/>
        <v>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c r="E288" s="160">
        <f t="shared" si="9"/>
        <v>0</v>
      </c>
      <c r="F288" s="231"/>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232</v>
      </c>
      <c r="B290" s="142">
        <v>1</v>
      </c>
      <c r="C290" s="142" t="s">
        <v>90</v>
      </c>
      <c r="D290" s="172"/>
      <c r="E290" s="47">
        <f t="shared" si="9"/>
        <v>0</v>
      </c>
      <c r="F290" s="206"/>
      <c r="G290" s="207"/>
      <c r="H290" s="207"/>
      <c r="I290" s="208"/>
    </row>
    <row r="291" spans="1:9" ht="15.75" customHeight="1" x14ac:dyDescent="0.35">
      <c r="A291" s="48" t="s">
        <v>233</v>
      </c>
      <c r="B291" s="142">
        <v>1</v>
      </c>
      <c r="C291" s="142" t="s">
        <v>90</v>
      </c>
      <c r="D291" s="172"/>
      <c r="E291" s="47">
        <f t="shared" si="9"/>
        <v>0</v>
      </c>
      <c r="F291" s="206"/>
      <c r="G291" s="207"/>
      <c r="H291" s="207"/>
      <c r="I291" s="208"/>
    </row>
    <row r="292" spans="1:9" ht="15.75" customHeight="1" x14ac:dyDescent="0.35">
      <c r="A292" s="48" t="s">
        <v>92</v>
      </c>
      <c r="B292" s="41">
        <v>1</v>
      </c>
      <c r="C292" s="142" t="s">
        <v>90</v>
      </c>
      <c r="D292" s="172"/>
      <c r="E292" s="47">
        <f t="shared" si="9"/>
        <v>0</v>
      </c>
      <c r="F292" s="206"/>
      <c r="G292" s="207"/>
      <c r="H292" s="207"/>
      <c r="I292" s="208"/>
    </row>
    <row r="293" spans="1:9" ht="15.75" customHeight="1" x14ac:dyDescent="0.35">
      <c r="A293" s="48" t="s">
        <v>93</v>
      </c>
      <c r="B293" s="41">
        <v>1</v>
      </c>
      <c r="C293" s="142" t="s">
        <v>90</v>
      </c>
      <c r="D293" s="172"/>
      <c r="E293" s="47">
        <f t="shared" si="9"/>
        <v>0</v>
      </c>
      <c r="F293" s="206"/>
      <c r="G293" s="207"/>
      <c r="H293" s="207"/>
      <c r="I293" s="208"/>
    </row>
    <row r="294" spans="1:9" ht="15.75" customHeight="1" thickBot="1" x14ac:dyDescent="0.4">
      <c r="A294" s="48" t="s">
        <v>94</v>
      </c>
      <c r="B294" s="142">
        <v>1</v>
      </c>
      <c r="C294" s="41" t="s">
        <v>90</v>
      </c>
      <c r="D294" s="172"/>
      <c r="E294" s="47">
        <f t="shared" si="9"/>
        <v>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c r="E296" s="47">
        <f t="shared" si="9"/>
        <v>0</v>
      </c>
      <c r="F296" s="206"/>
      <c r="G296" s="207"/>
      <c r="H296" s="207"/>
      <c r="I296" s="208"/>
    </row>
    <row r="297" spans="1:9" ht="15.75" customHeight="1" x14ac:dyDescent="0.35">
      <c r="A297" s="48" t="s">
        <v>97</v>
      </c>
      <c r="B297" s="41">
        <v>52</v>
      </c>
      <c r="C297" s="41" t="s">
        <v>62</v>
      </c>
      <c r="D297" s="172"/>
      <c r="E297" s="47">
        <f t="shared" si="9"/>
        <v>0</v>
      </c>
      <c r="F297" s="206"/>
      <c r="G297" s="207"/>
      <c r="H297" s="207"/>
      <c r="I297" s="208"/>
    </row>
    <row r="298" spans="1:9" ht="15.75" customHeight="1" x14ac:dyDescent="0.35">
      <c r="A298" s="48" t="s">
        <v>98</v>
      </c>
      <c r="B298" s="41">
        <v>52</v>
      </c>
      <c r="C298" s="41" t="s">
        <v>62</v>
      </c>
      <c r="D298" s="172"/>
      <c r="E298" s="47">
        <f t="shared" si="9"/>
        <v>0</v>
      </c>
      <c r="F298" s="206"/>
      <c r="G298" s="207"/>
      <c r="H298" s="207"/>
      <c r="I298" s="208"/>
    </row>
    <row r="299" spans="1:9" ht="15.75" customHeight="1" thickBot="1" x14ac:dyDescent="0.4">
      <c r="A299" s="48" t="s">
        <v>99</v>
      </c>
      <c r="B299" s="41">
        <v>52</v>
      </c>
      <c r="C299" s="41" t="s">
        <v>62</v>
      </c>
      <c r="D299" s="172"/>
      <c r="E299" s="47">
        <f t="shared" si="9"/>
        <v>0</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c r="E301" s="47">
        <f t="shared" si="9"/>
        <v>0</v>
      </c>
      <c r="F301" s="206"/>
      <c r="G301" s="207"/>
      <c r="H301" s="207"/>
      <c r="I301" s="208"/>
    </row>
    <row r="302" spans="1:9" ht="15.75" customHeight="1" x14ac:dyDescent="0.35">
      <c r="A302" s="48" t="s">
        <v>102</v>
      </c>
      <c r="B302" s="41">
        <v>1</v>
      </c>
      <c r="C302" s="41" t="s">
        <v>90</v>
      </c>
      <c r="D302" s="172"/>
      <c r="E302" s="47">
        <f t="shared" si="9"/>
        <v>0</v>
      </c>
      <c r="F302" s="206"/>
      <c r="G302" s="207"/>
      <c r="H302" s="207"/>
      <c r="I302" s="208"/>
    </row>
    <row r="303" spans="1:9" ht="15.75" customHeight="1" x14ac:dyDescent="0.35">
      <c r="A303" s="48" t="s">
        <v>103</v>
      </c>
      <c r="B303" s="41">
        <v>1</v>
      </c>
      <c r="C303" s="41" t="s">
        <v>90</v>
      </c>
      <c r="D303" s="172"/>
      <c r="E303" s="47">
        <f t="shared" si="9"/>
        <v>0</v>
      </c>
      <c r="F303" s="206"/>
      <c r="G303" s="207"/>
      <c r="H303" s="207"/>
      <c r="I303" s="208"/>
    </row>
    <row r="304" spans="1:9" ht="15.75" customHeight="1" x14ac:dyDescent="0.35">
      <c r="A304" s="48" t="s">
        <v>104</v>
      </c>
      <c r="B304" s="41">
        <v>1</v>
      </c>
      <c r="C304" s="41" t="s">
        <v>90</v>
      </c>
      <c r="D304" s="172"/>
      <c r="E304" s="47">
        <f t="shared" si="9"/>
        <v>0</v>
      </c>
      <c r="F304" s="206"/>
      <c r="G304" s="207"/>
      <c r="H304" s="207"/>
      <c r="I304" s="208"/>
    </row>
    <row r="305" spans="1:9" ht="15.75" customHeight="1" thickBot="1" x14ac:dyDescent="0.4">
      <c r="A305" s="48" t="s">
        <v>105</v>
      </c>
      <c r="B305" s="41">
        <v>52</v>
      </c>
      <c r="C305" s="41" t="s">
        <v>62</v>
      </c>
      <c r="D305" s="172"/>
      <c r="E305" s="47">
        <f t="shared" si="9"/>
        <v>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c r="E307" s="47">
        <f t="shared" si="9"/>
        <v>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9"/>
        <v>0</v>
      </c>
      <c r="F309" s="206"/>
      <c r="G309" s="207"/>
      <c r="H309" s="207"/>
      <c r="I309" s="208"/>
    </row>
    <row r="310" spans="1:9" ht="15.75" customHeight="1" x14ac:dyDescent="0.35">
      <c r="A310" s="51" t="s">
        <v>110</v>
      </c>
      <c r="B310" s="41">
        <v>26</v>
      </c>
      <c r="C310" s="41" t="s">
        <v>62</v>
      </c>
      <c r="D310" s="172"/>
      <c r="E310" s="47">
        <f t="shared" si="9"/>
        <v>0</v>
      </c>
      <c r="F310" s="206"/>
      <c r="G310" s="207"/>
      <c r="H310" s="207"/>
      <c r="I310" s="208"/>
    </row>
    <row r="311" spans="1:9" ht="15.75" customHeight="1" x14ac:dyDescent="0.35">
      <c r="A311" s="51" t="s">
        <v>111</v>
      </c>
      <c r="B311" s="41">
        <v>26</v>
      </c>
      <c r="C311" s="41" t="s">
        <v>62</v>
      </c>
      <c r="D311" s="172"/>
      <c r="E311" s="47">
        <f t="shared" si="9"/>
        <v>0</v>
      </c>
      <c r="F311" s="206"/>
      <c r="G311" s="207"/>
      <c r="H311" s="207"/>
      <c r="I311" s="208"/>
    </row>
    <row r="312" spans="1:9" ht="15.75" customHeight="1" x14ac:dyDescent="0.35">
      <c r="A312" s="51" t="s">
        <v>112</v>
      </c>
      <c r="B312" s="41">
        <v>26</v>
      </c>
      <c r="C312" s="41" t="s">
        <v>62</v>
      </c>
      <c r="D312" s="172"/>
      <c r="E312" s="47">
        <f t="shared" si="9"/>
        <v>0</v>
      </c>
      <c r="F312" s="206"/>
      <c r="G312" s="207"/>
      <c r="H312" s="207"/>
      <c r="I312" s="208"/>
    </row>
    <row r="313" spans="1:9" ht="15.75" customHeight="1" thickBot="1" x14ac:dyDescent="0.4">
      <c r="A313" s="50" t="s">
        <v>113</v>
      </c>
      <c r="B313" s="41">
        <v>26</v>
      </c>
      <c r="C313" s="41" t="s">
        <v>62</v>
      </c>
      <c r="D313" s="172"/>
      <c r="E313" s="47">
        <f t="shared" si="9"/>
        <v>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c r="E315" s="47">
        <f t="shared" si="9"/>
        <v>0</v>
      </c>
      <c r="F315" s="206"/>
      <c r="G315" s="207"/>
      <c r="H315" s="207"/>
      <c r="I315" s="208"/>
    </row>
    <row r="316" spans="1:9" ht="15.75" customHeight="1" x14ac:dyDescent="0.35">
      <c r="A316" s="50" t="s">
        <v>116</v>
      </c>
      <c r="B316" s="41">
        <v>1</v>
      </c>
      <c r="C316" s="41" t="s">
        <v>90</v>
      </c>
      <c r="D316" s="172"/>
      <c r="E316" s="47">
        <f t="shared" si="9"/>
        <v>0</v>
      </c>
      <c r="F316" s="206"/>
      <c r="G316" s="207"/>
      <c r="H316" s="207"/>
      <c r="I316" s="208"/>
    </row>
    <row r="317" spans="1:9" ht="15.75" customHeight="1" thickBot="1" x14ac:dyDescent="0.4">
      <c r="A317" s="50" t="s">
        <v>117</v>
      </c>
      <c r="B317" s="41">
        <v>1</v>
      </c>
      <c r="C317" s="41" t="s">
        <v>90</v>
      </c>
      <c r="D317" s="172"/>
      <c r="E317" s="47">
        <f t="shared" si="9"/>
        <v>0</v>
      </c>
      <c r="F317" s="206"/>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c r="E319" s="47">
        <f t="shared" si="9"/>
        <v>0</v>
      </c>
      <c r="F319" s="206"/>
      <c r="G319" s="207"/>
      <c r="H319" s="207"/>
      <c r="I319" s="208"/>
    </row>
    <row r="320" spans="1:9" ht="15.75" customHeight="1" x14ac:dyDescent="0.35">
      <c r="A320" s="51" t="s">
        <v>120</v>
      </c>
      <c r="B320" s="41">
        <v>1</v>
      </c>
      <c r="C320" s="41" t="s">
        <v>90</v>
      </c>
      <c r="D320" s="172"/>
      <c r="E320" s="47">
        <f t="shared" si="9"/>
        <v>0</v>
      </c>
      <c r="F320" s="206"/>
      <c r="G320" s="207"/>
      <c r="H320" s="207"/>
      <c r="I320" s="208"/>
    </row>
    <row r="321" spans="1:9" ht="15.75" customHeight="1" thickBot="1" x14ac:dyDescent="0.4">
      <c r="A321" s="50" t="s">
        <v>121</v>
      </c>
      <c r="B321" s="41">
        <v>1</v>
      </c>
      <c r="C321" s="41" t="s">
        <v>90</v>
      </c>
      <c r="D321" s="172"/>
      <c r="E321" s="47">
        <f t="shared" si="9"/>
        <v>0</v>
      </c>
      <c r="F321" s="206"/>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c r="E323" s="47">
        <f t="shared" si="9"/>
        <v>0</v>
      </c>
      <c r="F323" s="206"/>
      <c r="G323" s="207"/>
      <c r="H323" s="207"/>
      <c r="I323" s="208"/>
    </row>
    <row r="324" spans="1:9" ht="15.75" customHeight="1" x14ac:dyDescent="0.35">
      <c r="A324" s="50" t="s">
        <v>124</v>
      </c>
      <c r="B324" s="41">
        <v>1</v>
      </c>
      <c r="C324" s="41" t="s">
        <v>90</v>
      </c>
      <c r="D324" s="172"/>
      <c r="E324" s="47">
        <f t="shared" si="9"/>
        <v>0</v>
      </c>
      <c r="F324" s="206"/>
      <c r="G324" s="207"/>
      <c r="H324" s="207"/>
      <c r="I324" s="208"/>
    </row>
    <row r="325" spans="1:9" ht="15.75" customHeight="1" x14ac:dyDescent="0.35">
      <c r="A325" s="50" t="s">
        <v>125</v>
      </c>
      <c r="B325" s="41">
        <v>1</v>
      </c>
      <c r="C325" s="41" t="s">
        <v>90</v>
      </c>
      <c r="D325" s="172"/>
      <c r="E325" s="47">
        <f t="shared" si="9"/>
        <v>0</v>
      </c>
      <c r="F325" s="206"/>
      <c r="G325" s="207"/>
      <c r="H325" s="207"/>
      <c r="I325" s="208"/>
    </row>
    <row r="326" spans="1:9" ht="15.75" customHeight="1" x14ac:dyDescent="0.35">
      <c r="A326" s="50" t="s">
        <v>126</v>
      </c>
      <c r="B326" s="41">
        <v>1</v>
      </c>
      <c r="C326" s="41" t="s">
        <v>90</v>
      </c>
      <c r="D326" s="172"/>
      <c r="E326" s="47">
        <f t="shared" si="9"/>
        <v>0</v>
      </c>
      <c r="F326" s="206"/>
      <c r="G326" s="207"/>
      <c r="H326" s="207"/>
      <c r="I326" s="208"/>
    </row>
    <row r="327" spans="1:9" ht="15.75" customHeight="1" x14ac:dyDescent="0.35">
      <c r="A327" s="50" t="s">
        <v>127</v>
      </c>
      <c r="B327" s="41">
        <v>1</v>
      </c>
      <c r="C327" s="41" t="s">
        <v>90</v>
      </c>
      <c r="D327" s="172"/>
      <c r="E327" s="47">
        <f t="shared" si="9"/>
        <v>0</v>
      </c>
      <c r="F327" s="206"/>
      <c r="G327" s="207"/>
      <c r="H327" s="207"/>
      <c r="I327" s="208"/>
    </row>
    <row r="328" spans="1:9" ht="15.75" customHeight="1" x14ac:dyDescent="0.35">
      <c r="A328" s="50" t="s">
        <v>128</v>
      </c>
      <c r="B328" s="41">
        <v>1</v>
      </c>
      <c r="C328" s="41" t="s">
        <v>90</v>
      </c>
      <c r="D328" s="172"/>
      <c r="E328" s="47">
        <f t="shared" si="9"/>
        <v>0</v>
      </c>
      <c r="F328" s="206"/>
      <c r="G328" s="207"/>
      <c r="H328" s="207"/>
      <c r="I328" s="208"/>
    </row>
    <row r="329" spans="1:9" ht="15.75" customHeight="1" x14ac:dyDescent="0.35">
      <c r="A329" s="50" t="s">
        <v>129</v>
      </c>
      <c r="B329" s="41">
        <v>1</v>
      </c>
      <c r="C329" s="41" t="s">
        <v>90</v>
      </c>
      <c r="D329" s="172"/>
      <c r="E329" s="47">
        <f t="shared" si="9"/>
        <v>0</v>
      </c>
      <c r="F329" s="206"/>
      <c r="G329" s="207"/>
      <c r="H329" s="207"/>
      <c r="I329" s="208"/>
    </row>
    <row r="330" spans="1:9" ht="15.75" customHeight="1" x14ac:dyDescent="0.35">
      <c r="A330" s="50" t="s">
        <v>130</v>
      </c>
      <c r="B330" s="41">
        <v>15</v>
      </c>
      <c r="C330" s="41" t="s">
        <v>131</v>
      </c>
      <c r="D330" s="172"/>
      <c r="E330" s="47">
        <f t="shared" si="9"/>
        <v>0</v>
      </c>
      <c r="F330" s="206" t="s">
        <v>132</v>
      </c>
      <c r="G330" s="207"/>
      <c r="H330" s="207"/>
      <c r="I330" s="208"/>
    </row>
    <row r="331" spans="1:9" ht="15.75" customHeight="1" x14ac:dyDescent="0.35">
      <c r="A331" s="50" t="s">
        <v>133</v>
      </c>
      <c r="B331" s="41">
        <v>1</v>
      </c>
      <c r="C331" s="41" t="s">
        <v>90</v>
      </c>
      <c r="D331" s="172"/>
      <c r="E331" s="47">
        <f t="shared" si="9"/>
        <v>0</v>
      </c>
      <c r="F331" s="206" t="s">
        <v>134</v>
      </c>
      <c r="G331" s="207"/>
      <c r="H331" s="207"/>
      <c r="I331" s="208"/>
    </row>
    <row r="332" spans="1:9" ht="15.75" customHeight="1" thickBot="1" x14ac:dyDescent="0.4">
      <c r="A332" s="50" t="s">
        <v>135</v>
      </c>
      <c r="B332" s="41">
        <v>1</v>
      </c>
      <c r="C332" s="41" t="s">
        <v>90</v>
      </c>
      <c r="D332" s="172"/>
      <c r="E332" s="47">
        <f t="shared" si="9"/>
        <v>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c r="E334" s="47">
        <f t="shared" si="9"/>
        <v>0</v>
      </c>
      <c r="F334" s="206"/>
      <c r="G334" s="207"/>
      <c r="H334" s="207"/>
      <c r="I334" s="208"/>
    </row>
    <row r="335" spans="1:9" ht="15.75" customHeight="1" x14ac:dyDescent="0.35">
      <c r="A335" s="50" t="s">
        <v>139</v>
      </c>
      <c r="B335" s="41">
        <v>1</v>
      </c>
      <c r="C335" s="41" t="s">
        <v>90</v>
      </c>
      <c r="D335" s="172"/>
      <c r="E335" s="47">
        <f t="shared" si="9"/>
        <v>0</v>
      </c>
      <c r="F335" s="206"/>
      <c r="G335" s="207"/>
      <c r="H335" s="207"/>
      <c r="I335" s="208"/>
    </row>
    <row r="336" spans="1:9" ht="15.75" customHeight="1" x14ac:dyDescent="0.35">
      <c r="A336" s="48" t="s">
        <v>140</v>
      </c>
      <c r="B336" s="41">
        <v>1</v>
      </c>
      <c r="C336" s="41" t="s">
        <v>73</v>
      </c>
      <c r="D336" s="172"/>
      <c r="E336" s="47">
        <f t="shared" si="9"/>
        <v>0</v>
      </c>
      <c r="F336" s="206"/>
      <c r="G336" s="207"/>
      <c r="H336" s="207"/>
      <c r="I336" s="208"/>
    </row>
    <row r="337" spans="1:9" ht="15.75" customHeight="1" x14ac:dyDescent="0.35">
      <c r="A337" s="50" t="s">
        <v>141</v>
      </c>
      <c r="B337" s="41">
        <v>1</v>
      </c>
      <c r="C337" s="41" t="s">
        <v>90</v>
      </c>
      <c r="D337" s="172"/>
      <c r="E337" s="47">
        <f t="shared" ref="E337:E353" si="10">SUM(B337)*D337</f>
        <v>0</v>
      </c>
      <c r="F337" s="206"/>
      <c r="G337" s="207"/>
      <c r="H337" s="207"/>
      <c r="I337" s="208"/>
    </row>
    <row r="338" spans="1:9" ht="15.75" customHeight="1" thickBot="1" x14ac:dyDescent="0.4">
      <c r="A338" s="50" t="s">
        <v>142</v>
      </c>
      <c r="B338" s="41">
        <v>1</v>
      </c>
      <c r="C338" s="41" t="s">
        <v>90</v>
      </c>
      <c r="D338" s="172"/>
      <c r="E338" s="47">
        <f t="shared" si="10"/>
        <v>0</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234</v>
      </c>
      <c r="B340" s="41">
        <v>1</v>
      </c>
      <c r="C340" s="41" t="s">
        <v>90</v>
      </c>
      <c r="D340" s="172"/>
      <c r="E340" s="47">
        <f t="shared" si="10"/>
        <v>0</v>
      </c>
      <c r="F340" s="206"/>
      <c r="G340" s="207"/>
      <c r="H340" s="207"/>
      <c r="I340" s="208"/>
    </row>
    <row r="341" spans="1:9" ht="15.75" customHeight="1" x14ac:dyDescent="0.35">
      <c r="A341" s="50" t="s">
        <v>145</v>
      </c>
      <c r="B341" s="41">
        <v>1</v>
      </c>
      <c r="C341" s="41" t="s">
        <v>90</v>
      </c>
      <c r="D341" s="172"/>
      <c r="E341" s="47">
        <f t="shared" si="10"/>
        <v>0</v>
      </c>
      <c r="F341" s="206"/>
      <c r="G341" s="207"/>
      <c r="H341" s="207"/>
      <c r="I341" s="208"/>
    </row>
    <row r="342" spans="1:9" ht="15.75" customHeight="1" x14ac:dyDescent="0.35">
      <c r="A342" s="50" t="s">
        <v>146</v>
      </c>
      <c r="B342" s="41">
        <v>1</v>
      </c>
      <c r="C342" s="41" t="s">
        <v>90</v>
      </c>
      <c r="D342" s="172"/>
      <c r="E342" s="47">
        <f t="shared" si="10"/>
        <v>0</v>
      </c>
      <c r="F342" s="206"/>
      <c r="G342" s="207"/>
      <c r="H342" s="207"/>
      <c r="I342" s="208"/>
    </row>
    <row r="343" spans="1:9" ht="15.75" customHeight="1" x14ac:dyDescent="0.35">
      <c r="A343" s="50" t="s">
        <v>147</v>
      </c>
      <c r="B343" s="41">
        <v>8</v>
      </c>
      <c r="C343" s="41" t="s">
        <v>131</v>
      </c>
      <c r="D343" s="172"/>
      <c r="E343" s="47">
        <f t="shared" si="10"/>
        <v>0</v>
      </c>
      <c r="F343" s="206"/>
      <c r="G343" s="207"/>
      <c r="H343" s="207"/>
      <c r="I343" s="208"/>
    </row>
    <row r="344" spans="1:9" ht="15.75" customHeight="1" x14ac:dyDescent="0.35">
      <c r="A344" s="50" t="s">
        <v>148</v>
      </c>
      <c r="B344" s="41">
        <v>1</v>
      </c>
      <c r="C344" s="41" t="s">
        <v>90</v>
      </c>
      <c r="D344" s="172"/>
      <c r="E344" s="47">
        <f t="shared" si="10"/>
        <v>0</v>
      </c>
      <c r="F344" s="206"/>
      <c r="G344" s="207"/>
      <c r="H344" s="207"/>
      <c r="I344" s="208"/>
    </row>
    <row r="345" spans="1:9" ht="15.75" customHeight="1" thickBot="1" x14ac:dyDescent="0.4">
      <c r="A345" s="50" t="s">
        <v>149</v>
      </c>
      <c r="B345" s="41">
        <v>27</v>
      </c>
      <c r="C345" s="41" t="s">
        <v>131</v>
      </c>
      <c r="D345" s="172"/>
      <c r="E345" s="47">
        <f t="shared" si="10"/>
        <v>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235</v>
      </c>
      <c r="B347" s="41">
        <v>1</v>
      </c>
      <c r="C347" s="41" t="s">
        <v>73</v>
      </c>
      <c r="D347" s="172"/>
      <c r="E347" s="47">
        <f t="shared" si="10"/>
        <v>0</v>
      </c>
      <c r="F347" s="206"/>
      <c r="G347" s="207"/>
      <c r="H347" s="207"/>
      <c r="I347" s="208"/>
    </row>
    <row r="348" spans="1:9" ht="15.75" customHeight="1" x14ac:dyDescent="0.35">
      <c r="A348" s="48" t="s">
        <v>152</v>
      </c>
      <c r="B348" s="41">
        <v>1</v>
      </c>
      <c r="C348" s="41" t="s">
        <v>73</v>
      </c>
      <c r="D348" s="172"/>
      <c r="E348" s="47">
        <f t="shared" si="10"/>
        <v>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236</v>
      </c>
      <c r="B351" s="41">
        <v>27</v>
      </c>
      <c r="C351" s="41" t="s">
        <v>131</v>
      </c>
      <c r="D351" s="172"/>
      <c r="E351" s="47">
        <f t="shared" si="10"/>
        <v>0</v>
      </c>
      <c r="F351" s="206"/>
      <c r="G351" s="207"/>
      <c r="H351" s="207"/>
      <c r="I351" s="208"/>
    </row>
    <row r="352" spans="1:9" ht="15.75" customHeight="1" x14ac:dyDescent="0.35">
      <c r="A352" s="48" t="s">
        <v>158</v>
      </c>
      <c r="B352" s="41">
        <v>1</v>
      </c>
      <c r="C352" s="41" t="s">
        <v>90</v>
      </c>
      <c r="D352" s="172"/>
      <c r="E352" s="47">
        <f t="shared" si="10"/>
        <v>0</v>
      </c>
      <c r="F352" s="206"/>
      <c r="G352" s="207"/>
      <c r="H352" s="207"/>
      <c r="I352" s="208"/>
    </row>
    <row r="353" spans="1:9" ht="15.75" customHeight="1" x14ac:dyDescent="0.35">
      <c r="A353" s="48" t="s">
        <v>159</v>
      </c>
      <c r="B353" s="41">
        <v>1</v>
      </c>
      <c r="C353" s="41" t="s">
        <v>90</v>
      </c>
      <c r="D353" s="172"/>
      <c r="E353" s="47">
        <f t="shared" si="10"/>
        <v>0</v>
      </c>
      <c r="F353" s="206"/>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0</v>
      </c>
      <c r="F355" s="234"/>
      <c r="G355" s="235"/>
      <c r="H355" s="235"/>
      <c r="I355" s="236"/>
    </row>
    <row r="356" spans="1:9" ht="16.5" customHeight="1" thickTop="1" thickBot="1" x14ac:dyDescent="0.4">
      <c r="A356" s="52" t="s">
        <v>161</v>
      </c>
      <c r="B356" s="53"/>
      <c r="C356" s="54"/>
      <c r="D356" s="55"/>
      <c r="E356" s="56">
        <f>SUM(E355)/B243</f>
        <v>0</v>
      </c>
      <c r="F356" s="234"/>
      <c r="G356" s="235"/>
      <c r="H356" s="235"/>
      <c r="I356" s="236"/>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4"/>
      <c r="G358" s="235"/>
      <c r="H358" s="235"/>
      <c r="I358" s="236"/>
    </row>
    <row r="359" spans="1:9" ht="15.75" customHeight="1" thickTop="1" x14ac:dyDescent="0.35">
      <c r="A359" s="61" t="s">
        <v>163</v>
      </c>
      <c r="B359" s="62"/>
      <c r="C359" s="63"/>
      <c r="D359" s="64"/>
      <c r="E359" s="174">
        <v>0</v>
      </c>
      <c r="F359" s="191"/>
      <c r="G359" s="192"/>
      <c r="H359" s="192"/>
      <c r="I359" s="193"/>
    </row>
    <row r="360" spans="1:9" ht="15.75" customHeight="1" thickBot="1" x14ac:dyDescent="0.4">
      <c r="A360" s="61" t="s">
        <v>164</v>
      </c>
      <c r="B360" s="66"/>
      <c r="C360" s="67"/>
      <c r="D360" s="68"/>
      <c r="E360" s="175">
        <v>0</v>
      </c>
      <c r="F360" s="194"/>
      <c r="G360" s="195"/>
      <c r="H360" s="195"/>
      <c r="I360" s="196"/>
    </row>
    <row r="361" spans="1:9" ht="16.5" customHeight="1" thickTop="1" thickBot="1" x14ac:dyDescent="0.4">
      <c r="A361" s="52" t="s">
        <v>165</v>
      </c>
      <c r="B361" s="53"/>
      <c r="C361" s="54"/>
      <c r="D361" s="55"/>
      <c r="E361" s="94">
        <f>SUM(E359:E360)</f>
        <v>0</v>
      </c>
      <c r="F361" s="234"/>
      <c r="G361" s="235"/>
      <c r="H361" s="235"/>
      <c r="I361" s="236"/>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2"/>
      <c r="B364" s="243"/>
      <c r="C364" s="243"/>
      <c r="D364" s="243"/>
      <c r="E364" s="243"/>
      <c r="F364" s="243"/>
      <c r="G364" s="243"/>
      <c r="H364" s="243"/>
      <c r="I364" s="24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237"/>
      <c r="B404" s="237"/>
      <c r="C404" s="237"/>
      <c r="D404" s="237"/>
      <c r="E404" s="237"/>
      <c r="F404" s="237"/>
      <c r="G404" s="237"/>
      <c r="H404" s="237"/>
      <c r="I404" s="237"/>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238"/>
      <c r="B434" s="238"/>
      <c r="C434" s="238"/>
      <c r="D434" s="238"/>
      <c r="E434" s="238"/>
      <c r="F434" s="238"/>
      <c r="G434" s="238"/>
      <c r="H434" s="238"/>
      <c r="I434" s="239"/>
    </row>
    <row r="435" spans="1:9" ht="16" thickBot="1" x14ac:dyDescent="0.4">
      <c r="A435" s="240" t="s">
        <v>216</v>
      </c>
      <c r="B435" s="240"/>
      <c r="C435" s="240"/>
      <c r="D435" s="240"/>
      <c r="E435" s="241"/>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237</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247" t="s">
        <v>239</v>
      </c>
      <c r="B447" s="248"/>
      <c r="C447" s="248"/>
      <c r="D447" s="248"/>
      <c r="E447" s="248"/>
      <c r="F447" s="249"/>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241" t="s">
        <v>238</v>
      </c>
      <c r="B449" s="245"/>
      <c r="C449" s="245"/>
      <c r="D449" s="245"/>
      <c r="E449" s="245"/>
      <c r="F449" s="246"/>
      <c r="G449" s="157">
        <f>SUM(G445)</f>
        <v>229175</v>
      </c>
    </row>
    <row r="450" spans="1:7" ht="31" customHeight="1" thickBot="1" x14ac:dyDescent="0.4">
      <c r="A450" s="241" t="s">
        <v>240</v>
      </c>
      <c r="B450" s="245"/>
      <c r="C450" s="245"/>
      <c r="D450" s="245"/>
      <c r="E450" s="245"/>
      <c r="F450" s="246"/>
      <c r="G450" s="157">
        <f>SUM(G448:G449)</f>
        <v>458350</v>
      </c>
    </row>
  </sheetData>
  <sheetProtection algorithmName="SHA-512" hashValue="g3ucagm9hEUhBo6VE5LgsBw/2nBon/tUBqXkaF/rIWtB6rR+EK235xvRH4viZCS2LJsOyL/7/B16o+LGbJpO5Q==" saltValue="GAdVQnfv90Ts9crZyq1dYA==" spinCount="100000" sheet="1" selectLockedCell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tabColor theme="7"/>
    <pageSetUpPr fitToPage="1"/>
  </sheetPr>
  <dimension ref="A1:K450"/>
  <sheetViews>
    <sheetView view="pageBreakPreview" topLeftCell="A6" zoomScaleNormal="100" zoomScaleSheetLayoutView="100" workbookViewId="0">
      <selection activeCell="D399" sqref="D399"/>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245</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246</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c r="E40" s="47">
        <f>SUM(B40)*D40</f>
        <v>0</v>
      </c>
      <c r="F40" s="206"/>
      <c r="G40" s="207"/>
      <c r="H40" s="207"/>
      <c r="I40" s="208"/>
    </row>
    <row r="41" spans="1:11" ht="15.75" customHeight="1" x14ac:dyDescent="0.35">
      <c r="A41" s="48" t="s">
        <v>63</v>
      </c>
      <c r="B41" s="41">
        <v>68</v>
      </c>
      <c r="C41" s="41" t="s">
        <v>62</v>
      </c>
      <c r="D41" s="172"/>
      <c r="E41" s="47">
        <f t="shared" ref="E41:E104" si="1">SUM(B41)*D41</f>
        <v>0</v>
      </c>
      <c r="F41" s="206"/>
      <c r="G41" s="207"/>
      <c r="H41" s="207"/>
      <c r="I41" s="208"/>
    </row>
    <row r="42" spans="1:11" ht="15.75" customHeight="1" x14ac:dyDescent="0.35">
      <c r="A42" s="48" t="s">
        <v>64</v>
      </c>
      <c r="B42" s="41">
        <v>68</v>
      </c>
      <c r="C42" s="41" t="s">
        <v>62</v>
      </c>
      <c r="D42" s="172"/>
      <c r="E42" s="47">
        <f t="shared" si="1"/>
        <v>0</v>
      </c>
      <c r="F42" s="206"/>
      <c r="G42" s="207"/>
      <c r="H42" s="207"/>
      <c r="I42" s="208"/>
    </row>
    <row r="43" spans="1:11" ht="15.75" customHeight="1" x14ac:dyDescent="0.35">
      <c r="A43" s="48" t="s">
        <v>65</v>
      </c>
      <c r="B43" s="41">
        <v>68</v>
      </c>
      <c r="C43" s="41" t="s">
        <v>62</v>
      </c>
      <c r="D43" s="172"/>
      <c r="E43" s="47">
        <f t="shared" si="1"/>
        <v>0</v>
      </c>
      <c r="F43" s="206"/>
      <c r="G43" s="207"/>
      <c r="H43" s="207"/>
      <c r="I43" s="208"/>
    </row>
    <row r="44" spans="1:11" ht="15.75" customHeight="1" x14ac:dyDescent="0.35">
      <c r="A44" s="48" t="s">
        <v>66</v>
      </c>
      <c r="B44" s="41">
        <v>68</v>
      </c>
      <c r="C44" s="41" t="s">
        <v>62</v>
      </c>
      <c r="D44" s="172"/>
      <c r="E44" s="47">
        <f t="shared" si="1"/>
        <v>0</v>
      </c>
      <c r="F44" s="206"/>
      <c r="G44" s="207"/>
      <c r="H44" s="207"/>
      <c r="I44" s="208"/>
    </row>
    <row r="45" spans="1:11" ht="15.75" customHeight="1" x14ac:dyDescent="0.35">
      <c r="A45" s="48" t="s">
        <v>67</v>
      </c>
      <c r="B45" s="41">
        <v>68</v>
      </c>
      <c r="C45" s="41" t="s">
        <v>62</v>
      </c>
      <c r="D45" s="172"/>
      <c r="E45" s="47">
        <f t="shared" si="1"/>
        <v>0</v>
      </c>
      <c r="F45" s="206"/>
      <c r="G45" s="207"/>
      <c r="H45" s="207"/>
      <c r="I45" s="208"/>
    </row>
    <row r="46" spans="1:11" ht="15.75" customHeight="1" x14ac:dyDescent="0.35">
      <c r="A46" s="48" t="s">
        <v>68</v>
      </c>
      <c r="B46" s="41">
        <v>68</v>
      </c>
      <c r="C46" s="41" t="s">
        <v>62</v>
      </c>
      <c r="D46" s="172"/>
      <c r="E46" s="47">
        <f t="shared" si="1"/>
        <v>0</v>
      </c>
      <c r="F46" s="206"/>
      <c r="G46" s="207"/>
      <c r="H46" s="207"/>
      <c r="I46" s="208"/>
    </row>
    <row r="47" spans="1:11" ht="15.75" customHeight="1" x14ac:dyDescent="0.35">
      <c r="A47" s="48" t="s">
        <v>69</v>
      </c>
      <c r="B47" s="41">
        <v>68</v>
      </c>
      <c r="C47" s="41" t="s">
        <v>62</v>
      </c>
      <c r="D47" s="172"/>
      <c r="E47" s="47">
        <f t="shared" si="1"/>
        <v>0</v>
      </c>
      <c r="F47" s="206"/>
      <c r="G47" s="207"/>
      <c r="H47" s="207"/>
      <c r="I47" s="208"/>
    </row>
    <row r="48" spans="1:11" ht="15.75" customHeight="1" thickBot="1" x14ac:dyDescent="0.4">
      <c r="A48" s="48" t="s">
        <v>70</v>
      </c>
      <c r="B48" s="41">
        <v>68</v>
      </c>
      <c r="C48" s="41" t="s">
        <v>62</v>
      </c>
      <c r="D48" s="172"/>
      <c r="E48" s="47">
        <f t="shared" si="1"/>
        <v>0</v>
      </c>
      <c r="F48" s="206"/>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c r="E50" s="47">
        <f t="shared" si="1"/>
        <v>0</v>
      </c>
      <c r="F50" s="206"/>
      <c r="G50" s="207"/>
      <c r="H50" s="207"/>
      <c r="I50" s="208"/>
    </row>
    <row r="51" spans="1:9" ht="15.75" customHeight="1" x14ac:dyDescent="0.35">
      <c r="A51" s="48" t="s">
        <v>74</v>
      </c>
      <c r="B51" s="41">
        <v>68</v>
      </c>
      <c r="C51" s="41" t="s">
        <v>62</v>
      </c>
      <c r="D51" s="172"/>
      <c r="E51" s="47">
        <f t="shared" si="1"/>
        <v>0</v>
      </c>
      <c r="F51" s="206"/>
      <c r="G51" s="207"/>
      <c r="H51" s="207"/>
      <c r="I51" s="208"/>
    </row>
    <row r="52" spans="1:9" ht="15.75" customHeight="1" x14ac:dyDescent="0.35">
      <c r="A52" s="48" t="s">
        <v>75</v>
      </c>
      <c r="B52" s="41">
        <v>68</v>
      </c>
      <c r="C52" s="41" t="s">
        <v>62</v>
      </c>
      <c r="D52" s="172"/>
      <c r="E52" s="47">
        <f t="shared" si="1"/>
        <v>0</v>
      </c>
      <c r="F52" s="206"/>
      <c r="G52" s="207"/>
      <c r="H52" s="207"/>
      <c r="I52" s="208"/>
    </row>
    <row r="53" spans="1:9" ht="15.75" customHeight="1" x14ac:dyDescent="0.35">
      <c r="A53" s="48" t="s">
        <v>76</v>
      </c>
      <c r="B53" s="41">
        <v>68</v>
      </c>
      <c r="C53" s="41" t="s">
        <v>62</v>
      </c>
      <c r="D53" s="172"/>
      <c r="E53" s="47">
        <f t="shared" si="1"/>
        <v>0</v>
      </c>
      <c r="F53" s="206"/>
      <c r="G53" s="207"/>
      <c r="H53" s="207"/>
      <c r="I53" s="208"/>
    </row>
    <row r="54" spans="1:9" ht="15.75" customHeight="1" x14ac:dyDescent="0.35">
      <c r="A54" s="48" t="s">
        <v>77</v>
      </c>
      <c r="B54" s="41">
        <v>68</v>
      </c>
      <c r="C54" s="41" t="s">
        <v>62</v>
      </c>
      <c r="D54" s="172"/>
      <c r="E54" s="47">
        <f t="shared" si="1"/>
        <v>0</v>
      </c>
      <c r="F54" s="206"/>
      <c r="G54" s="207"/>
      <c r="H54" s="207"/>
      <c r="I54" s="208"/>
    </row>
    <row r="55" spans="1:9" ht="15.75" customHeight="1" x14ac:dyDescent="0.35">
      <c r="A55" s="48" t="s">
        <v>78</v>
      </c>
      <c r="B55" s="41">
        <v>68</v>
      </c>
      <c r="C55" s="41" t="s">
        <v>62</v>
      </c>
      <c r="D55" s="172"/>
      <c r="E55" s="47">
        <f t="shared" si="1"/>
        <v>0</v>
      </c>
      <c r="F55" s="206"/>
      <c r="G55" s="207"/>
      <c r="H55" s="207"/>
      <c r="I55" s="208"/>
    </row>
    <row r="56" spans="1:9" ht="15.75" customHeight="1" x14ac:dyDescent="0.35">
      <c r="A56" s="48" t="s">
        <v>79</v>
      </c>
      <c r="B56" s="41">
        <v>68</v>
      </c>
      <c r="C56" s="41" t="s">
        <v>62</v>
      </c>
      <c r="D56" s="172"/>
      <c r="E56" s="47">
        <f t="shared" si="1"/>
        <v>0</v>
      </c>
      <c r="F56" s="206"/>
      <c r="G56" s="207"/>
      <c r="H56" s="207"/>
      <c r="I56" s="208"/>
    </row>
    <row r="57" spans="1:9" ht="15.75" customHeight="1" x14ac:dyDescent="0.35">
      <c r="A57" s="48" t="s">
        <v>80</v>
      </c>
      <c r="B57" s="41">
        <v>68</v>
      </c>
      <c r="C57" s="41" t="s">
        <v>62</v>
      </c>
      <c r="D57" s="172"/>
      <c r="E57" s="47">
        <f t="shared" si="1"/>
        <v>0</v>
      </c>
      <c r="F57" s="206"/>
      <c r="G57" s="207"/>
      <c r="H57" s="207"/>
      <c r="I57" s="208"/>
    </row>
    <row r="58" spans="1:9" ht="15.75" customHeight="1" x14ac:dyDescent="0.35">
      <c r="A58" s="48" t="s">
        <v>81</v>
      </c>
      <c r="B58" s="41">
        <v>68</v>
      </c>
      <c r="C58" s="41" t="s">
        <v>62</v>
      </c>
      <c r="D58" s="172"/>
      <c r="E58" s="47">
        <f t="shared" si="1"/>
        <v>0</v>
      </c>
      <c r="F58" s="206"/>
      <c r="G58" s="207"/>
      <c r="H58" s="207"/>
      <c r="I58" s="208"/>
    </row>
    <row r="59" spans="1:9" ht="15.75" customHeight="1" x14ac:dyDescent="0.35">
      <c r="A59" s="50" t="s">
        <v>82</v>
      </c>
      <c r="B59" s="41">
        <v>68</v>
      </c>
      <c r="C59" s="41" t="s">
        <v>62</v>
      </c>
      <c r="D59" s="172"/>
      <c r="E59" s="47">
        <f t="shared" si="1"/>
        <v>0</v>
      </c>
      <c r="F59" s="206"/>
      <c r="G59" s="207"/>
      <c r="H59" s="207"/>
      <c r="I59" s="208"/>
    </row>
    <row r="60" spans="1:9" ht="15.75" customHeight="1" x14ac:dyDescent="0.35">
      <c r="A60" s="48" t="s">
        <v>83</v>
      </c>
      <c r="B60" s="142">
        <v>1</v>
      </c>
      <c r="C60" s="41" t="s">
        <v>73</v>
      </c>
      <c r="D60" s="172"/>
      <c r="E60" s="47">
        <f t="shared" si="1"/>
        <v>0</v>
      </c>
      <c r="F60" s="206"/>
      <c r="G60" s="207"/>
      <c r="H60" s="207"/>
      <c r="I60" s="208"/>
    </row>
    <row r="61" spans="1:9" ht="15.75" customHeight="1" x14ac:dyDescent="0.35">
      <c r="A61" s="48" t="s">
        <v>84</v>
      </c>
      <c r="B61" s="142">
        <v>1</v>
      </c>
      <c r="C61" s="41" t="s">
        <v>73</v>
      </c>
      <c r="D61" s="172"/>
      <c r="E61" s="47">
        <f t="shared" si="1"/>
        <v>0</v>
      </c>
      <c r="F61" s="206"/>
      <c r="G61" s="207"/>
      <c r="H61" s="207"/>
      <c r="I61" s="208"/>
    </row>
    <row r="62" spans="1:9" ht="15.75" customHeight="1" thickBot="1" x14ac:dyDescent="0.4">
      <c r="A62" s="143" t="s">
        <v>85</v>
      </c>
      <c r="B62" s="142">
        <v>1</v>
      </c>
      <c r="C62" s="41" t="s">
        <v>73</v>
      </c>
      <c r="D62" s="172"/>
      <c r="E62" s="47">
        <f t="shared" si="1"/>
        <v>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c r="E64" s="160">
        <f t="shared" si="1"/>
        <v>0</v>
      </c>
      <c r="F64" s="231"/>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c r="E66" s="47">
        <f t="shared" si="1"/>
        <v>0</v>
      </c>
      <c r="F66" s="206"/>
      <c r="G66" s="207"/>
      <c r="H66" s="207"/>
      <c r="I66" s="208"/>
    </row>
    <row r="67" spans="1:9" ht="15.75" customHeight="1" x14ac:dyDescent="0.35">
      <c r="A67" s="48" t="s">
        <v>91</v>
      </c>
      <c r="B67" s="142">
        <v>1</v>
      </c>
      <c r="C67" s="142" t="s">
        <v>90</v>
      </c>
      <c r="D67" s="172"/>
      <c r="E67" s="47">
        <f t="shared" si="1"/>
        <v>0</v>
      </c>
      <c r="F67" s="206"/>
      <c r="G67" s="207"/>
      <c r="H67" s="207"/>
      <c r="I67" s="208"/>
    </row>
    <row r="68" spans="1:9" ht="15.75" customHeight="1" x14ac:dyDescent="0.35">
      <c r="A68" s="48" t="s">
        <v>92</v>
      </c>
      <c r="B68" s="41">
        <v>1</v>
      </c>
      <c r="C68" s="142" t="s">
        <v>90</v>
      </c>
      <c r="D68" s="172"/>
      <c r="E68" s="47">
        <f t="shared" si="1"/>
        <v>0</v>
      </c>
      <c r="F68" s="206"/>
      <c r="G68" s="207"/>
      <c r="H68" s="207"/>
      <c r="I68" s="208"/>
    </row>
    <row r="69" spans="1:9" ht="15.75" customHeight="1" x14ac:dyDescent="0.35">
      <c r="A69" s="48" t="s">
        <v>93</v>
      </c>
      <c r="B69" s="41">
        <v>1</v>
      </c>
      <c r="C69" s="142" t="s">
        <v>90</v>
      </c>
      <c r="D69" s="172"/>
      <c r="E69" s="47">
        <f t="shared" si="1"/>
        <v>0</v>
      </c>
      <c r="F69" s="206"/>
      <c r="G69" s="207"/>
      <c r="H69" s="207"/>
      <c r="I69" s="208"/>
    </row>
    <row r="70" spans="1:9" ht="15.75" customHeight="1" thickBot="1" x14ac:dyDescent="0.4">
      <c r="A70" s="48" t="s">
        <v>94</v>
      </c>
      <c r="B70" s="142">
        <v>1</v>
      </c>
      <c r="C70" s="41" t="s">
        <v>90</v>
      </c>
      <c r="D70" s="172"/>
      <c r="E70" s="47">
        <f t="shared" si="1"/>
        <v>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c r="E72" s="47">
        <f t="shared" si="1"/>
        <v>0</v>
      </c>
      <c r="F72" s="206"/>
      <c r="G72" s="207"/>
      <c r="H72" s="207"/>
      <c r="I72" s="208"/>
    </row>
    <row r="73" spans="1:9" ht="15.75" customHeight="1" x14ac:dyDescent="0.35">
      <c r="A73" s="48" t="s">
        <v>97</v>
      </c>
      <c r="B73" s="41">
        <v>68</v>
      </c>
      <c r="C73" s="41" t="s">
        <v>62</v>
      </c>
      <c r="D73" s="172"/>
      <c r="E73" s="47">
        <f t="shared" si="1"/>
        <v>0</v>
      </c>
      <c r="F73" s="206"/>
      <c r="G73" s="207"/>
      <c r="H73" s="207"/>
      <c r="I73" s="208"/>
    </row>
    <row r="74" spans="1:9" ht="15.75" customHeight="1" x14ac:dyDescent="0.35">
      <c r="A74" s="48" t="s">
        <v>98</v>
      </c>
      <c r="B74" s="41">
        <v>68</v>
      </c>
      <c r="C74" s="41" t="s">
        <v>62</v>
      </c>
      <c r="D74" s="172"/>
      <c r="E74" s="47">
        <f t="shared" si="1"/>
        <v>0</v>
      </c>
      <c r="F74" s="206"/>
      <c r="G74" s="207"/>
      <c r="H74" s="207"/>
      <c r="I74" s="208"/>
    </row>
    <row r="75" spans="1:9" ht="15.75" customHeight="1" thickBot="1" x14ac:dyDescent="0.4">
      <c r="A75" s="48" t="s">
        <v>99</v>
      </c>
      <c r="B75" s="41">
        <v>68</v>
      </c>
      <c r="C75" s="41" t="s">
        <v>62</v>
      </c>
      <c r="D75" s="172"/>
      <c r="E75" s="47">
        <f t="shared" si="1"/>
        <v>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c r="E77" s="47">
        <f t="shared" si="1"/>
        <v>0</v>
      </c>
      <c r="F77" s="206"/>
      <c r="G77" s="207"/>
      <c r="H77" s="207"/>
      <c r="I77" s="208"/>
    </row>
    <row r="78" spans="1:9" ht="15.75" customHeight="1" x14ac:dyDescent="0.35">
      <c r="A78" s="48" t="s">
        <v>102</v>
      </c>
      <c r="B78" s="142">
        <v>1</v>
      </c>
      <c r="C78" s="41" t="s">
        <v>90</v>
      </c>
      <c r="D78" s="172"/>
      <c r="E78" s="47">
        <f t="shared" si="1"/>
        <v>0</v>
      </c>
      <c r="F78" s="206"/>
      <c r="G78" s="207"/>
      <c r="H78" s="207"/>
      <c r="I78" s="208"/>
    </row>
    <row r="79" spans="1:9" ht="15.75" customHeight="1" x14ac:dyDescent="0.35">
      <c r="A79" s="48" t="s">
        <v>103</v>
      </c>
      <c r="B79" s="142">
        <v>1</v>
      </c>
      <c r="C79" s="41" t="s">
        <v>90</v>
      </c>
      <c r="D79" s="172"/>
      <c r="E79" s="47">
        <f t="shared" si="1"/>
        <v>0</v>
      </c>
      <c r="F79" s="206"/>
      <c r="G79" s="207"/>
      <c r="H79" s="207"/>
      <c r="I79" s="208"/>
    </row>
    <row r="80" spans="1:9" ht="15.75" customHeight="1" x14ac:dyDescent="0.35">
      <c r="A80" s="48" t="s">
        <v>104</v>
      </c>
      <c r="B80" s="142">
        <v>1</v>
      </c>
      <c r="C80" s="41" t="s">
        <v>90</v>
      </c>
      <c r="D80" s="172"/>
      <c r="E80" s="47">
        <f t="shared" si="1"/>
        <v>0</v>
      </c>
      <c r="F80" s="206"/>
      <c r="G80" s="207"/>
      <c r="H80" s="207"/>
      <c r="I80" s="208"/>
    </row>
    <row r="81" spans="1:9" ht="15.75" customHeight="1" thickBot="1" x14ac:dyDescent="0.4">
      <c r="A81" s="48" t="s">
        <v>105</v>
      </c>
      <c r="B81" s="41">
        <v>68</v>
      </c>
      <c r="C81" s="41" t="s">
        <v>62</v>
      </c>
      <c r="D81" s="172"/>
      <c r="E81" s="47">
        <f t="shared" si="1"/>
        <v>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c r="E83" s="47">
        <f t="shared" si="1"/>
        <v>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1"/>
        <v>0</v>
      </c>
      <c r="F85" s="206"/>
      <c r="G85" s="207"/>
      <c r="H85" s="207"/>
      <c r="I85" s="208"/>
    </row>
    <row r="86" spans="1:9" ht="15.75" customHeight="1" x14ac:dyDescent="0.35">
      <c r="A86" s="51" t="s">
        <v>110</v>
      </c>
      <c r="B86" s="41">
        <v>34</v>
      </c>
      <c r="C86" s="41" t="s">
        <v>62</v>
      </c>
      <c r="D86" s="172"/>
      <c r="E86" s="47">
        <f t="shared" si="1"/>
        <v>0</v>
      </c>
      <c r="F86" s="206"/>
      <c r="G86" s="207"/>
      <c r="H86" s="207"/>
      <c r="I86" s="208"/>
    </row>
    <row r="87" spans="1:9" ht="15.75" customHeight="1" x14ac:dyDescent="0.35">
      <c r="A87" s="51" t="s">
        <v>111</v>
      </c>
      <c r="B87" s="41">
        <v>34</v>
      </c>
      <c r="C87" s="41" t="s">
        <v>62</v>
      </c>
      <c r="D87" s="172"/>
      <c r="E87" s="47">
        <f t="shared" si="1"/>
        <v>0</v>
      </c>
      <c r="F87" s="206"/>
      <c r="G87" s="207"/>
      <c r="H87" s="207"/>
      <c r="I87" s="208"/>
    </row>
    <row r="88" spans="1:9" ht="15.75" customHeight="1" x14ac:dyDescent="0.35">
      <c r="A88" s="51" t="s">
        <v>112</v>
      </c>
      <c r="B88" s="41">
        <v>34</v>
      </c>
      <c r="C88" s="41" t="s">
        <v>62</v>
      </c>
      <c r="D88" s="172"/>
      <c r="E88" s="47">
        <f t="shared" si="1"/>
        <v>0</v>
      </c>
      <c r="F88" s="206"/>
      <c r="G88" s="207"/>
      <c r="H88" s="207"/>
      <c r="I88" s="208"/>
    </row>
    <row r="89" spans="1:9" ht="15.75" customHeight="1" thickBot="1" x14ac:dyDescent="0.4">
      <c r="A89" s="50" t="s">
        <v>113</v>
      </c>
      <c r="B89" s="41">
        <v>34</v>
      </c>
      <c r="C89" s="41" t="s">
        <v>62</v>
      </c>
      <c r="D89" s="172"/>
      <c r="E89" s="47">
        <f t="shared" si="1"/>
        <v>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c r="E91" s="47">
        <f t="shared" si="1"/>
        <v>0</v>
      </c>
      <c r="F91" s="206"/>
      <c r="G91" s="207"/>
      <c r="H91" s="207"/>
      <c r="I91" s="208"/>
    </row>
    <row r="92" spans="1:9" ht="15.75" customHeight="1" x14ac:dyDescent="0.35">
      <c r="A92" s="50" t="s">
        <v>116</v>
      </c>
      <c r="B92" s="142">
        <v>1</v>
      </c>
      <c r="C92" s="41" t="s">
        <v>90</v>
      </c>
      <c r="D92" s="172"/>
      <c r="E92" s="47">
        <f t="shared" si="1"/>
        <v>0</v>
      </c>
      <c r="F92" s="206"/>
      <c r="G92" s="207"/>
      <c r="H92" s="207"/>
      <c r="I92" s="208"/>
    </row>
    <row r="93" spans="1:9" ht="15.75" customHeight="1" thickBot="1" x14ac:dyDescent="0.4">
      <c r="A93" s="50" t="s">
        <v>117</v>
      </c>
      <c r="B93" s="142">
        <v>1</v>
      </c>
      <c r="C93" s="41" t="s">
        <v>90</v>
      </c>
      <c r="D93" s="172"/>
      <c r="E93" s="47">
        <f t="shared" si="1"/>
        <v>0</v>
      </c>
      <c r="F93" s="206"/>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c r="E95" s="47">
        <f t="shared" si="1"/>
        <v>0</v>
      </c>
      <c r="F95" s="206"/>
      <c r="G95" s="207"/>
      <c r="H95" s="207"/>
      <c r="I95" s="208"/>
    </row>
    <row r="96" spans="1:9" ht="15.75" customHeight="1" x14ac:dyDescent="0.35">
      <c r="A96" s="51" t="s">
        <v>120</v>
      </c>
      <c r="B96" s="142">
        <v>1</v>
      </c>
      <c r="C96" s="41" t="s">
        <v>90</v>
      </c>
      <c r="D96" s="172"/>
      <c r="E96" s="47">
        <f t="shared" si="1"/>
        <v>0</v>
      </c>
      <c r="F96" s="206"/>
      <c r="G96" s="207"/>
      <c r="H96" s="207"/>
      <c r="I96" s="208"/>
    </row>
    <row r="97" spans="1:9" ht="15.75" customHeight="1" thickBot="1" x14ac:dyDescent="0.4">
      <c r="A97" s="50" t="s">
        <v>121</v>
      </c>
      <c r="B97" s="142">
        <v>1</v>
      </c>
      <c r="C97" s="41" t="s">
        <v>90</v>
      </c>
      <c r="D97" s="172"/>
      <c r="E97" s="47">
        <f t="shared" si="1"/>
        <v>0</v>
      </c>
      <c r="F97" s="206"/>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c r="E99" s="47">
        <f t="shared" si="1"/>
        <v>0</v>
      </c>
      <c r="F99" s="206"/>
      <c r="G99" s="207"/>
      <c r="H99" s="207"/>
      <c r="I99" s="208"/>
    </row>
    <row r="100" spans="1:9" ht="15.75" customHeight="1" x14ac:dyDescent="0.35">
      <c r="A100" s="50" t="s">
        <v>124</v>
      </c>
      <c r="B100" s="41">
        <v>1</v>
      </c>
      <c r="C100" s="41" t="s">
        <v>90</v>
      </c>
      <c r="D100" s="172"/>
      <c r="E100" s="47">
        <f t="shared" si="1"/>
        <v>0</v>
      </c>
      <c r="F100" s="206"/>
      <c r="G100" s="207"/>
      <c r="H100" s="207"/>
      <c r="I100" s="208"/>
    </row>
    <row r="101" spans="1:9" ht="15.75" customHeight="1" x14ac:dyDescent="0.35">
      <c r="A101" s="50" t="s">
        <v>125</v>
      </c>
      <c r="B101" s="41">
        <v>1</v>
      </c>
      <c r="C101" s="41" t="s">
        <v>90</v>
      </c>
      <c r="D101" s="172"/>
      <c r="E101" s="47">
        <f t="shared" si="1"/>
        <v>0</v>
      </c>
      <c r="F101" s="206"/>
      <c r="G101" s="207"/>
      <c r="H101" s="207"/>
      <c r="I101" s="208"/>
    </row>
    <row r="102" spans="1:9" ht="15.75" customHeight="1" x14ac:dyDescent="0.35">
      <c r="A102" s="50" t="s">
        <v>126</v>
      </c>
      <c r="B102" s="41">
        <v>1</v>
      </c>
      <c r="C102" s="41" t="s">
        <v>90</v>
      </c>
      <c r="D102" s="172"/>
      <c r="E102" s="47">
        <f t="shared" si="1"/>
        <v>0</v>
      </c>
      <c r="F102" s="206"/>
      <c r="G102" s="207"/>
      <c r="H102" s="207"/>
      <c r="I102" s="208"/>
    </row>
    <row r="103" spans="1:9" ht="15.75" customHeight="1" x14ac:dyDescent="0.35">
      <c r="A103" s="50" t="s">
        <v>127</v>
      </c>
      <c r="B103" s="41">
        <v>1</v>
      </c>
      <c r="C103" s="41" t="s">
        <v>90</v>
      </c>
      <c r="D103" s="172"/>
      <c r="E103" s="47">
        <f t="shared" si="1"/>
        <v>0</v>
      </c>
      <c r="F103" s="206"/>
      <c r="G103" s="207"/>
      <c r="H103" s="207"/>
      <c r="I103" s="208"/>
    </row>
    <row r="104" spans="1:9" ht="15.75" customHeight="1" x14ac:dyDescent="0.35">
      <c r="A104" s="50" t="s">
        <v>128</v>
      </c>
      <c r="B104" s="41">
        <v>1</v>
      </c>
      <c r="C104" s="41" t="s">
        <v>90</v>
      </c>
      <c r="D104" s="172"/>
      <c r="E104" s="47">
        <f t="shared" si="1"/>
        <v>0</v>
      </c>
      <c r="F104" s="206"/>
      <c r="G104" s="207"/>
      <c r="H104" s="207"/>
      <c r="I104" s="208"/>
    </row>
    <row r="105" spans="1:9" ht="15.75" customHeight="1" x14ac:dyDescent="0.35">
      <c r="A105" s="50" t="s">
        <v>129</v>
      </c>
      <c r="B105" s="41">
        <v>1</v>
      </c>
      <c r="C105" s="41" t="s">
        <v>90</v>
      </c>
      <c r="D105" s="172"/>
      <c r="E105" s="47">
        <f t="shared" ref="E105:E129" si="2">SUM(B105)*D105</f>
        <v>0</v>
      </c>
      <c r="F105" s="206"/>
      <c r="G105" s="207"/>
      <c r="H105" s="207"/>
      <c r="I105" s="208"/>
    </row>
    <row r="106" spans="1:9" ht="15.75" customHeight="1" x14ac:dyDescent="0.35">
      <c r="A106" s="50" t="s">
        <v>130</v>
      </c>
      <c r="B106" s="142">
        <v>15</v>
      </c>
      <c r="C106" s="41" t="s">
        <v>131</v>
      </c>
      <c r="D106" s="172"/>
      <c r="E106" s="47">
        <f t="shared" si="2"/>
        <v>0</v>
      </c>
      <c r="F106" s="206" t="s">
        <v>132</v>
      </c>
      <c r="G106" s="207"/>
      <c r="H106" s="207"/>
      <c r="I106" s="208"/>
    </row>
    <row r="107" spans="1:9" ht="15.75" customHeight="1" x14ac:dyDescent="0.35">
      <c r="A107" s="50" t="s">
        <v>133</v>
      </c>
      <c r="B107" s="41">
        <v>1</v>
      </c>
      <c r="C107" s="41" t="s">
        <v>90</v>
      </c>
      <c r="D107" s="172"/>
      <c r="E107" s="47">
        <f t="shared" si="2"/>
        <v>0</v>
      </c>
      <c r="F107" s="206" t="s">
        <v>134</v>
      </c>
      <c r="G107" s="207"/>
      <c r="H107" s="207"/>
      <c r="I107" s="208"/>
    </row>
    <row r="108" spans="1:9" ht="15.75" customHeight="1" thickBot="1" x14ac:dyDescent="0.4">
      <c r="A108" s="50" t="s">
        <v>135</v>
      </c>
      <c r="B108" s="142">
        <v>1</v>
      </c>
      <c r="C108" s="41" t="s">
        <v>90</v>
      </c>
      <c r="D108" s="172"/>
      <c r="E108" s="47">
        <f t="shared" si="2"/>
        <v>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c r="E110" s="47">
        <f t="shared" si="2"/>
        <v>0</v>
      </c>
      <c r="F110" s="206"/>
      <c r="G110" s="207"/>
      <c r="H110" s="207"/>
      <c r="I110" s="208"/>
    </row>
    <row r="111" spans="1:9" ht="15.75" customHeight="1" x14ac:dyDescent="0.35">
      <c r="A111" s="50" t="s">
        <v>139</v>
      </c>
      <c r="B111" s="142">
        <v>1</v>
      </c>
      <c r="C111" s="41" t="s">
        <v>90</v>
      </c>
      <c r="D111" s="172"/>
      <c r="E111" s="47">
        <f t="shared" si="2"/>
        <v>0</v>
      </c>
      <c r="F111" s="206"/>
      <c r="G111" s="207"/>
      <c r="H111" s="207"/>
      <c r="I111" s="208"/>
    </row>
    <row r="112" spans="1:9" ht="15.75" customHeight="1" x14ac:dyDescent="0.35">
      <c r="A112" s="48" t="s">
        <v>140</v>
      </c>
      <c r="B112" s="142">
        <v>1</v>
      </c>
      <c r="C112" s="41" t="s">
        <v>73</v>
      </c>
      <c r="D112" s="172"/>
      <c r="E112" s="47">
        <f t="shared" si="2"/>
        <v>0</v>
      </c>
      <c r="F112" s="206"/>
      <c r="G112" s="207"/>
      <c r="H112" s="207"/>
      <c r="I112" s="208"/>
    </row>
    <row r="113" spans="1:9" ht="15.75" customHeight="1" x14ac:dyDescent="0.35">
      <c r="A113" s="50" t="s">
        <v>141</v>
      </c>
      <c r="B113" s="142">
        <v>1</v>
      </c>
      <c r="C113" s="41" t="s">
        <v>90</v>
      </c>
      <c r="D113" s="172"/>
      <c r="E113" s="47">
        <f t="shared" si="2"/>
        <v>0</v>
      </c>
      <c r="F113" s="206"/>
      <c r="G113" s="207"/>
      <c r="H113" s="207"/>
      <c r="I113" s="208"/>
    </row>
    <row r="114" spans="1:9" ht="15.75" customHeight="1" thickBot="1" x14ac:dyDescent="0.4">
      <c r="A114" s="50" t="s">
        <v>142</v>
      </c>
      <c r="B114" s="142">
        <v>1</v>
      </c>
      <c r="C114" s="41" t="s">
        <v>90</v>
      </c>
      <c r="D114" s="172"/>
      <c r="E114" s="47">
        <f t="shared" si="2"/>
        <v>0</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2"/>
        <v>0</v>
      </c>
      <c r="F116" s="206"/>
      <c r="G116" s="207"/>
      <c r="H116" s="207"/>
      <c r="I116" s="208"/>
    </row>
    <row r="117" spans="1:9" ht="15.75" customHeight="1" x14ac:dyDescent="0.35">
      <c r="A117" s="50" t="s">
        <v>145</v>
      </c>
      <c r="B117" s="142">
        <v>1</v>
      </c>
      <c r="C117" s="41" t="s">
        <v>90</v>
      </c>
      <c r="D117" s="172"/>
      <c r="E117" s="47">
        <f t="shared" si="2"/>
        <v>0</v>
      </c>
      <c r="F117" s="206"/>
      <c r="G117" s="207"/>
      <c r="H117" s="207"/>
      <c r="I117" s="208"/>
    </row>
    <row r="118" spans="1:9" ht="15.75" customHeight="1" x14ac:dyDescent="0.35">
      <c r="A118" s="50" t="s">
        <v>146</v>
      </c>
      <c r="B118" s="142">
        <v>1</v>
      </c>
      <c r="C118" s="41" t="s">
        <v>90</v>
      </c>
      <c r="D118" s="172"/>
      <c r="E118" s="47">
        <f t="shared" si="2"/>
        <v>0</v>
      </c>
      <c r="F118" s="206"/>
      <c r="G118" s="207"/>
      <c r="H118" s="207"/>
      <c r="I118" s="208"/>
    </row>
    <row r="119" spans="1:9" ht="15.75" customHeight="1" x14ac:dyDescent="0.35">
      <c r="A119" s="50" t="s">
        <v>147</v>
      </c>
      <c r="B119" s="41">
        <v>8</v>
      </c>
      <c r="C119" s="41" t="s">
        <v>131</v>
      </c>
      <c r="D119" s="172"/>
      <c r="E119" s="47">
        <f t="shared" si="2"/>
        <v>0</v>
      </c>
      <c r="F119" s="206"/>
      <c r="G119" s="207"/>
      <c r="H119" s="207"/>
      <c r="I119" s="208"/>
    </row>
    <row r="120" spans="1:9" ht="15.75" customHeight="1" x14ac:dyDescent="0.35">
      <c r="A120" s="50" t="s">
        <v>148</v>
      </c>
      <c r="B120" s="41">
        <v>1</v>
      </c>
      <c r="C120" s="41" t="s">
        <v>90</v>
      </c>
      <c r="D120" s="172"/>
      <c r="E120" s="47">
        <f t="shared" si="2"/>
        <v>0</v>
      </c>
      <c r="F120" s="206"/>
      <c r="G120" s="207"/>
      <c r="H120" s="207"/>
      <c r="I120" s="208"/>
    </row>
    <row r="121" spans="1:9" ht="15.75" customHeight="1" thickBot="1" x14ac:dyDescent="0.4">
      <c r="A121" s="50" t="s">
        <v>149</v>
      </c>
      <c r="B121" s="142">
        <v>27</v>
      </c>
      <c r="C121" s="142" t="s">
        <v>131</v>
      </c>
      <c r="D121" s="172"/>
      <c r="E121" s="47">
        <f t="shared" si="2"/>
        <v>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c r="E123" s="47">
        <f t="shared" si="2"/>
        <v>0</v>
      </c>
      <c r="F123" s="206"/>
      <c r="G123" s="207"/>
      <c r="H123" s="207"/>
      <c r="I123" s="208"/>
    </row>
    <row r="124" spans="1:9" ht="15.75" customHeight="1" x14ac:dyDescent="0.35">
      <c r="A124" s="48" t="s">
        <v>152</v>
      </c>
      <c r="B124" s="142">
        <v>1</v>
      </c>
      <c r="C124" s="41" t="s">
        <v>73</v>
      </c>
      <c r="D124" s="172"/>
      <c r="E124" s="47">
        <f t="shared" si="2"/>
        <v>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c r="E127" s="47">
        <f t="shared" si="2"/>
        <v>0</v>
      </c>
      <c r="F127" s="206"/>
      <c r="G127" s="207"/>
      <c r="H127" s="207"/>
      <c r="I127" s="208"/>
    </row>
    <row r="128" spans="1:9" ht="15.75" customHeight="1" x14ac:dyDescent="0.35">
      <c r="A128" s="48" t="s">
        <v>158</v>
      </c>
      <c r="B128" s="142">
        <v>1</v>
      </c>
      <c r="C128" s="41" t="s">
        <v>90</v>
      </c>
      <c r="D128" s="172"/>
      <c r="E128" s="47">
        <f t="shared" si="2"/>
        <v>0</v>
      </c>
      <c r="F128" s="206"/>
      <c r="G128" s="207"/>
      <c r="H128" s="207"/>
      <c r="I128" s="208"/>
    </row>
    <row r="129" spans="1:9" ht="15.75" customHeight="1" x14ac:dyDescent="0.35">
      <c r="A129" s="48" t="s">
        <v>159</v>
      </c>
      <c r="B129" s="142">
        <v>1</v>
      </c>
      <c r="C129" s="41" t="s">
        <v>90</v>
      </c>
      <c r="D129" s="172"/>
      <c r="E129" s="47">
        <f t="shared" si="2"/>
        <v>0</v>
      </c>
      <c r="F129" s="206"/>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0</v>
      </c>
      <c r="F131" s="234"/>
      <c r="G131" s="235"/>
      <c r="H131" s="235"/>
      <c r="I131" s="236"/>
    </row>
    <row r="132" spans="1:9" ht="23.25" customHeight="1" thickTop="1" thickBot="1" x14ac:dyDescent="0.4">
      <c r="A132" s="52" t="s">
        <v>161</v>
      </c>
      <c r="B132" s="53"/>
      <c r="C132" s="54"/>
      <c r="D132" s="55"/>
      <c r="E132" s="56">
        <f>SUM(E131)/B20</f>
        <v>0</v>
      </c>
      <c r="F132" s="234"/>
      <c r="G132" s="235"/>
      <c r="H132" s="235"/>
      <c r="I132" s="236"/>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4"/>
      <c r="G134" s="235"/>
      <c r="H134" s="235"/>
      <c r="I134" s="236"/>
    </row>
    <row r="135" spans="1:9" ht="23.25" customHeight="1" thickTop="1" x14ac:dyDescent="0.35">
      <c r="A135" s="61" t="s">
        <v>163</v>
      </c>
      <c r="B135" s="62"/>
      <c r="C135" s="63"/>
      <c r="D135" s="64"/>
      <c r="E135" s="174">
        <v>0</v>
      </c>
      <c r="F135" s="191"/>
      <c r="G135" s="192"/>
      <c r="H135" s="192"/>
      <c r="I135" s="193"/>
    </row>
    <row r="136" spans="1:9" ht="23.25" customHeight="1" thickBot="1" x14ac:dyDescent="0.4">
      <c r="A136" s="61" t="s">
        <v>164</v>
      </c>
      <c r="B136" s="66"/>
      <c r="C136" s="67"/>
      <c r="D136" s="68"/>
      <c r="E136" s="175">
        <v>0</v>
      </c>
      <c r="F136" s="194"/>
      <c r="G136" s="195"/>
      <c r="H136" s="195"/>
      <c r="I136" s="196"/>
    </row>
    <row r="137" spans="1:9" ht="23.25" customHeight="1" thickTop="1" thickBot="1" x14ac:dyDescent="0.4">
      <c r="A137" s="52" t="s">
        <v>165</v>
      </c>
      <c r="B137" s="53"/>
      <c r="C137" s="54"/>
      <c r="D137" s="55"/>
      <c r="E137" s="94">
        <f>SUM(E135:E136)</f>
        <v>0</v>
      </c>
      <c r="F137" s="234"/>
      <c r="G137" s="235"/>
      <c r="H137" s="235"/>
      <c r="I137" s="236"/>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2"/>
      <c r="B140" s="243"/>
      <c r="C140" s="243"/>
      <c r="D140" s="243"/>
      <c r="E140" s="243"/>
      <c r="F140" s="243"/>
      <c r="G140" s="243"/>
      <c r="H140" s="243"/>
      <c r="I140" s="24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237"/>
      <c r="B180" s="237"/>
      <c r="C180" s="237"/>
      <c r="D180" s="237"/>
      <c r="E180" s="237"/>
      <c r="F180" s="237"/>
      <c r="G180" s="237"/>
      <c r="H180" s="237"/>
      <c r="I180" s="237"/>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238"/>
      <c r="B210" s="238"/>
      <c r="C210" s="238"/>
      <c r="D210" s="238"/>
      <c r="E210" s="238"/>
      <c r="F210" s="238"/>
      <c r="G210" s="238"/>
      <c r="H210" s="238"/>
      <c r="I210" s="239"/>
    </row>
    <row r="211" spans="1:9" ht="16" thickBot="1" x14ac:dyDescent="0.4">
      <c r="A211" s="240" t="s">
        <v>216</v>
      </c>
      <c r="B211" s="240"/>
      <c r="C211" s="240"/>
      <c r="D211" s="240"/>
      <c r="E211" s="241"/>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245</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246</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197" t="s">
        <v>49</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230</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c r="E264" s="47">
        <f>SUM(B264)*D264</f>
        <v>0</v>
      </c>
      <c r="F264" s="206"/>
      <c r="G264" s="207"/>
      <c r="H264" s="207"/>
      <c r="I264" s="208"/>
    </row>
    <row r="265" spans="1:9" x14ac:dyDescent="0.35">
      <c r="A265" s="48" t="s">
        <v>63</v>
      </c>
      <c r="B265" s="41">
        <v>52</v>
      </c>
      <c r="C265" s="41" t="s">
        <v>62</v>
      </c>
      <c r="D265" s="172"/>
      <c r="E265" s="47">
        <f t="shared" ref="E265:E272" si="8">SUM(B265)*D265</f>
        <v>0</v>
      </c>
      <c r="F265" s="206"/>
      <c r="G265" s="207"/>
      <c r="H265" s="207"/>
      <c r="I265" s="208"/>
    </row>
    <row r="266" spans="1:9" x14ac:dyDescent="0.35">
      <c r="A266" s="48" t="s">
        <v>64</v>
      </c>
      <c r="B266" s="41">
        <v>52</v>
      </c>
      <c r="C266" s="41" t="s">
        <v>62</v>
      </c>
      <c r="D266" s="172"/>
      <c r="E266" s="47">
        <f t="shared" si="8"/>
        <v>0</v>
      </c>
      <c r="F266" s="206"/>
      <c r="G266" s="207"/>
      <c r="H266" s="207"/>
      <c r="I266" s="208"/>
    </row>
    <row r="267" spans="1:9" x14ac:dyDescent="0.35">
      <c r="A267" s="48" t="s">
        <v>65</v>
      </c>
      <c r="B267" s="41">
        <v>52</v>
      </c>
      <c r="C267" s="41" t="s">
        <v>62</v>
      </c>
      <c r="D267" s="172"/>
      <c r="E267" s="47">
        <f t="shared" si="8"/>
        <v>0</v>
      </c>
      <c r="F267" s="206"/>
      <c r="G267" s="207"/>
      <c r="H267" s="207"/>
      <c r="I267" s="208"/>
    </row>
    <row r="268" spans="1:9" x14ac:dyDescent="0.35">
      <c r="A268" s="48" t="s">
        <v>66</v>
      </c>
      <c r="B268" s="41">
        <v>52</v>
      </c>
      <c r="C268" s="41" t="s">
        <v>62</v>
      </c>
      <c r="D268" s="172"/>
      <c r="E268" s="47">
        <f t="shared" si="8"/>
        <v>0</v>
      </c>
      <c r="F268" s="206"/>
      <c r="G268" s="207"/>
      <c r="H268" s="207"/>
      <c r="I268" s="208"/>
    </row>
    <row r="269" spans="1:9" x14ac:dyDescent="0.35">
      <c r="A269" s="48" t="s">
        <v>67</v>
      </c>
      <c r="B269" s="41">
        <v>52</v>
      </c>
      <c r="C269" s="41" t="s">
        <v>62</v>
      </c>
      <c r="D269" s="172"/>
      <c r="E269" s="47">
        <f t="shared" si="8"/>
        <v>0</v>
      </c>
      <c r="F269" s="206"/>
      <c r="G269" s="207"/>
      <c r="H269" s="207"/>
      <c r="I269" s="208"/>
    </row>
    <row r="270" spans="1:9" x14ac:dyDescent="0.35">
      <c r="A270" s="48" t="s">
        <v>231</v>
      </c>
      <c r="B270" s="41">
        <v>52</v>
      </c>
      <c r="C270" s="41" t="s">
        <v>62</v>
      </c>
      <c r="D270" s="172"/>
      <c r="E270" s="47">
        <f t="shared" si="8"/>
        <v>0</v>
      </c>
      <c r="F270" s="206"/>
      <c r="G270" s="207"/>
      <c r="H270" s="207"/>
      <c r="I270" s="208"/>
    </row>
    <row r="271" spans="1:9" x14ac:dyDescent="0.35">
      <c r="A271" s="48" t="s">
        <v>69</v>
      </c>
      <c r="B271" s="41">
        <v>52</v>
      </c>
      <c r="C271" s="41" t="s">
        <v>62</v>
      </c>
      <c r="D271" s="172"/>
      <c r="E271" s="47">
        <f t="shared" si="8"/>
        <v>0</v>
      </c>
      <c r="F271" s="206"/>
      <c r="G271" s="207"/>
      <c r="H271" s="207"/>
      <c r="I271" s="208"/>
    </row>
    <row r="272" spans="1:9" ht="16" thickBot="1" x14ac:dyDescent="0.4">
      <c r="A272" s="48" t="s">
        <v>70</v>
      </c>
      <c r="B272" s="41">
        <v>52</v>
      </c>
      <c r="C272" s="41" t="s">
        <v>62</v>
      </c>
      <c r="D272" s="172"/>
      <c r="E272" s="47">
        <f t="shared" si="8"/>
        <v>0</v>
      </c>
      <c r="F272" s="206"/>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c r="E274" s="47">
        <f t="shared" ref="E274:E336" si="9">SUM(B274)*D274</f>
        <v>0</v>
      </c>
      <c r="F274" s="206"/>
      <c r="G274" s="207"/>
      <c r="H274" s="207"/>
      <c r="I274" s="208"/>
    </row>
    <row r="275" spans="1:9" x14ac:dyDescent="0.35">
      <c r="A275" s="48" t="s">
        <v>74</v>
      </c>
      <c r="B275" s="41">
        <v>52</v>
      </c>
      <c r="C275" s="41" t="s">
        <v>62</v>
      </c>
      <c r="D275" s="172"/>
      <c r="E275" s="47">
        <f t="shared" si="9"/>
        <v>0</v>
      </c>
      <c r="F275" s="206"/>
      <c r="G275" s="207"/>
      <c r="H275" s="207"/>
      <c r="I275" s="208"/>
    </row>
    <row r="276" spans="1:9" x14ac:dyDescent="0.35">
      <c r="A276" s="48" t="s">
        <v>75</v>
      </c>
      <c r="B276" s="41">
        <v>52</v>
      </c>
      <c r="C276" s="41" t="s">
        <v>62</v>
      </c>
      <c r="D276" s="172"/>
      <c r="E276" s="47">
        <f t="shared" si="9"/>
        <v>0</v>
      </c>
      <c r="F276" s="206"/>
      <c r="G276" s="207"/>
      <c r="H276" s="207"/>
      <c r="I276" s="208"/>
    </row>
    <row r="277" spans="1:9" x14ac:dyDescent="0.35">
      <c r="A277" s="48" t="s">
        <v>76</v>
      </c>
      <c r="B277" s="41">
        <v>52</v>
      </c>
      <c r="C277" s="41" t="s">
        <v>62</v>
      </c>
      <c r="D277" s="172"/>
      <c r="E277" s="47">
        <f t="shared" si="9"/>
        <v>0</v>
      </c>
      <c r="F277" s="206"/>
      <c r="G277" s="207"/>
      <c r="H277" s="207"/>
      <c r="I277" s="208"/>
    </row>
    <row r="278" spans="1:9" x14ac:dyDescent="0.35">
      <c r="A278" s="48" t="s">
        <v>77</v>
      </c>
      <c r="B278" s="41">
        <v>52</v>
      </c>
      <c r="C278" s="41" t="s">
        <v>62</v>
      </c>
      <c r="D278" s="172"/>
      <c r="E278" s="47">
        <f t="shared" si="9"/>
        <v>0</v>
      </c>
      <c r="F278" s="206"/>
      <c r="G278" s="207"/>
      <c r="H278" s="207"/>
      <c r="I278" s="208"/>
    </row>
    <row r="279" spans="1:9" x14ac:dyDescent="0.35">
      <c r="A279" s="48" t="s">
        <v>78</v>
      </c>
      <c r="B279" s="41">
        <v>52</v>
      </c>
      <c r="C279" s="41" t="s">
        <v>62</v>
      </c>
      <c r="D279" s="172"/>
      <c r="E279" s="47">
        <f t="shared" si="9"/>
        <v>0</v>
      </c>
      <c r="F279" s="206"/>
      <c r="G279" s="207"/>
      <c r="H279" s="207"/>
      <c r="I279" s="208"/>
    </row>
    <row r="280" spans="1:9" x14ac:dyDescent="0.35">
      <c r="A280" s="48" t="s">
        <v>79</v>
      </c>
      <c r="B280" s="41">
        <v>52</v>
      </c>
      <c r="C280" s="41" t="s">
        <v>62</v>
      </c>
      <c r="D280" s="172"/>
      <c r="E280" s="47">
        <f t="shared" si="9"/>
        <v>0</v>
      </c>
      <c r="F280" s="206"/>
      <c r="G280" s="207"/>
      <c r="H280" s="207"/>
      <c r="I280" s="208"/>
    </row>
    <row r="281" spans="1:9" x14ac:dyDescent="0.35">
      <c r="A281" s="48" t="s">
        <v>80</v>
      </c>
      <c r="B281" s="41">
        <v>52</v>
      </c>
      <c r="C281" s="41" t="s">
        <v>62</v>
      </c>
      <c r="D281" s="172"/>
      <c r="E281" s="47">
        <f t="shared" si="9"/>
        <v>0</v>
      </c>
      <c r="F281" s="206"/>
      <c r="G281" s="207"/>
      <c r="H281" s="207"/>
      <c r="I281" s="208"/>
    </row>
    <row r="282" spans="1:9" x14ac:dyDescent="0.35">
      <c r="A282" s="48" t="s">
        <v>81</v>
      </c>
      <c r="B282" s="41">
        <v>52</v>
      </c>
      <c r="C282" s="41" t="s">
        <v>62</v>
      </c>
      <c r="D282" s="172"/>
      <c r="E282" s="47">
        <f t="shared" si="9"/>
        <v>0</v>
      </c>
      <c r="F282" s="206"/>
      <c r="G282" s="207"/>
      <c r="H282" s="207"/>
      <c r="I282" s="208"/>
    </row>
    <row r="283" spans="1:9" ht="15.75" customHeight="1" x14ac:dyDescent="0.35">
      <c r="A283" s="50" t="s">
        <v>82</v>
      </c>
      <c r="B283" s="41">
        <v>52</v>
      </c>
      <c r="C283" s="41" t="s">
        <v>62</v>
      </c>
      <c r="D283" s="172"/>
      <c r="E283" s="47">
        <f t="shared" si="9"/>
        <v>0</v>
      </c>
      <c r="F283" s="206"/>
      <c r="G283" s="207"/>
      <c r="H283" s="207"/>
      <c r="I283" s="208"/>
    </row>
    <row r="284" spans="1:9" ht="15.75" customHeight="1" x14ac:dyDescent="0.35">
      <c r="A284" s="48" t="s">
        <v>83</v>
      </c>
      <c r="B284" s="41">
        <v>1</v>
      </c>
      <c r="C284" s="41" t="s">
        <v>73</v>
      </c>
      <c r="D284" s="172"/>
      <c r="E284" s="47">
        <f t="shared" si="9"/>
        <v>0</v>
      </c>
      <c r="F284" s="206"/>
      <c r="G284" s="207"/>
      <c r="H284" s="207"/>
      <c r="I284" s="208"/>
    </row>
    <row r="285" spans="1:9" ht="15.75" customHeight="1" x14ac:dyDescent="0.35">
      <c r="A285" s="48" t="s">
        <v>84</v>
      </c>
      <c r="B285" s="41">
        <v>1</v>
      </c>
      <c r="C285" s="41" t="s">
        <v>73</v>
      </c>
      <c r="D285" s="172"/>
      <c r="E285" s="47">
        <f t="shared" si="9"/>
        <v>0</v>
      </c>
      <c r="F285" s="206"/>
      <c r="G285" s="207"/>
      <c r="H285" s="207"/>
      <c r="I285" s="208"/>
    </row>
    <row r="286" spans="1:9" ht="15.75" customHeight="1" thickBot="1" x14ac:dyDescent="0.4">
      <c r="A286" s="143" t="s">
        <v>85</v>
      </c>
      <c r="B286" s="41">
        <v>1</v>
      </c>
      <c r="C286" s="41" t="s">
        <v>73</v>
      </c>
      <c r="D286" s="172"/>
      <c r="E286" s="47">
        <f t="shared" si="9"/>
        <v>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c r="E288" s="160">
        <f t="shared" si="9"/>
        <v>0</v>
      </c>
      <c r="F288" s="231"/>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232</v>
      </c>
      <c r="B290" s="142">
        <v>1</v>
      </c>
      <c r="C290" s="142" t="s">
        <v>90</v>
      </c>
      <c r="D290" s="172"/>
      <c r="E290" s="47">
        <f t="shared" si="9"/>
        <v>0</v>
      </c>
      <c r="F290" s="206"/>
      <c r="G290" s="207"/>
      <c r="H290" s="207"/>
      <c r="I290" s="208"/>
    </row>
    <row r="291" spans="1:9" ht="15.75" customHeight="1" x14ac:dyDescent="0.35">
      <c r="A291" s="48" t="s">
        <v>233</v>
      </c>
      <c r="B291" s="142">
        <v>1</v>
      </c>
      <c r="C291" s="142" t="s">
        <v>90</v>
      </c>
      <c r="D291" s="172"/>
      <c r="E291" s="47">
        <f t="shared" si="9"/>
        <v>0</v>
      </c>
      <c r="F291" s="206"/>
      <c r="G291" s="207"/>
      <c r="H291" s="207"/>
      <c r="I291" s="208"/>
    </row>
    <row r="292" spans="1:9" ht="15.75" customHeight="1" x14ac:dyDescent="0.35">
      <c r="A292" s="48" t="s">
        <v>92</v>
      </c>
      <c r="B292" s="41">
        <v>1</v>
      </c>
      <c r="C292" s="142" t="s">
        <v>90</v>
      </c>
      <c r="D292" s="172"/>
      <c r="E292" s="47">
        <f t="shared" si="9"/>
        <v>0</v>
      </c>
      <c r="F292" s="206"/>
      <c r="G292" s="207"/>
      <c r="H292" s="207"/>
      <c r="I292" s="208"/>
    </row>
    <row r="293" spans="1:9" ht="15.75" customHeight="1" x14ac:dyDescent="0.35">
      <c r="A293" s="48" t="s">
        <v>93</v>
      </c>
      <c r="B293" s="41">
        <v>1</v>
      </c>
      <c r="C293" s="142" t="s">
        <v>90</v>
      </c>
      <c r="D293" s="172"/>
      <c r="E293" s="47">
        <f t="shared" si="9"/>
        <v>0</v>
      </c>
      <c r="F293" s="206"/>
      <c r="G293" s="207"/>
      <c r="H293" s="207"/>
      <c r="I293" s="208"/>
    </row>
    <row r="294" spans="1:9" ht="15.75" customHeight="1" thickBot="1" x14ac:dyDescent="0.4">
      <c r="A294" s="48" t="s">
        <v>94</v>
      </c>
      <c r="B294" s="142">
        <v>1</v>
      </c>
      <c r="C294" s="41" t="s">
        <v>90</v>
      </c>
      <c r="D294" s="172"/>
      <c r="E294" s="47">
        <f t="shared" si="9"/>
        <v>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c r="E296" s="47">
        <f t="shared" si="9"/>
        <v>0</v>
      </c>
      <c r="F296" s="206"/>
      <c r="G296" s="207"/>
      <c r="H296" s="207"/>
      <c r="I296" s="208"/>
    </row>
    <row r="297" spans="1:9" ht="15.75" customHeight="1" x14ac:dyDescent="0.35">
      <c r="A297" s="48" t="s">
        <v>97</v>
      </c>
      <c r="B297" s="41">
        <v>52</v>
      </c>
      <c r="C297" s="41" t="s">
        <v>62</v>
      </c>
      <c r="D297" s="172"/>
      <c r="E297" s="47">
        <f t="shared" si="9"/>
        <v>0</v>
      </c>
      <c r="F297" s="206"/>
      <c r="G297" s="207"/>
      <c r="H297" s="207"/>
      <c r="I297" s="208"/>
    </row>
    <row r="298" spans="1:9" ht="15.75" customHeight="1" x14ac:dyDescent="0.35">
      <c r="A298" s="48" t="s">
        <v>98</v>
      </c>
      <c r="B298" s="41">
        <v>52</v>
      </c>
      <c r="C298" s="41" t="s">
        <v>62</v>
      </c>
      <c r="D298" s="172"/>
      <c r="E298" s="47">
        <f t="shared" si="9"/>
        <v>0</v>
      </c>
      <c r="F298" s="206"/>
      <c r="G298" s="207"/>
      <c r="H298" s="207"/>
      <c r="I298" s="208"/>
    </row>
    <row r="299" spans="1:9" ht="15.75" customHeight="1" thickBot="1" x14ac:dyDescent="0.4">
      <c r="A299" s="48" t="s">
        <v>99</v>
      </c>
      <c r="B299" s="41">
        <v>52</v>
      </c>
      <c r="C299" s="41" t="s">
        <v>62</v>
      </c>
      <c r="D299" s="172"/>
      <c r="E299" s="47">
        <f t="shared" si="9"/>
        <v>0</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c r="E301" s="47">
        <f t="shared" si="9"/>
        <v>0</v>
      </c>
      <c r="F301" s="206"/>
      <c r="G301" s="207"/>
      <c r="H301" s="207"/>
      <c r="I301" s="208"/>
    </row>
    <row r="302" spans="1:9" ht="15.75" customHeight="1" x14ac:dyDescent="0.35">
      <c r="A302" s="48" t="s">
        <v>102</v>
      </c>
      <c r="B302" s="41">
        <v>1</v>
      </c>
      <c r="C302" s="41" t="s">
        <v>90</v>
      </c>
      <c r="D302" s="172"/>
      <c r="E302" s="47">
        <f t="shared" si="9"/>
        <v>0</v>
      </c>
      <c r="F302" s="206"/>
      <c r="G302" s="207"/>
      <c r="H302" s="207"/>
      <c r="I302" s="208"/>
    </row>
    <row r="303" spans="1:9" ht="15.75" customHeight="1" x14ac:dyDescent="0.35">
      <c r="A303" s="48" t="s">
        <v>103</v>
      </c>
      <c r="B303" s="41">
        <v>1</v>
      </c>
      <c r="C303" s="41" t="s">
        <v>90</v>
      </c>
      <c r="D303" s="172"/>
      <c r="E303" s="47">
        <f t="shared" si="9"/>
        <v>0</v>
      </c>
      <c r="F303" s="206"/>
      <c r="G303" s="207"/>
      <c r="H303" s="207"/>
      <c r="I303" s="208"/>
    </row>
    <row r="304" spans="1:9" ht="15.75" customHeight="1" x14ac:dyDescent="0.35">
      <c r="A304" s="48" t="s">
        <v>104</v>
      </c>
      <c r="B304" s="41">
        <v>1</v>
      </c>
      <c r="C304" s="41" t="s">
        <v>90</v>
      </c>
      <c r="D304" s="172"/>
      <c r="E304" s="47">
        <f t="shared" si="9"/>
        <v>0</v>
      </c>
      <c r="F304" s="206"/>
      <c r="G304" s="207"/>
      <c r="H304" s="207"/>
      <c r="I304" s="208"/>
    </row>
    <row r="305" spans="1:9" ht="15.75" customHeight="1" thickBot="1" x14ac:dyDescent="0.4">
      <c r="A305" s="48" t="s">
        <v>105</v>
      </c>
      <c r="B305" s="41">
        <v>52</v>
      </c>
      <c r="C305" s="41" t="s">
        <v>62</v>
      </c>
      <c r="D305" s="172"/>
      <c r="E305" s="47">
        <f t="shared" si="9"/>
        <v>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c r="E307" s="47">
        <f t="shared" si="9"/>
        <v>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9"/>
        <v>0</v>
      </c>
      <c r="F309" s="206"/>
      <c r="G309" s="207"/>
      <c r="H309" s="207"/>
      <c r="I309" s="208"/>
    </row>
    <row r="310" spans="1:9" ht="15.75" customHeight="1" x14ac:dyDescent="0.35">
      <c r="A310" s="51" t="s">
        <v>110</v>
      </c>
      <c r="B310" s="41">
        <v>26</v>
      </c>
      <c r="C310" s="41" t="s">
        <v>62</v>
      </c>
      <c r="D310" s="172"/>
      <c r="E310" s="47">
        <f t="shared" si="9"/>
        <v>0</v>
      </c>
      <c r="F310" s="206"/>
      <c r="G310" s="207"/>
      <c r="H310" s="207"/>
      <c r="I310" s="208"/>
    </row>
    <row r="311" spans="1:9" ht="15.75" customHeight="1" x14ac:dyDescent="0.35">
      <c r="A311" s="51" t="s">
        <v>111</v>
      </c>
      <c r="B311" s="41">
        <v>26</v>
      </c>
      <c r="C311" s="41" t="s">
        <v>62</v>
      </c>
      <c r="D311" s="172"/>
      <c r="E311" s="47">
        <f t="shared" si="9"/>
        <v>0</v>
      </c>
      <c r="F311" s="206"/>
      <c r="G311" s="207"/>
      <c r="H311" s="207"/>
      <c r="I311" s="208"/>
    </row>
    <row r="312" spans="1:9" ht="15.75" customHeight="1" x14ac:dyDescent="0.35">
      <c r="A312" s="51" t="s">
        <v>112</v>
      </c>
      <c r="B312" s="41">
        <v>26</v>
      </c>
      <c r="C312" s="41" t="s">
        <v>62</v>
      </c>
      <c r="D312" s="172"/>
      <c r="E312" s="47">
        <f t="shared" si="9"/>
        <v>0</v>
      </c>
      <c r="F312" s="206"/>
      <c r="G312" s="207"/>
      <c r="H312" s="207"/>
      <c r="I312" s="208"/>
    </row>
    <row r="313" spans="1:9" ht="15.75" customHeight="1" thickBot="1" x14ac:dyDescent="0.4">
      <c r="A313" s="50" t="s">
        <v>113</v>
      </c>
      <c r="B313" s="41">
        <v>26</v>
      </c>
      <c r="C313" s="41" t="s">
        <v>62</v>
      </c>
      <c r="D313" s="172"/>
      <c r="E313" s="47">
        <f t="shared" si="9"/>
        <v>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c r="E315" s="47">
        <f t="shared" si="9"/>
        <v>0</v>
      </c>
      <c r="F315" s="206"/>
      <c r="G315" s="207"/>
      <c r="H315" s="207"/>
      <c r="I315" s="208"/>
    </row>
    <row r="316" spans="1:9" ht="15.75" customHeight="1" x14ac:dyDescent="0.35">
      <c r="A316" s="50" t="s">
        <v>116</v>
      </c>
      <c r="B316" s="41">
        <v>1</v>
      </c>
      <c r="C316" s="41" t="s">
        <v>90</v>
      </c>
      <c r="D316" s="172"/>
      <c r="E316" s="47">
        <f t="shared" si="9"/>
        <v>0</v>
      </c>
      <c r="F316" s="206"/>
      <c r="G316" s="207"/>
      <c r="H316" s="207"/>
      <c r="I316" s="208"/>
    </row>
    <row r="317" spans="1:9" ht="15.75" customHeight="1" thickBot="1" x14ac:dyDescent="0.4">
      <c r="A317" s="50" t="s">
        <v>117</v>
      </c>
      <c r="B317" s="41">
        <v>1</v>
      </c>
      <c r="C317" s="41" t="s">
        <v>90</v>
      </c>
      <c r="D317" s="172"/>
      <c r="E317" s="47">
        <f t="shared" si="9"/>
        <v>0</v>
      </c>
      <c r="F317" s="206"/>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c r="E319" s="47">
        <f t="shared" si="9"/>
        <v>0</v>
      </c>
      <c r="F319" s="206"/>
      <c r="G319" s="207"/>
      <c r="H319" s="207"/>
      <c r="I319" s="208"/>
    </row>
    <row r="320" spans="1:9" ht="15.75" customHeight="1" x14ac:dyDescent="0.35">
      <c r="A320" s="51" t="s">
        <v>120</v>
      </c>
      <c r="B320" s="41">
        <v>1</v>
      </c>
      <c r="C320" s="41" t="s">
        <v>90</v>
      </c>
      <c r="D320" s="172"/>
      <c r="E320" s="47">
        <f t="shared" si="9"/>
        <v>0</v>
      </c>
      <c r="F320" s="206"/>
      <c r="G320" s="207"/>
      <c r="H320" s="207"/>
      <c r="I320" s="208"/>
    </row>
    <row r="321" spans="1:9" ht="15.75" customHeight="1" thickBot="1" x14ac:dyDescent="0.4">
      <c r="A321" s="50" t="s">
        <v>121</v>
      </c>
      <c r="B321" s="41">
        <v>1</v>
      </c>
      <c r="C321" s="41" t="s">
        <v>90</v>
      </c>
      <c r="D321" s="172"/>
      <c r="E321" s="47">
        <f t="shared" si="9"/>
        <v>0</v>
      </c>
      <c r="F321" s="206"/>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c r="E323" s="47">
        <f t="shared" si="9"/>
        <v>0</v>
      </c>
      <c r="F323" s="206"/>
      <c r="G323" s="207"/>
      <c r="H323" s="207"/>
      <c r="I323" s="208"/>
    </row>
    <row r="324" spans="1:9" ht="15.75" customHeight="1" x14ac:dyDescent="0.35">
      <c r="A324" s="50" t="s">
        <v>124</v>
      </c>
      <c r="B324" s="41">
        <v>1</v>
      </c>
      <c r="C324" s="41" t="s">
        <v>90</v>
      </c>
      <c r="D324" s="172"/>
      <c r="E324" s="47">
        <f t="shared" si="9"/>
        <v>0</v>
      </c>
      <c r="F324" s="206"/>
      <c r="G324" s="207"/>
      <c r="H324" s="207"/>
      <c r="I324" s="208"/>
    </row>
    <row r="325" spans="1:9" ht="15.75" customHeight="1" x14ac:dyDescent="0.35">
      <c r="A325" s="50" t="s">
        <v>125</v>
      </c>
      <c r="B325" s="41">
        <v>1</v>
      </c>
      <c r="C325" s="41" t="s">
        <v>90</v>
      </c>
      <c r="D325" s="172"/>
      <c r="E325" s="47">
        <f t="shared" si="9"/>
        <v>0</v>
      </c>
      <c r="F325" s="206"/>
      <c r="G325" s="207"/>
      <c r="H325" s="207"/>
      <c r="I325" s="208"/>
    </row>
    <row r="326" spans="1:9" ht="15.75" customHeight="1" x14ac:dyDescent="0.35">
      <c r="A326" s="50" t="s">
        <v>126</v>
      </c>
      <c r="B326" s="41">
        <v>1</v>
      </c>
      <c r="C326" s="41" t="s">
        <v>90</v>
      </c>
      <c r="D326" s="172"/>
      <c r="E326" s="47">
        <f t="shared" si="9"/>
        <v>0</v>
      </c>
      <c r="F326" s="206"/>
      <c r="G326" s="207"/>
      <c r="H326" s="207"/>
      <c r="I326" s="208"/>
    </row>
    <row r="327" spans="1:9" ht="15.75" customHeight="1" x14ac:dyDescent="0.35">
      <c r="A327" s="50" t="s">
        <v>127</v>
      </c>
      <c r="B327" s="41">
        <v>1</v>
      </c>
      <c r="C327" s="41" t="s">
        <v>90</v>
      </c>
      <c r="D327" s="172"/>
      <c r="E327" s="47">
        <f t="shared" si="9"/>
        <v>0</v>
      </c>
      <c r="F327" s="206"/>
      <c r="G327" s="207"/>
      <c r="H327" s="207"/>
      <c r="I327" s="208"/>
    </row>
    <row r="328" spans="1:9" ht="15.75" customHeight="1" x14ac:dyDescent="0.35">
      <c r="A328" s="50" t="s">
        <v>128</v>
      </c>
      <c r="B328" s="41">
        <v>1</v>
      </c>
      <c r="C328" s="41" t="s">
        <v>90</v>
      </c>
      <c r="D328" s="172"/>
      <c r="E328" s="47">
        <f t="shared" si="9"/>
        <v>0</v>
      </c>
      <c r="F328" s="206"/>
      <c r="G328" s="207"/>
      <c r="H328" s="207"/>
      <c r="I328" s="208"/>
    </row>
    <row r="329" spans="1:9" ht="15.75" customHeight="1" x14ac:dyDescent="0.35">
      <c r="A329" s="50" t="s">
        <v>129</v>
      </c>
      <c r="B329" s="41">
        <v>1</v>
      </c>
      <c r="C329" s="41" t="s">
        <v>90</v>
      </c>
      <c r="D329" s="172"/>
      <c r="E329" s="47">
        <f t="shared" si="9"/>
        <v>0</v>
      </c>
      <c r="F329" s="206"/>
      <c r="G329" s="207"/>
      <c r="H329" s="207"/>
      <c r="I329" s="208"/>
    </row>
    <row r="330" spans="1:9" ht="15.75" customHeight="1" x14ac:dyDescent="0.35">
      <c r="A330" s="50" t="s">
        <v>130</v>
      </c>
      <c r="B330" s="41">
        <v>15</v>
      </c>
      <c r="C330" s="41" t="s">
        <v>131</v>
      </c>
      <c r="D330" s="172"/>
      <c r="E330" s="47">
        <f t="shared" si="9"/>
        <v>0</v>
      </c>
      <c r="F330" s="206" t="s">
        <v>132</v>
      </c>
      <c r="G330" s="207"/>
      <c r="H330" s="207"/>
      <c r="I330" s="208"/>
    </row>
    <row r="331" spans="1:9" ht="15.75" customHeight="1" x14ac:dyDescent="0.35">
      <c r="A331" s="50" t="s">
        <v>133</v>
      </c>
      <c r="B331" s="41">
        <v>1</v>
      </c>
      <c r="C331" s="41" t="s">
        <v>90</v>
      </c>
      <c r="D331" s="172"/>
      <c r="E331" s="47">
        <f t="shared" si="9"/>
        <v>0</v>
      </c>
      <c r="F331" s="206" t="s">
        <v>134</v>
      </c>
      <c r="G331" s="207"/>
      <c r="H331" s="207"/>
      <c r="I331" s="208"/>
    </row>
    <row r="332" spans="1:9" ht="15.75" customHeight="1" thickBot="1" x14ac:dyDescent="0.4">
      <c r="A332" s="50" t="s">
        <v>135</v>
      </c>
      <c r="B332" s="41">
        <v>1</v>
      </c>
      <c r="C332" s="41" t="s">
        <v>90</v>
      </c>
      <c r="D332" s="172"/>
      <c r="E332" s="47">
        <f t="shared" si="9"/>
        <v>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c r="E334" s="47">
        <f t="shared" si="9"/>
        <v>0</v>
      </c>
      <c r="F334" s="206"/>
      <c r="G334" s="207"/>
      <c r="H334" s="207"/>
      <c r="I334" s="208"/>
    </row>
    <row r="335" spans="1:9" ht="15.75" customHeight="1" x14ac:dyDescent="0.35">
      <c r="A335" s="50" t="s">
        <v>139</v>
      </c>
      <c r="B335" s="41">
        <v>1</v>
      </c>
      <c r="C335" s="41" t="s">
        <v>90</v>
      </c>
      <c r="D335" s="172"/>
      <c r="E335" s="47">
        <f t="shared" si="9"/>
        <v>0</v>
      </c>
      <c r="F335" s="206"/>
      <c r="G335" s="207"/>
      <c r="H335" s="207"/>
      <c r="I335" s="208"/>
    </row>
    <row r="336" spans="1:9" ht="15.75" customHeight="1" x14ac:dyDescent="0.35">
      <c r="A336" s="48" t="s">
        <v>140</v>
      </c>
      <c r="B336" s="41">
        <v>1</v>
      </c>
      <c r="C336" s="41" t="s">
        <v>73</v>
      </c>
      <c r="D336" s="172"/>
      <c r="E336" s="47">
        <f t="shared" si="9"/>
        <v>0</v>
      </c>
      <c r="F336" s="206"/>
      <c r="G336" s="207"/>
      <c r="H336" s="207"/>
      <c r="I336" s="208"/>
    </row>
    <row r="337" spans="1:9" ht="15.75" customHeight="1" x14ac:dyDescent="0.35">
      <c r="A337" s="50" t="s">
        <v>141</v>
      </c>
      <c r="B337" s="41">
        <v>1</v>
      </c>
      <c r="C337" s="41" t="s">
        <v>90</v>
      </c>
      <c r="D337" s="172"/>
      <c r="E337" s="47">
        <f t="shared" ref="E337:E353" si="10">SUM(B337)*D337</f>
        <v>0</v>
      </c>
      <c r="F337" s="206"/>
      <c r="G337" s="207"/>
      <c r="H337" s="207"/>
      <c r="I337" s="208"/>
    </row>
    <row r="338" spans="1:9" ht="15.75" customHeight="1" thickBot="1" x14ac:dyDescent="0.4">
      <c r="A338" s="50" t="s">
        <v>142</v>
      </c>
      <c r="B338" s="41">
        <v>1</v>
      </c>
      <c r="C338" s="41" t="s">
        <v>90</v>
      </c>
      <c r="D338" s="172"/>
      <c r="E338" s="47">
        <f t="shared" si="10"/>
        <v>0</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234</v>
      </c>
      <c r="B340" s="41">
        <v>1</v>
      </c>
      <c r="C340" s="41" t="s">
        <v>90</v>
      </c>
      <c r="D340" s="172"/>
      <c r="E340" s="47">
        <f t="shared" si="10"/>
        <v>0</v>
      </c>
      <c r="F340" s="206"/>
      <c r="G340" s="207"/>
      <c r="H340" s="207"/>
      <c r="I340" s="208"/>
    </row>
    <row r="341" spans="1:9" ht="15.75" customHeight="1" x14ac:dyDescent="0.35">
      <c r="A341" s="50" t="s">
        <v>145</v>
      </c>
      <c r="B341" s="41">
        <v>1</v>
      </c>
      <c r="C341" s="41" t="s">
        <v>90</v>
      </c>
      <c r="D341" s="172"/>
      <c r="E341" s="47">
        <f t="shared" si="10"/>
        <v>0</v>
      </c>
      <c r="F341" s="206"/>
      <c r="G341" s="207"/>
      <c r="H341" s="207"/>
      <c r="I341" s="208"/>
    </row>
    <row r="342" spans="1:9" ht="15.75" customHeight="1" x14ac:dyDescent="0.35">
      <c r="A342" s="50" t="s">
        <v>146</v>
      </c>
      <c r="B342" s="41">
        <v>1</v>
      </c>
      <c r="C342" s="41" t="s">
        <v>90</v>
      </c>
      <c r="D342" s="172"/>
      <c r="E342" s="47">
        <f t="shared" si="10"/>
        <v>0</v>
      </c>
      <c r="F342" s="206"/>
      <c r="G342" s="207"/>
      <c r="H342" s="207"/>
      <c r="I342" s="208"/>
    </row>
    <row r="343" spans="1:9" ht="15.75" customHeight="1" x14ac:dyDescent="0.35">
      <c r="A343" s="50" t="s">
        <v>147</v>
      </c>
      <c r="B343" s="41">
        <v>8</v>
      </c>
      <c r="C343" s="41" t="s">
        <v>131</v>
      </c>
      <c r="D343" s="172"/>
      <c r="E343" s="47">
        <f t="shared" si="10"/>
        <v>0</v>
      </c>
      <c r="F343" s="206"/>
      <c r="G343" s="207"/>
      <c r="H343" s="207"/>
      <c r="I343" s="208"/>
    </row>
    <row r="344" spans="1:9" ht="15.75" customHeight="1" x14ac:dyDescent="0.35">
      <c r="A344" s="50" t="s">
        <v>148</v>
      </c>
      <c r="B344" s="41">
        <v>1</v>
      </c>
      <c r="C344" s="41" t="s">
        <v>90</v>
      </c>
      <c r="D344" s="172"/>
      <c r="E344" s="47">
        <f t="shared" si="10"/>
        <v>0</v>
      </c>
      <c r="F344" s="206"/>
      <c r="G344" s="207"/>
      <c r="H344" s="207"/>
      <c r="I344" s="208"/>
    </row>
    <row r="345" spans="1:9" ht="15.75" customHeight="1" thickBot="1" x14ac:dyDescent="0.4">
      <c r="A345" s="50" t="s">
        <v>149</v>
      </c>
      <c r="B345" s="41">
        <v>27</v>
      </c>
      <c r="C345" s="41" t="s">
        <v>131</v>
      </c>
      <c r="D345" s="172"/>
      <c r="E345" s="47">
        <f t="shared" si="10"/>
        <v>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235</v>
      </c>
      <c r="B347" s="41">
        <v>1</v>
      </c>
      <c r="C347" s="41" t="s">
        <v>73</v>
      </c>
      <c r="D347" s="172"/>
      <c r="E347" s="47">
        <f t="shared" si="10"/>
        <v>0</v>
      </c>
      <c r="F347" s="206"/>
      <c r="G347" s="207"/>
      <c r="H347" s="207"/>
      <c r="I347" s="208"/>
    </row>
    <row r="348" spans="1:9" ht="15.75" customHeight="1" x14ac:dyDescent="0.35">
      <c r="A348" s="48" t="s">
        <v>152</v>
      </c>
      <c r="B348" s="41">
        <v>1</v>
      </c>
      <c r="C348" s="41" t="s">
        <v>73</v>
      </c>
      <c r="D348" s="172"/>
      <c r="E348" s="47">
        <f t="shared" si="10"/>
        <v>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236</v>
      </c>
      <c r="B351" s="41">
        <v>27</v>
      </c>
      <c r="C351" s="41" t="s">
        <v>131</v>
      </c>
      <c r="D351" s="172"/>
      <c r="E351" s="47">
        <f t="shared" si="10"/>
        <v>0</v>
      </c>
      <c r="F351" s="206"/>
      <c r="G351" s="207"/>
      <c r="H351" s="207"/>
      <c r="I351" s="208"/>
    </row>
    <row r="352" spans="1:9" ht="15.75" customHeight="1" x14ac:dyDescent="0.35">
      <c r="A352" s="48" t="s">
        <v>158</v>
      </c>
      <c r="B352" s="41">
        <v>1</v>
      </c>
      <c r="C352" s="41" t="s">
        <v>90</v>
      </c>
      <c r="D352" s="172"/>
      <c r="E352" s="47">
        <f t="shared" si="10"/>
        <v>0</v>
      </c>
      <c r="F352" s="206"/>
      <c r="G352" s="207"/>
      <c r="H352" s="207"/>
      <c r="I352" s="208"/>
    </row>
    <row r="353" spans="1:9" ht="15.75" customHeight="1" x14ac:dyDescent="0.35">
      <c r="A353" s="48" t="s">
        <v>159</v>
      </c>
      <c r="B353" s="41">
        <v>1</v>
      </c>
      <c r="C353" s="41" t="s">
        <v>90</v>
      </c>
      <c r="D353" s="172"/>
      <c r="E353" s="47">
        <f t="shared" si="10"/>
        <v>0</v>
      </c>
      <c r="F353" s="206"/>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0</v>
      </c>
      <c r="F355" s="234"/>
      <c r="G355" s="235"/>
      <c r="H355" s="235"/>
      <c r="I355" s="236"/>
    </row>
    <row r="356" spans="1:9" ht="16.5" customHeight="1" thickTop="1" thickBot="1" x14ac:dyDescent="0.4">
      <c r="A356" s="52" t="s">
        <v>161</v>
      </c>
      <c r="B356" s="53"/>
      <c r="C356" s="54"/>
      <c r="D356" s="55"/>
      <c r="E356" s="56">
        <f>SUM(E355)/B243</f>
        <v>0</v>
      </c>
      <c r="F356" s="234"/>
      <c r="G356" s="235"/>
      <c r="H356" s="235"/>
      <c r="I356" s="236"/>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4"/>
      <c r="G358" s="235"/>
      <c r="H358" s="235"/>
      <c r="I358" s="236"/>
    </row>
    <row r="359" spans="1:9" ht="15.75" customHeight="1" thickTop="1" x14ac:dyDescent="0.35">
      <c r="A359" s="61" t="s">
        <v>163</v>
      </c>
      <c r="B359" s="62"/>
      <c r="C359" s="63"/>
      <c r="D359" s="64"/>
      <c r="E359" s="174">
        <v>0</v>
      </c>
      <c r="F359" s="191"/>
      <c r="G359" s="192"/>
      <c r="H359" s="192"/>
      <c r="I359" s="193"/>
    </row>
    <row r="360" spans="1:9" ht="15.75" customHeight="1" thickBot="1" x14ac:dyDescent="0.4">
      <c r="A360" s="61" t="s">
        <v>164</v>
      </c>
      <c r="B360" s="66"/>
      <c r="C360" s="67"/>
      <c r="D360" s="68"/>
      <c r="E360" s="175">
        <v>0</v>
      </c>
      <c r="F360" s="194"/>
      <c r="G360" s="195"/>
      <c r="H360" s="195"/>
      <c r="I360" s="196"/>
    </row>
    <row r="361" spans="1:9" ht="16.5" customHeight="1" thickTop="1" thickBot="1" x14ac:dyDescent="0.4">
      <c r="A361" s="52" t="s">
        <v>165</v>
      </c>
      <c r="B361" s="53"/>
      <c r="C361" s="54"/>
      <c r="D361" s="55"/>
      <c r="E361" s="94">
        <f>SUM(E359:E360)</f>
        <v>0</v>
      </c>
      <c r="F361" s="234"/>
      <c r="G361" s="235"/>
      <c r="H361" s="235"/>
      <c r="I361" s="236"/>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2"/>
      <c r="B364" s="243"/>
      <c r="C364" s="243"/>
      <c r="D364" s="243"/>
      <c r="E364" s="243"/>
      <c r="F364" s="243"/>
      <c r="G364" s="243"/>
      <c r="H364" s="243"/>
      <c r="I364" s="24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237"/>
      <c r="B404" s="237"/>
      <c r="C404" s="237"/>
      <c r="D404" s="237"/>
      <c r="E404" s="237"/>
      <c r="F404" s="237"/>
      <c r="G404" s="237"/>
      <c r="H404" s="237"/>
      <c r="I404" s="237"/>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238"/>
      <c r="B434" s="238"/>
      <c r="C434" s="238"/>
      <c r="D434" s="238"/>
      <c r="E434" s="238"/>
      <c r="F434" s="238"/>
      <c r="G434" s="238"/>
      <c r="H434" s="238"/>
      <c r="I434" s="239"/>
    </row>
    <row r="435" spans="1:9" ht="16" thickBot="1" x14ac:dyDescent="0.4">
      <c r="A435" s="240" t="s">
        <v>216</v>
      </c>
      <c r="B435" s="240"/>
      <c r="C435" s="240"/>
      <c r="D435" s="240"/>
      <c r="E435" s="241"/>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237</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247" t="s">
        <v>239</v>
      </c>
      <c r="B447" s="248"/>
      <c r="C447" s="248"/>
      <c r="D447" s="248"/>
      <c r="E447" s="248"/>
      <c r="F447" s="249"/>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241" t="s">
        <v>238</v>
      </c>
      <c r="B449" s="245"/>
      <c r="C449" s="245"/>
      <c r="D449" s="245"/>
      <c r="E449" s="245"/>
      <c r="F449" s="246"/>
      <c r="G449" s="157">
        <f>SUM(G445)</f>
        <v>229175</v>
      </c>
    </row>
    <row r="450" spans="1:7" ht="31" customHeight="1" thickBot="1" x14ac:dyDescent="0.4">
      <c r="A450" s="241" t="s">
        <v>240</v>
      </c>
      <c r="B450" s="245"/>
      <c r="C450" s="245"/>
      <c r="D450" s="245"/>
      <c r="E450" s="245"/>
      <c r="F450" s="246"/>
      <c r="G450" s="157">
        <f>SUM(G448:G449)</f>
        <v>458350</v>
      </c>
    </row>
  </sheetData>
  <sheetProtection algorithmName="SHA-512" hashValue="pWnJJk2cGZ04YROW7Qsx4ZFbuqnxjBMHAo+nn4HZBjU3T2k4d2B4XTQcg29W9HffnHXxHpNkZe7nfPYaWcsgNA==" saltValue="dnPLe2EBDQUgIq92fOuB+g==" spinCount="100000" sheet="1" selectLockedCell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tabColor theme="7"/>
    <pageSetUpPr fitToPage="1"/>
  </sheetPr>
  <dimension ref="A1:K450"/>
  <sheetViews>
    <sheetView view="pageBreakPreview" topLeftCell="A384" zoomScaleNormal="100" zoomScaleSheetLayoutView="100" workbookViewId="0">
      <selection activeCell="D399" sqref="D399"/>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247</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248</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c r="E40" s="47">
        <f>SUM(B40)*D40</f>
        <v>0</v>
      </c>
      <c r="F40" s="206"/>
      <c r="G40" s="207"/>
      <c r="H40" s="207"/>
      <c r="I40" s="208"/>
    </row>
    <row r="41" spans="1:11" ht="15.75" customHeight="1" x14ac:dyDescent="0.35">
      <c r="A41" s="48" t="s">
        <v>63</v>
      </c>
      <c r="B41" s="41">
        <v>68</v>
      </c>
      <c r="C41" s="41" t="s">
        <v>62</v>
      </c>
      <c r="D41" s="172"/>
      <c r="E41" s="47">
        <f t="shared" ref="E41:E104" si="1">SUM(B41)*D41</f>
        <v>0</v>
      </c>
      <c r="F41" s="206"/>
      <c r="G41" s="207"/>
      <c r="H41" s="207"/>
      <c r="I41" s="208"/>
    </row>
    <row r="42" spans="1:11" ht="15.75" customHeight="1" x14ac:dyDescent="0.35">
      <c r="A42" s="48" t="s">
        <v>64</v>
      </c>
      <c r="B42" s="41">
        <v>68</v>
      </c>
      <c r="C42" s="41" t="s">
        <v>62</v>
      </c>
      <c r="D42" s="172"/>
      <c r="E42" s="47">
        <f t="shared" si="1"/>
        <v>0</v>
      </c>
      <c r="F42" s="206"/>
      <c r="G42" s="207"/>
      <c r="H42" s="207"/>
      <c r="I42" s="208"/>
    </row>
    <row r="43" spans="1:11" ht="15.75" customHeight="1" x14ac:dyDescent="0.35">
      <c r="A43" s="48" t="s">
        <v>65</v>
      </c>
      <c r="B43" s="41">
        <v>68</v>
      </c>
      <c r="C43" s="41" t="s">
        <v>62</v>
      </c>
      <c r="D43" s="172"/>
      <c r="E43" s="47">
        <f t="shared" si="1"/>
        <v>0</v>
      </c>
      <c r="F43" s="206"/>
      <c r="G43" s="207"/>
      <c r="H43" s="207"/>
      <c r="I43" s="208"/>
    </row>
    <row r="44" spans="1:11" ht="15.75" customHeight="1" x14ac:dyDescent="0.35">
      <c r="A44" s="48" t="s">
        <v>66</v>
      </c>
      <c r="B44" s="41">
        <v>68</v>
      </c>
      <c r="C44" s="41" t="s">
        <v>62</v>
      </c>
      <c r="D44" s="172"/>
      <c r="E44" s="47">
        <f t="shared" si="1"/>
        <v>0</v>
      </c>
      <c r="F44" s="206"/>
      <c r="G44" s="207"/>
      <c r="H44" s="207"/>
      <c r="I44" s="208"/>
    </row>
    <row r="45" spans="1:11" ht="15.75" customHeight="1" x14ac:dyDescent="0.35">
      <c r="A45" s="48" t="s">
        <v>67</v>
      </c>
      <c r="B45" s="41">
        <v>68</v>
      </c>
      <c r="C45" s="41" t="s">
        <v>62</v>
      </c>
      <c r="D45" s="172"/>
      <c r="E45" s="47">
        <f t="shared" si="1"/>
        <v>0</v>
      </c>
      <c r="F45" s="206"/>
      <c r="G45" s="207"/>
      <c r="H45" s="207"/>
      <c r="I45" s="208"/>
    </row>
    <row r="46" spans="1:11" ht="15.75" customHeight="1" x14ac:dyDescent="0.35">
      <c r="A46" s="48" t="s">
        <v>68</v>
      </c>
      <c r="B46" s="41">
        <v>68</v>
      </c>
      <c r="C46" s="41" t="s">
        <v>62</v>
      </c>
      <c r="D46" s="172"/>
      <c r="E46" s="47">
        <f t="shared" si="1"/>
        <v>0</v>
      </c>
      <c r="F46" s="206"/>
      <c r="G46" s="207"/>
      <c r="H46" s="207"/>
      <c r="I46" s="208"/>
    </row>
    <row r="47" spans="1:11" ht="15.75" customHeight="1" x14ac:dyDescent="0.35">
      <c r="A47" s="48" t="s">
        <v>69</v>
      </c>
      <c r="B47" s="41">
        <v>68</v>
      </c>
      <c r="C47" s="41" t="s">
        <v>62</v>
      </c>
      <c r="D47" s="172"/>
      <c r="E47" s="47">
        <f t="shared" si="1"/>
        <v>0</v>
      </c>
      <c r="F47" s="206"/>
      <c r="G47" s="207"/>
      <c r="H47" s="207"/>
      <c r="I47" s="208"/>
    </row>
    <row r="48" spans="1:11" ht="15.75" customHeight="1" thickBot="1" x14ac:dyDescent="0.4">
      <c r="A48" s="48" t="s">
        <v>70</v>
      </c>
      <c r="B48" s="41">
        <v>68</v>
      </c>
      <c r="C48" s="41" t="s">
        <v>62</v>
      </c>
      <c r="D48" s="172"/>
      <c r="E48" s="47">
        <f t="shared" si="1"/>
        <v>0</v>
      </c>
      <c r="F48" s="206"/>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c r="E50" s="47">
        <f t="shared" si="1"/>
        <v>0</v>
      </c>
      <c r="F50" s="206"/>
      <c r="G50" s="207"/>
      <c r="H50" s="207"/>
      <c r="I50" s="208"/>
    </row>
    <row r="51" spans="1:9" ht="15.75" customHeight="1" x14ac:dyDescent="0.35">
      <c r="A51" s="48" t="s">
        <v>74</v>
      </c>
      <c r="B51" s="41">
        <v>68</v>
      </c>
      <c r="C51" s="41" t="s">
        <v>62</v>
      </c>
      <c r="D51" s="172"/>
      <c r="E51" s="47">
        <f t="shared" si="1"/>
        <v>0</v>
      </c>
      <c r="F51" s="206"/>
      <c r="G51" s="207"/>
      <c r="H51" s="207"/>
      <c r="I51" s="208"/>
    </row>
    <row r="52" spans="1:9" ht="15.75" customHeight="1" x14ac:dyDescent="0.35">
      <c r="A52" s="48" t="s">
        <v>75</v>
      </c>
      <c r="B52" s="41">
        <v>68</v>
      </c>
      <c r="C52" s="41" t="s">
        <v>62</v>
      </c>
      <c r="D52" s="172"/>
      <c r="E52" s="47">
        <f t="shared" si="1"/>
        <v>0</v>
      </c>
      <c r="F52" s="206"/>
      <c r="G52" s="207"/>
      <c r="H52" s="207"/>
      <c r="I52" s="208"/>
    </row>
    <row r="53" spans="1:9" ht="15.75" customHeight="1" x14ac:dyDescent="0.35">
      <c r="A53" s="48" t="s">
        <v>76</v>
      </c>
      <c r="B53" s="41">
        <v>68</v>
      </c>
      <c r="C53" s="41" t="s">
        <v>62</v>
      </c>
      <c r="D53" s="172"/>
      <c r="E53" s="47">
        <f t="shared" si="1"/>
        <v>0</v>
      </c>
      <c r="F53" s="206"/>
      <c r="G53" s="207"/>
      <c r="H53" s="207"/>
      <c r="I53" s="208"/>
    </row>
    <row r="54" spans="1:9" ht="15.75" customHeight="1" x14ac:dyDescent="0.35">
      <c r="A54" s="48" t="s">
        <v>77</v>
      </c>
      <c r="B54" s="41">
        <v>68</v>
      </c>
      <c r="C54" s="41" t="s">
        <v>62</v>
      </c>
      <c r="D54" s="172"/>
      <c r="E54" s="47">
        <f t="shared" si="1"/>
        <v>0</v>
      </c>
      <c r="F54" s="206"/>
      <c r="G54" s="207"/>
      <c r="H54" s="207"/>
      <c r="I54" s="208"/>
    </row>
    <row r="55" spans="1:9" ht="15.75" customHeight="1" x14ac:dyDescent="0.35">
      <c r="A55" s="48" t="s">
        <v>78</v>
      </c>
      <c r="B55" s="41">
        <v>68</v>
      </c>
      <c r="C55" s="41" t="s">
        <v>62</v>
      </c>
      <c r="D55" s="172"/>
      <c r="E55" s="47">
        <f t="shared" si="1"/>
        <v>0</v>
      </c>
      <c r="F55" s="206"/>
      <c r="G55" s="207"/>
      <c r="H55" s="207"/>
      <c r="I55" s="208"/>
    </row>
    <row r="56" spans="1:9" ht="15.75" customHeight="1" x14ac:dyDescent="0.35">
      <c r="A56" s="48" t="s">
        <v>79</v>
      </c>
      <c r="B56" s="41">
        <v>68</v>
      </c>
      <c r="C56" s="41" t="s">
        <v>62</v>
      </c>
      <c r="D56" s="172"/>
      <c r="E56" s="47">
        <f t="shared" si="1"/>
        <v>0</v>
      </c>
      <c r="F56" s="206"/>
      <c r="G56" s="207"/>
      <c r="H56" s="207"/>
      <c r="I56" s="208"/>
    </row>
    <row r="57" spans="1:9" ht="15.75" customHeight="1" x14ac:dyDescent="0.35">
      <c r="A57" s="48" t="s">
        <v>80</v>
      </c>
      <c r="B57" s="41">
        <v>68</v>
      </c>
      <c r="C57" s="41" t="s">
        <v>62</v>
      </c>
      <c r="D57" s="172"/>
      <c r="E57" s="47">
        <f t="shared" si="1"/>
        <v>0</v>
      </c>
      <c r="F57" s="206"/>
      <c r="G57" s="207"/>
      <c r="H57" s="207"/>
      <c r="I57" s="208"/>
    </row>
    <row r="58" spans="1:9" ht="15.75" customHeight="1" x14ac:dyDescent="0.35">
      <c r="A58" s="48" t="s">
        <v>81</v>
      </c>
      <c r="B58" s="41">
        <v>68</v>
      </c>
      <c r="C58" s="41" t="s">
        <v>62</v>
      </c>
      <c r="D58" s="172"/>
      <c r="E58" s="47">
        <f t="shared" si="1"/>
        <v>0</v>
      </c>
      <c r="F58" s="206"/>
      <c r="G58" s="207"/>
      <c r="H58" s="207"/>
      <c r="I58" s="208"/>
    </row>
    <row r="59" spans="1:9" ht="15.75" customHeight="1" x14ac:dyDescent="0.35">
      <c r="A59" s="50" t="s">
        <v>82</v>
      </c>
      <c r="B59" s="41">
        <v>68</v>
      </c>
      <c r="C59" s="41" t="s">
        <v>62</v>
      </c>
      <c r="D59" s="172"/>
      <c r="E59" s="47">
        <f t="shared" si="1"/>
        <v>0</v>
      </c>
      <c r="F59" s="206"/>
      <c r="G59" s="207"/>
      <c r="H59" s="207"/>
      <c r="I59" s="208"/>
    </row>
    <row r="60" spans="1:9" ht="15.75" customHeight="1" x14ac:dyDescent="0.35">
      <c r="A60" s="48" t="s">
        <v>83</v>
      </c>
      <c r="B60" s="142">
        <v>1</v>
      </c>
      <c r="C60" s="41" t="s">
        <v>73</v>
      </c>
      <c r="D60" s="172"/>
      <c r="E60" s="47">
        <f t="shared" si="1"/>
        <v>0</v>
      </c>
      <c r="F60" s="206"/>
      <c r="G60" s="207"/>
      <c r="H60" s="207"/>
      <c r="I60" s="208"/>
    </row>
    <row r="61" spans="1:9" ht="15.75" customHeight="1" x14ac:dyDescent="0.35">
      <c r="A61" s="48" t="s">
        <v>84</v>
      </c>
      <c r="B61" s="142">
        <v>1</v>
      </c>
      <c r="C61" s="41" t="s">
        <v>73</v>
      </c>
      <c r="D61" s="172"/>
      <c r="E61" s="47">
        <f t="shared" si="1"/>
        <v>0</v>
      </c>
      <c r="F61" s="206"/>
      <c r="G61" s="207"/>
      <c r="H61" s="207"/>
      <c r="I61" s="208"/>
    </row>
    <row r="62" spans="1:9" ht="15.75" customHeight="1" thickBot="1" x14ac:dyDescent="0.4">
      <c r="A62" s="143" t="s">
        <v>85</v>
      </c>
      <c r="B62" s="142">
        <v>1</v>
      </c>
      <c r="C62" s="41" t="s">
        <v>73</v>
      </c>
      <c r="D62" s="172"/>
      <c r="E62" s="47">
        <f t="shared" si="1"/>
        <v>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c r="E64" s="160">
        <f t="shared" si="1"/>
        <v>0</v>
      </c>
      <c r="F64" s="231"/>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c r="E66" s="47">
        <f t="shared" si="1"/>
        <v>0</v>
      </c>
      <c r="F66" s="206"/>
      <c r="G66" s="207"/>
      <c r="H66" s="207"/>
      <c r="I66" s="208"/>
    </row>
    <row r="67" spans="1:9" ht="15.75" customHeight="1" x14ac:dyDescent="0.35">
      <c r="A67" s="48" t="s">
        <v>91</v>
      </c>
      <c r="B67" s="142">
        <v>1</v>
      </c>
      <c r="C67" s="142" t="s">
        <v>90</v>
      </c>
      <c r="D67" s="172"/>
      <c r="E67" s="47">
        <f t="shared" si="1"/>
        <v>0</v>
      </c>
      <c r="F67" s="206"/>
      <c r="G67" s="207"/>
      <c r="H67" s="207"/>
      <c r="I67" s="208"/>
    </row>
    <row r="68" spans="1:9" ht="15.75" customHeight="1" x14ac:dyDescent="0.35">
      <c r="A68" s="48" t="s">
        <v>92</v>
      </c>
      <c r="B68" s="41">
        <v>1</v>
      </c>
      <c r="C68" s="142" t="s">
        <v>90</v>
      </c>
      <c r="D68" s="172"/>
      <c r="E68" s="47">
        <f t="shared" si="1"/>
        <v>0</v>
      </c>
      <c r="F68" s="206"/>
      <c r="G68" s="207"/>
      <c r="H68" s="207"/>
      <c r="I68" s="208"/>
    </row>
    <row r="69" spans="1:9" ht="15.75" customHeight="1" x14ac:dyDescent="0.35">
      <c r="A69" s="48" t="s">
        <v>93</v>
      </c>
      <c r="B69" s="41">
        <v>1</v>
      </c>
      <c r="C69" s="142" t="s">
        <v>90</v>
      </c>
      <c r="D69" s="172"/>
      <c r="E69" s="47">
        <f t="shared" si="1"/>
        <v>0</v>
      </c>
      <c r="F69" s="206"/>
      <c r="G69" s="207"/>
      <c r="H69" s="207"/>
      <c r="I69" s="208"/>
    </row>
    <row r="70" spans="1:9" ht="15.75" customHeight="1" thickBot="1" x14ac:dyDescent="0.4">
      <c r="A70" s="48" t="s">
        <v>94</v>
      </c>
      <c r="B70" s="142">
        <v>1</v>
      </c>
      <c r="C70" s="41" t="s">
        <v>90</v>
      </c>
      <c r="D70" s="172"/>
      <c r="E70" s="47">
        <f t="shared" si="1"/>
        <v>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c r="E72" s="47">
        <f t="shared" si="1"/>
        <v>0</v>
      </c>
      <c r="F72" s="206"/>
      <c r="G72" s="207"/>
      <c r="H72" s="207"/>
      <c r="I72" s="208"/>
    </row>
    <row r="73" spans="1:9" ht="15.75" customHeight="1" x14ac:dyDescent="0.35">
      <c r="A73" s="48" t="s">
        <v>97</v>
      </c>
      <c r="B73" s="41">
        <v>68</v>
      </c>
      <c r="C73" s="41" t="s">
        <v>62</v>
      </c>
      <c r="D73" s="172"/>
      <c r="E73" s="47">
        <f t="shared" si="1"/>
        <v>0</v>
      </c>
      <c r="F73" s="206"/>
      <c r="G73" s="207"/>
      <c r="H73" s="207"/>
      <c r="I73" s="208"/>
    </row>
    <row r="74" spans="1:9" ht="15.75" customHeight="1" x14ac:dyDescent="0.35">
      <c r="A74" s="48" t="s">
        <v>98</v>
      </c>
      <c r="B74" s="41">
        <v>68</v>
      </c>
      <c r="C74" s="41" t="s">
        <v>62</v>
      </c>
      <c r="D74" s="172"/>
      <c r="E74" s="47">
        <f t="shared" si="1"/>
        <v>0</v>
      </c>
      <c r="F74" s="206"/>
      <c r="G74" s="207"/>
      <c r="H74" s="207"/>
      <c r="I74" s="208"/>
    </row>
    <row r="75" spans="1:9" ht="15.75" customHeight="1" thickBot="1" x14ac:dyDescent="0.4">
      <c r="A75" s="48" t="s">
        <v>99</v>
      </c>
      <c r="B75" s="41">
        <v>68</v>
      </c>
      <c r="C75" s="41" t="s">
        <v>62</v>
      </c>
      <c r="D75" s="172"/>
      <c r="E75" s="47">
        <f t="shared" si="1"/>
        <v>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c r="E77" s="47">
        <f t="shared" si="1"/>
        <v>0</v>
      </c>
      <c r="F77" s="206"/>
      <c r="G77" s="207"/>
      <c r="H77" s="207"/>
      <c r="I77" s="208"/>
    </row>
    <row r="78" spans="1:9" ht="15.75" customHeight="1" x14ac:dyDescent="0.35">
      <c r="A78" s="48" t="s">
        <v>102</v>
      </c>
      <c r="B78" s="142">
        <v>1</v>
      </c>
      <c r="C78" s="41" t="s">
        <v>90</v>
      </c>
      <c r="D78" s="172"/>
      <c r="E78" s="47">
        <f t="shared" si="1"/>
        <v>0</v>
      </c>
      <c r="F78" s="206"/>
      <c r="G78" s="207"/>
      <c r="H78" s="207"/>
      <c r="I78" s="208"/>
    </row>
    <row r="79" spans="1:9" ht="15.75" customHeight="1" x14ac:dyDescent="0.35">
      <c r="A79" s="48" t="s">
        <v>103</v>
      </c>
      <c r="B79" s="142">
        <v>1</v>
      </c>
      <c r="C79" s="41" t="s">
        <v>90</v>
      </c>
      <c r="D79" s="172"/>
      <c r="E79" s="47">
        <f t="shared" si="1"/>
        <v>0</v>
      </c>
      <c r="F79" s="206"/>
      <c r="G79" s="207"/>
      <c r="H79" s="207"/>
      <c r="I79" s="208"/>
    </row>
    <row r="80" spans="1:9" ht="15.75" customHeight="1" x14ac:dyDescent="0.35">
      <c r="A80" s="48" t="s">
        <v>104</v>
      </c>
      <c r="B80" s="142">
        <v>1</v>
      </c>
      <c r="C80" s="41" t="s">
        <v>90</v>
      </c>
      <c r="D80" s="172"/>
      <c r="E80" s="47">
        <f t="shared" si="1"/>
        <v>0</v>
      </c>
      <c r="F80" s="206"/>
      <c r="G80" s="207"/>
      <c r="H80" s="207"/>
      <c r="I80" s="208"/>
    </row>
    <row r="81" spans="1:9" ht="15.75" customHeight="1" thickBot="1" x14ac:dyDescent="0.4">
      <c r="A81" s="48" t="s">
        <v>105</v>
      </c>
      <c r="B81" s="41">
        <v>68</v>
      </c>
      <c r="C81" s="41" t="s">
        <v>62</v>
      </c>
      <c r="D81" s="172"/>
      <c r="E81" s="47">
        <f t="shared" si="1"/>
        <v>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c r="E83" s="47">
        <f t="shared" si="1"/>
        <v>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1"/>
        <v>0</v>
      </c>
      <c r="F85" s="206"/>
      <c r="G85" s="207"/>
      <c r="H85" s="207"/>
      <c r="I85" s="208"/>
    </row>
    <row r="86" spans="1:9" ht="15.75" customHeight="1" x14ac:dyDescent="0.35">
      <c r="A86" s="51" t="s">
        <v>110</v>
      </c>
      <c r="B86" s="41">
        <v>34</v>
      </c>
      <c r="C86" s="41" t="s">
        <v>62</v>
      </c>
      <c r="D86" s="172"/>
      <c r="E86" s="47">
        <f t="shared" si="1"/>
        <v>0</v>
      </c>
      <c r="F86" s="206"/>
      <c r="G86" s="207"/>
      <c r="H86" s="207"/>
      <c r="I86" s="208"/>
    </row>
    <row r="87" spans="1:9" ht="15.75" customHeight="1" x14ac:dyDescent="0.35">
      <c r="A87" s="51" t="s">
        <v>111</v>
      </c>
      <c r="B87" s="41">
        <v>34</v>
      </c>
      <c r="C87" s="41" t="s">
        <v>62</v>
      </c>
      <c r="D87" s="172"/>
      <c r="E87" s="47">
        <f t="shared" si="1"/>
        <v>0</v>
      </c>
      <c r="F87" s="206"/>
      <c r="G87" s="207"/>
      <c r="H87" s="207"/>
      <c r="I87" s="208"/>
    </row>
    <row r="88" spans="1:9" ht="15.75" customHeight="1" x14ac:dyDescent="0.35">
      <c r="A88" s="51" t="s">
        <v>112</v>
      </c>
      <c r="B88" s="41">
        <v>34</v>
      </c>
      <c r="C88" s="41" t="s">
        <v>62</v>
      </c>
      <c r="D88" s="172"/>
      <c r="E88" s="47">
        <f t="shared" si="1"/>
        <v>0</v>
      </c>
      <c r="F88" s="206"/>
      <c r="G88" s="207"/>
      <c r="H88" s="207"/>
      <c r="I88" s="208"/>
    </row>
    <row r="89" spans="1:9" ht="15.75" customHeight="1" thickBot="1" x14ac:dyDescent="0.4">
      <c r="A89" s="50" t="s">
        <v>113</v>
      </c>
      <c r="B89" s="41">
        <v>34</v>
      </c>
      <c r="C89" s="41" t="s">
        <v>62</v>
      </c>
      <c r="D89" s="172"/>
      <c r="E89" s="47">
        <f t="shared" si="1"/>
        <v>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c r="E91" s="47">
        <f t="shared" si="1"/>
        <v>0</v>
      </c>
      <c r="F91" s="206"/>
      <c r="G91" s="207"/>
      <c r="H91" s="207"/>
      <c r="I91" s="208"/>
    </row>
    <row r="92" spans="1:9" ht="15.75" customHeight="1" x14ac:dyDescent="0.35">
      <c r="A92" s="50" t="s">
        <v>116</v>
      </c>
      <c r="B92" s="142">
        <v>1</v>
      </c>
      <c r="C92" s="41" t="s">
        <v>90</v>
      </c>
      <c r="D92" s="172"/>
      <c r="E92" s="47">
        <f t="shared" si="1"/>
        <v>0</v>
      </c>
      <c r="F92" s="206"/>
      <c r="G92" s="207"/>
      <c r="H92" s="207"/>
      <c r="I92" s="208"/>
    </row>
    <row r="93" spans="1:9" ht="15.75" customHeight="1" thickBot="1" x14ac:dyDescent="0.4">
      <c r="A93" s="50" t="s">
        <v>117</v>
      </c>
      <c r="B93" s="142">
        <v>1</v>
      </c>
      <c r="C93" s="41" t="s">
        <v>90</v>
      </c>
      <c r="D93" s="172"/>
      <c r="E93" s="47">
        <f t="shared" si="1"/>
        <v>0</v>
      </c>
      <c r="F93" s="206"/>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c r="E95" s="47">
        <f t="shared" si="1"/>
        <v>0</v>
      </c>
      <c r="F95" s="206"/>
      <c r="G95" s="207"/>
      <c r="H95" s="207"/>
      <c r="I95" s="208"/>
    </row>
    <row r="96" spans="1:9" ht="15.75" customHeight="1" x14ac:dyDescent="0.35">
      <c r="A96" s="51" t="s">
        <v>120</v>
      </c>
      <c r="B96" s="142">
        <v>1</v>
      </c>
      <c r="C96" s="41" t="s">
        <v>90</v>
      </c>
      <c r="D96" s="172"/>
      <c r="E96" s="47">
        <f t="shared" si="1"/>
        <v>0</v>
      </c>
      <c r="F96" s="206"/>
      <c r="G96" s="207"/>
      <c r="H96" s="207"/>
      <c r="I96" s="208"/>
    </row>
    <row r="97" spans="1:9" ht="15.75" customHeight="1" thickBot="1" x14ac:dyDescent="0.4">
      <c r="A97" s="50" t="s">
        <v>121</v>
      </c>
      <c r="B97" s="142">
        <v>1</v>
      </c>
      <c r="C97" s="41" t="s">
        <v>90</v>
      </c>
      <c r="D97" s="172"/>
      <c r="E97" s="47">
        <f t="shared" si="1"/>
        <v>0</v>
      </c>
      <c r="F97" s="206"/>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c r="E99" s="47">
        <f t="shared" si="1"/>
        <v>0</v>
      </c>
      <c r="F99" s="206"/>
      <c r="G99" s="207"/>
      <c r="H99" s="207"/>
      <c r="I99" s="208"/>
    </row>
    <row r="100" spans="1:9" ht="15.75" customHeight="1" x14ac:dyDescent="0.35">
      <c r="A100" s="50" t="s">
        <v>124</v>
      </c>
      <c r="B100" s="41">
        <v>1</v>
      </c>
      <c r="C100" s="41" t="s">
        <v>90</v>
      </c>
      <c r="D100" s="172"/>
      <c r="E100" s="47">
        <f t="shared" si="1"/>
        <v>0</v>
      </c>
      <c r="F100" s="206"/>
      <c r="G100" s="207"/>
      <c r="H100" s="207"/>
      <c r="I100" s="208"/>
    </row>
    <row r="101" spans="1:9" ht="15.75" customHeight="1" x14ac:dyDescent="0.35">
      <c r="A101" s="50" t="s">
        <v>125</v>
      </c>
      <c r="B101" s="41">
        <v>1</v>
      </c>
      <c r="C101" s="41" t="s">
        <v>90</v>
      </c>
      <c r="D101" s="172"/>
      <c r="E101" s="47">
        <f t="shared" si="1"/>
        <v>0</v>
      </c>
      <c r="F101" s="206"/>
      <c r="G101" s="207"/>
      <c r="H101" s="207"/>
      <c r="I101" s="208"/>
    </row>
    <row r="102" spans="1:9" ht="15.75" customHeight="1" x14ac:dyDescent="0.35">
      <c r="A102" s="50" t="s">
        <v>126</v>
      </c>
      <c r="B102" s="41">
        <v>1</v>
      </c>
      <c r="C102" s="41" t="s">
        <v>90</v>
      </c>
      <c r="D102" s="172"/>
      <c r="E102" s="47">
        <f t="shared" si="1"/>
        <v>0</v>
      </c>
      <c r="F102" s="206"/>
      <c r="G102" s="207"/>
      <c r="H102" s="207"/>
      <c r="I102" s="208"/>
    </row>
    <row r="103" spans="1:9" ht="15.75" customHeight="1" x14ac:dyDescent="0.35">
      <c r="A103" s="50" t="s">
        <v>127</v>
      </c>
      <c r="B103" s="41">
        <v>1</v>
      </c>
      <c r="C103" s="41" t="s">
        <v>90</v>
      </c>
      <c r="D103" s="172"/>
      <c r="E103" s="47">
        <f t="shared" si="1"/>
        <v>0</v>
      </c>
      <c r="F103" s="206"/>
      <c r="G103" s="207"/>
      <c r="H103" s="207"/>
      <c r="I103" s="208"/>
    </row>
    <row r="104" spans="1:9" ht="15.75" customHeight="1" x14ac:dyDescent="0.35">
      <c r="A104" s="50" t="s">
        <v>128</v>
      </c>
      <c r="B104" s="41">
        <v>1</v>
      </c>
      <c r="C104" s="41" t="s">
        <v>90</v>
      </c>
      <c r="D104" s="172"/>
      <c r="E104" s="47">
        <f t="shared" si="1"/>
        <v>0</v>
      </c>
      <c r="F104" s="206"/>
      <c r="G104" s="207"/>
      <c r="H104" s="207"/>
      <c r="I104" s="208"/>
    </row>
    <row r="105" spans="1:9" ht="15.75" customHeight="1" x14ac:dyDescent="0.35">
      <c r="A105" s="50" t="s">
        <v>129</v>
      </c>
      <c r="B105" s="41">
        <v>1</v>
      </c>
      <c r="C105" s="41" t="s">
        <v>90</v>
      </c>
      <c r="D105" s="172"/>
      <c r="E105" s="47">
        <f t="shared" ref="E105:E129" si="2">SUM(B105)*D105</f>
        <v>0</v>
      </c>
      <c r="F105" s="206"/>
      <c r="G105" s="207"/>
      <c r="H105" s="207"/>
      <c r="I105" s="208"/>
    </row>
    <row r="106" spans="1:9" ht="15.75" customHeight="1" x14ac:dyDescent="0.35">
      <c r="A106" s="50" t="s">
        <v>130</v>
      </c>
      <c r="B106" s="142">
        <v>15</v>
      </c>
      <c r="C106" s="41" t="s">
        <v>131</v>
      </c>
      <c r="D106" s="172"/>
      <c r="E106" s="47">
        <f t="shared" si="2"/>
        <v>0</v>
      </c>
      <c r="F106" s="206" t="s">
        <v>132</v>
      </c>
      <c r="G106" s="207"/>
      <c r="H106" s="207"/>
      <c r="I106" s="208"/>
    </row>
    <row r="107" spans="1:9" ht="15.75" customHeight="1" x14ac:dyDescent="0.35">
      <c r="A107" s="50" t="s">
        <v>133</v>
      </c>
      <c r="B107" s="41">
        <v>1</v>
      </c>
      <c r="C107" s="41" t="s">
        <v>90</v>
      </c>
      <c r="D107" s="172"/>
      <c r="E107" s="47">
        <f t="shared" si="2"/>
        <v>0</v>
      </c>
      <c r="F107" s="206" t="s">
        <v>134</v>
      </c>
      <c r="G107" s="207"/>
      <c r="H107" s="207"/>
      <c r="I107" s="208"/>
    </row>
    <row r="108" spans="1:9" ht="15.75" customHeight="1" thickBot="1" x14ac:dyDescent="0.4">
      <c r="A108" s="50" t="s">
        <v>135</v>
      </c>
      <c r="B108" s="142">
        <v>1</v>
      </c>
      <c r="C108" s="41" t="s">
        <v>90</v>
      </c>
      <c r="D108" s="172"/>
      <c r="E108" s="47">
        <f t="shared" si="2"/>
        <v>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c r="E110" s="47">
        <f t="shared" si="2"/>
        <v>0</v>
      </c>
      <c r="F110" s="206"/>
      <c r="G110" s="207"/>
      <c r="H110" s="207"/>
      <c r="I110" s="208"/>
    </row>
    <row r="111" spans="1:9" ht="15.75" customHeight="1" x14ac:dyDescent="0.35">
      <c r="A111" s="50" t="s">
        <v>139</v>
      </c>
      <c r="B111" s="142">
        <v>1</v>
      </c>
      <c r="C111" s="41" t="s">
        <v>90</v>
      </c>
      <c r="D111" s="172"/>
      <c r="E111" s="47">
        <f t="shared" si="2"/>
        <v>0</v>
      </c>
      <c r="F111" s="206"/>
      <c r="G111" s="207"/>
      <c r="H111" s="207"/>
      <c r="I111" s="208"/>
    </row>
    <row r="112" spans="1:9" ht="15.75" customHeight="1" x14ac:dyDescent="0.35">
      <c r="A112" s="48" t="s">
        <v>140</v>
      </c>
      <c r="B112" s="142">
        <v>1</v>
      </c>
      <c r="C112" s="41" t="s">
        <v>73</v>
      </c>
      <c r="D112" s="172"/>
      <c r="E112" s="47">
        <f t="shared" si="2"/>
        <v>0</v>
      </c>
      <c r="F112" s="206"/>
      <c r="G112" s="207"/>
      <c r="H112" s="207"/>
      <c r="I112" s="208"/>
    </row>
    <row r="113" spans="1:9" ht="15.75" customHeight="1" x14ac:dyDescent="0.35">
      <c r="A113" s="50" t="s">
        <v>141</v>
      </c>
      <c r="B113" s="142">
        <v>1</v>
      </c>
      <c r="C113" s="41" t="s">
        <v>90</v>
      </c>
      <c r="D113" s="172"/>
      <c r="E113" s="47">
        <f t="shared" si="2"/>
        <v>0</v>
      </c>
      <c r="F113" s="206"/>
      <c r="G113" s="207"/>
      <c r="H113" s="207"/>
      <c r="I113" s="208"/>
    </row>
    <row r="114" spans="1:9" ht="15.75" customHeight="1" thickBot="1" x14ac:dyDescent="0.4">
      <c r="A114" s="50" t="s">
        <v>142</v>
      </c>
      <c r="B114" s="142">
        <v>1</v>
      </c>
      <c r="C114" s="41" t="s">
        <v>90</v>
      </c>
      <c r="D114" s="172"/>
      <c r="E114" s="47">
        <f t="shared" si="2"/>
        <v>0</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2"/>
        <v>0</v>
      </c>
      <c r="F116" s="206"/>
      <c r="G116" s="207"/>
      <c r="H116" s="207"/>
      <c r="I116" s="208"/>
    </row>
    <row r="117" spans="1:9" ht="15.75" customHeight="1" x14ac:dyDescent="0.35">
      <c r="A117" s="50" t="s">
        <v>145</v>
      </c>
      <c r="B117" s="142">
        <v>1</v>
      </c>
      <c r="C117" s="41" t="s">
        <v>90</v>
      </c>
      <c r="D117" s="172"/>
      <c r="E117" s="47">
        <f t="shared" si="2"/>
        <v>0</v>
      </c>
      <c r="F117" s="206"/>
      <c r="G117" s="207"/>
      <c r="H117" s="207"/>
      <c r="I117" s="208"/>
    </row>
    <row r="118" spans="1:9" ht="15.75" customHeight="1" x14ac:dyDescent="0.35">
      <c r="A118" s="50" t="s">
        <v>146</v>
      </c>
      <c r="B118" s="142">
        <v>1</v>
      </c>
      <c r="C118" s="41" t="s">
        <v>90</v>
      </c>
      <c r="D118" s="172"/>
      <c r="E118" s="47">
        <f t="shared" si="2"/>
        <v>0</v>
      </c>
      <c r="F118" s="206"/>
      <c r="G118" s="207"/>
      <c r="H118" s="207"/>
      <c r="I118" s="208"/>
    </row>
    <row r="119" spans="1:9" ht="15.75" customHeight="1" x14ac:dyDescent="0.35">
      <c r="A119" s="50" t="s">
        <v>147</v>
      </c>
      <c r="B119" s="41">
        <v>8</v>
      </c>
      <c r="C119" s="41" t="s">
        <v>131</v>
      </c>
      <c r="D119" s="172"/>
      <c r="E119" s="47">
        <f t="shared" si="2"/>
        <v>0</v>
      </c>
      <c r="F119" s="206"/>
      <c r="G119" s="207"/>
      <c r="H119" s="207"/>
      <c r="I119" s="208"/>
    </row>
    <row r="120" spans="1:9" ht="15.75" customHeight="1" x14ac:dyDescent="0.35">
      <c r="A120" s="50" t="s">
        <v>148</v>
      </c>
      <c r="B120" s="41">
        <v>1</v>
      </c>
      <c r="C120" s="41" t="s">
        <v>90</v>
      </c>
      <c r="D120" s="172"/>
      <c r="E120" s="47">
        <f t="shared" si="2"/>
        <v>0</v>
      </c>
      <c r="F120" s="206"/>
      <c r="G120" s="207"/>
      <c r="H120" s="207"/>
      <c r="I120" s="208"/>
    </row>
    <row r="121" spans="1:9" ht="15.75" customHeight="1" thickBot="1" x14ac:dyDescent="0.4">
      <c r="A121" s="50" t="s">
        <v>149</v>
      </c>
      <c r="B121" s="142">
        <v>27</v>
      </c>
      <c r="C121" s="142" t="s">
        <v>131</v>
      </c>
      <c r="D121" s="172"/>
      <c r="E121" s="47">
        <f t="shared" si="2"/>
        <v>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c r="E123" s="47">
        <f t="shared" si="2"/>
        <v>0</v>
      </c>
      <c r="F123" s="206"/>
      <c r="G123" s="207"/>
      <c r="H123" s="207"/>
      <c r="I123" s="208"/>
    </row>
    <row r="124" spans="1:9" ht="15.75" customHeight="1" x14ac:dyDescent="0.35">
      <c r="A124" s="48" t="s">
        <v>152</v>
      </c>
      <c r="B124" s="142">
        <v>1</v>
      </c>
      <c r="C124" s="41" t="s">
        <v>73</v>
      </c>
      <c r="D124" s="172"/>
      <c r="E124" s="47">
        <f t="shared" si="2"/>
        <v>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c r="E127" s="47">
        <f t="shared" si="2"/>
        <v>0</v>
      </c>
      <c r="F127" s="206"/>
      <c r="G127" s="207"/>
      <c r="H127" s="207"/>
      <c r="I127" s="208"/>
    </row>
    <row r="128" spans="1:9" ht="15.75" customHeight="1" x14ac:dyDescent="0.35">
      <c r="A128" s="48" t="s">
        <v>158</v>
      </c>
      <c r="B128" s="142">
        <v>1</v>
      </c>
      <c r="C128" s="41" t="s">
        <v>90</v>
      </c>
      <c r="D128" s="172"/>
      <c r="E128" s="47">
        <f t="shared" si="2"/>
        <v>0</v>
      </c>
      <c r="F128" s="206"/>
      <c r="G128" s="207"/>
      <c r="H128" s="207"/>
      <c r="I128" s="208"/>
    </row>
    <row r="129" spans="1:9" ht="15.75" customHeight="1" x14ac:dyDescent="0.35">
      <c r="A129" s="48" t="s">
        <v>159</v>
      </c>
      <c r="B129" s="142">
        <v>1</v>
      </c>
      <c r="C129" s="41" t="s">
        <v>90</v>
      </c>
      <c r="D129" s="172"/>
      <c r="E129" s="47">
        <f t="shared" si="2"/>
        <v>0</v>
      </c>
      <c r="F129" s="206"/>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0</v>
      </c>
      <c r="F131" s="234"/>
      <c r="G131" s="235"/>
      <c r="H131" s="235"/>
      <c r="I131" s="236"/>
    </row>
    <row r="132" spans="1:9" ht="23.25" customHeight="1" thickTop="1" thickBot="1" x14ac:dyDescent="0.4">
      <c r="A132" s="52" t="s">
        <v>161</v>
      </c>
      <c r="B132" s="53"/>
      <c r="C132" s="54"/>
      <c r="D132" s="55"/>
      <c r="E132" s="56">
        <f>SUM(E131)/B20</f>
        <v>0</v>
      </c>
      <c r="F132" s="234"/>
      <c r="G132" s="235"/>
      <c r="H132" s="235"/>
      <c r="I132" s="236"/>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4"/>
      <c r="G134" s="235"/>
      <c r="H134" s="235"/>
      <c r="I134" s="236"/>
    </row>
    <row r="135" spans="1:9" ht="23.25" customHeight="1" thickTop="1" x14ac:dyDescent="0.35">
      <c r="A135" s="61" t="s">
        <v>163</v>
      </c>
      <c r="B135" s="62"/>
      <c r="C135" s="63"/>
      <c r="D135" s="64"/>
      <c r="E135" s="174">
        <v>0</v>
      </c>
      <c r="F135" s="191"/>
      <c r="G135" s="192"/>
      <c r="H135" s="192"/>
      <c r="I135" s="193"/>
    </row>
    <row r="136" spans="1:9" ht="23.25" customHeight="1" thickBot="1" x14ac:dyDescent="0.4">
      <c r="A136" s="61" t="s">
        <v>164</v>
      </c>
      <c r="B136" s="66"/>
      <c r="C136" s="67"/>
      <c r="D136" s="68"/>
      <c r="E136" s="175">
        <v>0</v>
      </c>
      <c r="F136" s="194"/>
      <c r="G136" s="195"/>
      <c r="H136" s="195"/>
      <c r="I136" s="196"/>
    </row>
    <row r="137" spans="1:9" ht="23.25" customHeight="1" thickTop="1" thickBot="1" x14ac:dyDescent="0.4">
      <c r="A137" s="52" t="s">
        <v>165</v>
      </c>
      <c r="B137" s="53"/>
      <c r="C137" s="54"/>
      <c r="D137" s="55"/>
      <c r="E137" s="94">
        <f>SUM(E135:E136)</f>
        <v>0</v>
      </c>
      <c r="F137" s="234"/>
      <c r="G137" s="235"/>
      <c r="H137" s="235"/>
      <c r="I137" s="236"/>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2"/>
      <c r="B140" s="243"/>
      <c r="C140" s="243"/>
      <c r="D140" s="243"/>
      <c r="E140" s="243"/>
      <c r="F140" s="243"/>
      <c r="G140" s="243"/>
      <c r="H140" s="243"/>
      <c r="I140" s="24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237"/>
      <c r="B180" s="237"/>
      <c r="C180" s="237"/>
      <c r="D180" s="237"/>
      <c r="E180" s="237"/>
      <c r="F180" s="237"/>
      <c r="G180" s="237"/>
      <c r="H180" s="237"/>
      <c r="I180" s="237"/>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238"/>
      <c r="B210" s="238"/>
      <c r="C210" s="238"/>
      <c r="D210" s="238"/>
      <c r="E210" s="238"/>
      <c r="F210" s="238"/>
      <c r="G210" s="238"/>
      <c r="H210" s="238"/>
      <c r="I210" s="239"/>
    </row>
    <row r="211" spans="1:9" ht="16" thickBot="1" x14ac:dyDescent="0.4">
      <c r="A211" s="240" t="s">
        <v>216</v>
      </c>
      <c r="B211" s="240"/>
      <c r="C211" s="240"/>
      <c r="D211" s="240"/>
      <c r="E211" s="241"/>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247</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248</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197" t="s">
        <v>49</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230</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c r="E264" s="47">
        <f>SUM(B264)*D264</f>
        <v>0</v>
      </c>
      <c r="F264" s="206"/>
      <c r="G264" s="207"/>
      <c r="H264" s="207"/>
      <c r="I264" s="208"/>
    </row>
    <row r="265" spans="1:9" x14ac:dyDescent="0.35">
      <c r="A265" s="48" t="s">
        <v>63</v>
      </c>
      <c r="B265" s="41">
        <v>52</v>
      </c>
      <c r="C265" s="41" t="s">
        <v>62</v>
      </c>
      <c r="D265" s="172"/>
      <c r="E265" s="47">
        <f t="shared" ref="E265:E272" si="8">SUM(B265)*D265</f>
        <v>0</v>
      </c>
      <c r="F265" s="206"/>
      <c r="G265" s="207"/>
      <c r="H265" s="207"/>
      <c r="I265" s="208"/>
    </row>
    <row r="266" spans="1:9" x14ac:dyDescent="0.35">
      <c r="A266" s="48" t="s">
        <v>64</v>
      </c>
      <c r="B266" s="41">
        <v>52</v>
      </c>
      <c r="C266" s="41" t="s">
        <v>62</v>
      </c>
      <c r="D266" s="172"/>
      <c r="E266" s="47">
        <f t="shared" si="8"/>
        <v>0</v>
      </c>
      <c r="F266" s="206"/>
      <c r="G266" s="207"/>
      <c r="H266" s="207"/>
      <c r="I266" s="208"/>
    </row>
    <row r="267" spans="1:9" x14ac:dyDescent="0.35">
      <c r="A267" s="48" t="s">
        <v>65</v>
      </c>
      <c r="B267" s="41">
        <v>52</v>
      </c>
      <c r="C267" s="41" t="s">
        <v>62</v>
      </c>
      <c r="D267" s="172"/>
      <c r="E267" s="47">
        <f t="shared" si="8"/>
        <v>0</v>
      </c>
      <c r="F267" s="206"/>
      <c r="G267" s="207"/>
      <c r="H267" s="207"/>
      <c r="I267" s="208"/>
    </row>
    <row r="268" spans="1:9" x14ac:dyDescent="0.35">
      <c r="A268" s="48" t="s">
        <v>66</v>
      </c>
      <c r="B268" s="41">
        <v>52</v>
      </c>
      <c r="C268" s="41" t="s">
        <v>62</v>
      </c>
      <c r="D268" s="172"/>
      <c r="E268" s="47">
        <f t="shared" si="8"/>
        <v>0</v>
      </c>
      <c r="F268" s="206"/>
      <c r="G268" s="207"/>
      <c r="H268" s="207"/>
      <c r="I268" s="208"/>
    </row>
    <row r="269" spans="1:9" x14ac:dyDescent="0.35">
      <c r="A269" s="48" t="s">
        <v>67</v>
      </c>
      <c r="B269" s="41">
        <v>52</v>
      </c>
      <c r="C269" s="41" t="s">
        <v>62</v>
      </c>
      <c r="D269" s="172"/>
      <c r="E269" s="47">
        <f t="shared" si="8"/>
        <v>0</v>
      </c>
      <c r="F269" s="206"/>
      <c r="G269" s="207"/>
      <c r="H269" s="207"/>
      <c r="I269" s="208"/>
    </row>
    <row r="270" spans="1:9" x14ac:dyDescent="0.35">
      <c r="A270" s="48" t="s">
        <v>231</v>
      </c>
      <c r="B270" s="41">
        <v>52</v>
      </c>
      <c r="C270" s="41" t="s">
        <v>62</v>
      </c>
      <c r="D270" s="172"/>
      <c r="E270" s="47">
        <f t="shared" si="8"/>
        <v>0</v>
      </c>
      <c r="F270" s="206"/>
      <c r="G270" s="207"/>
      <c r="H270" s="207"/>
      <c r="I270" s="208"/>
    </row>
    <row r="271" spans="1:9" x14ac:dyDescent="0.35">
      <c r="A271" s="48" t="s">
        <v>69</v>
      </c>
      <c r="B271" s="41">
        <v>52</v>
      </c>
      <c r="C271" s="41" t="s">
        <v>62</v>
      </c>
      <c r="D271" s="172"/>
      <c r="E271" s="47">
        <f t="shared" si="8"/>
        <v>0</v>
      </c>
      <c r="F271" s="206"/>
      <c r="G271" s="207"/>
      <c r="H271" s="207"/>
      <c r="I271" s="208"/>
    </row>
    <row r="272" spans="1:9" ht="16" thickBot="1" x14ac:dyDescent="0.4">
      <c r="A272" s="48" t="s">
        <v>70</v>
      </c>
      <c r="B272" s="41">
        <v>52</v>
      </c>
      <c r="C272" s="41" t="s">
        <v>62</v>
      </c>
      <c r="D272" s="172"/>
      <c r="E272" s="47">
        <f t="shared" si="8"/>
        <v>0</v>
      </c>
      <c r="F272" s="206"/>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c r="E274" s="47">
        <f t="shared" ref="E274:E336" si="9">SUM(B274)*D274</f>
        <v>0</v>
      </c>
      <c r="F274" s="206"/>
      <c r="G274" s="207"/>
      <c r="H274" s="207"/>
      <c r="I274" s="208"/>
    </row>
    <row r="275" spans="1:9" x14ac:dyDescent="0.35">
      <c r="A275" s="48" t="s">
        <v>74</v>
      </c>
      <c r="B275" s="41">
        <v>52</v>
      </c>
      <c r="C275" s="41" t="s">
        <v>62</v>
      </c>
      <c r="D275" s="172"/>
      <c r="E275" s="47">
        <f t="shared" si="9"/>
        <v>0</v>
      </c>
      <c r="F275" s="206"/>
      <c r="G275" s="207"/>
      <c r="H275" s="207"/>
      <c r="I275" s="208"/>
    </row>
    <row r="276" spans="1:9" x14ac:dyDescent="0.35">
      <c r="A276" s="48" t="s">
        <v>75</v>
      </c>
      <c r="B276" s="41">
        <v>52</v>
      </c>
      <c r="C276" s="41" t="s">
        <v>62</v>
      </c>
      <c r="D276" s="172"/>
      <c r="E276" s="47">
        <f t="shared" si="9"/>
        <v>0</v>
      </c>
      <c r="F276" s="206"/>
      <c r="G276" s="207"/>
      <c r="H276" s="207"/>
      <c r="I276" s="208"/>
    </row>
    <row r="277" spans="1:9" x14ac:dyDescent="0.35">
      <c r="A277" s="48" t="s">
        <v>76</v>
      </c>
      <c r="B277" s="41">
        <v>52</v>
      </c>
      <c r="C277" s="41" t="s">
        <v>62</v>
      </c>
      <c r="D277" s="172"/>
      <c r="E277" s="47">
        <f t="shared" si="9"/>
        <v>0</v>
      </c>
      <c r="F277" s="206"/>
      <c r="G277" s="207"/>
      <c r="H277" s="207"/>
      <c r="I277" s="208"/>
    </row>
    <row r="278" spans="1:9" x14ac:dyDescent="0.35">
      <c r="A278" s="48" t="s">
        <v>77</v>
      </c>
      <c r="B278" s="41">
        <v>52</v>
      </c>
      <c r="C278" s="41" t="s">
        <v>62</v>
      </c>
      <c r="D278" s="172"/>
      <c r="E278" s="47">
        <f t="shared" si="9"/>
        <v>0</v>
      </c>
      <c r="F278" s="206"/>
      <c r="G278" s="207"/>
      <c r="H278" s="207"/>
      <c r="I278" s="208"/>
    </row>
    <row r="279" spans="1:9" x14ac:dyDescent="0.35">
      <c r="A279" s="48" t="s">
        <v>78</v>
      </c>
      <c r="B279" s="41">
        <v>52</v>
      </c>
      <c r="C279" s="41" t="s">
        <v>62</v>
      </c>
      <c r="D279" s="172"/>
      <c r="E279" s="47">
        <f t="shared" si="9"/>
        <v>0</v>
      </c>
      <c r="F279" s="206"/>
      <c r="G279" s="207"/>
      <c r="H279" s="207"/>
      <c r="I279" s="208"/>
    </row>
    <row r="280" spans="1:9" x14ac:dyDescent="0.35">
      <c r="A280" s="48" t="s">
        <v>79</v>
      </c>
      <c r="B280" s="41">
        <v>52</v>
      </c>
      <c r="C280" s="41" t="s">
        <v>62</v>
      </c>
      <c r="D280" s="172"/>
      <c r="E280" s="47">
        <f t="shared" si="9"/>
        <v>0</v>
      </c>
      <c r="F280" s="206"/>
      <c r="G280" s="207"/>
      <c r="H280" s="207"/>
      <c r="I280" s="208"/>
    </row>
    <row r="281" spans="1:9" x14ac:dyDescent="0.35">
      <c r="A281" s="48" t="s">
        <v>80</v>
      </c>
      <c r="B281" s="41">
        <v>52</v>
      </c>
      <c r="C281" s="41" t="s">
        <v>62</v>
      </c>
      <c r="D281" s="172"/>
      <c r="E281" s="47">
        <f t="shared" si="9"/>
        <v>0</v>
      </c>
      <c r="F281" s="206"/>
      <c r="G281" s="207"/>
      <c r="H281" s="207"/>
      <c r="I281" s="208"/>
    </row>
    <row r="282" spans="1:9" x14ac:dyDescent="0.35">
      <c r="A282" s="48" t="s">
        <v>81</v>
      </c>
      <c r="B282" s="41">
        <v>52</v>
      </c>
      <c r="C282" s="41" t="s">
        <v>62</v>
      </c>
      <c r="D282" s="172"/>
      <c r="E282" s="47">
        <f t="shared" si="9"/>
        <v>0</v>
      </c>
      <c r="F282" s="206"/>
      <c r="G282" s="207"/>
      <c r="H282" s="207"/>
      <c r="I282" s="208"/>
    </row>
    <row r="283" spans="1:9" ht="15.75" customHeight="1" x14ac:dyDescent="0.35">
      <c r="A283" s="50" t="s">
        <v>82</v>
      </c>
      <c r="B283" s="41">
        <v>52</v>
      </c>
      <c r="C283" s="41" t="s">
        <v>62</v>
      </c>
      <c r="D283" s="172"/>
      <c r="E283" s="47">
        <f t="shared" si="9"/>
        <v>0</v>
      </c>
      <c r="F283" s="206"/>
      <c r="G283" s="207"/>
      <c r="H283" s="207"/>
      <c r="I283" s="208"/>
    </row>
    <row r="284" spans="1:9" ht="15.75" customHeight="1" x14ac:dyDescent="0.35">
      <c r="A284" s="48" t="s">
        <v>83</v>
      </c>
      <c r="B284" s="41">
        <v>1</v>
      </c>
      <c r="C284" s="41" t="s">
        <v>73</v>
      </c>
      <c r="D284" s="172"/>
      <c r="E284" s="47">
        <f t="shared" si="9"/>
        <v>0</v>
      </c>
      <c r="F284" s="206"/>
      <c r="G284" s="207"/>
      <c r="H284" s="207"/>
      <c r="I284" s="208"/>
    </row>
    <row r="285" spans="1:9" ht="15.75" customHeight="1" x14ac:dyDescent="0.35">
      <c r="A285" s="48" t="s">
        <v>84</v>
      </c>
      <c r="B285" s="41">
        <v>1</v>
      </c>
      <c r="C285" s="41" t="s">
        <v>73</v>
      </c>
      <c r="D285" s="172"/>
      <c r="E285" s="47">
        <f t="shared" si="9"/>
        <v>0</v>
      </c>
      <c r="F285" s="206"/>
      <c r="G285" s="207"/>
      <c r="H285" s="207"/>
      <c r="I285" s="208"/>
    </row>
    <row r="286" spans="1:9" ht="15.75" customHeight="1" thickBot="1" x14ac:dyDescent="0.4">
      <c r="A286" s="143" t="s">
        <v>85</v>
      </c>
      <c r="B286" s="41">
        <v>1</v>
      </c>
      <c r="C286" s="41" t="s">
        <v>73</v>
      </c>
      <c r="D286" s="172"/>
      <c r="E286" s="47">
        <f t="shared" si="9"/>
        <v>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c r="E288" s="160">
        <f t="shared" si="9"/>
        <v>0</v>
      </c>
      <c r="F288" s="231"/>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232</v>
      </c>
      <c r="B290" s="142">
        <v>1</v>
      </c>
      <c r="C290" s="142" t="s">
        <v>90</v>
      </c>
      <c r="D290" s="172"/>
      <c r="E290" s="47">
        <f t="shared" si="9"/>
        <v>0</v>
      </c>
      <c r="F290" s="206"/>
      <c r="G290" s="207"/>
      <c r="H290" s="207"/>
      <c r="I290" s="208"/>
    </row>
    <row r="291" spans="1:9" ht="15.75" customHeight="1" x14ac:dyDescent="0.35">
      <c r="A291" s="48" t="s">
        <v>233</v>
      </c>
      <c r="B291" s="142">
        <v>1</v>
      </c>
      <c r="C291" s="142" t="s">
        <v>90</v>
      </c>
      <c r="D291" s="172"/>
      <c r="E291" s="47">
        <f t="shared" si="9"/>
        <v>0</v>
      </c>
      <c r="F291" s="206"/>
      <c r="G291" s="207"/>
      <c r="H291" s="207"/>
      <c r="I291" s="208"/>
    </row>
    <row r="292" spans="1:9" ht="15.75" customHeight="1" x14ac:dyDescent="0.35">
      <c r="A292" s="48" t="s">
        <v>92</v>
      </c>
      <c r="B292" s="41">
        <v>1</v>
      </c>
      <c r="C292" s="142" t="s">
        <v>90</v>
      </c>
      <c r="D292" s="172"/>
      <c r="E292" s="47">
        <f t="shared" si="9"/>
        <v>0</v>
      </c>
      <c r="F292" s="206"/>
      <c r="G292" s="207"/>
      <c r="H292" s="207"/>
      <c r="I292" s="208"/>
    </row>
    <row r="293" spans="1:9" ht="15.75" customHeight="1" x14ac:dyDescent="0.35">
      <c r="A293" s="48" t="s">
        <v>93</v>
      </c>
      <c r="B293" s="41">
        <v>1</v>
      </c>
      <c r="C293" s="142" t="s">
        <v>90</v>
      </c>
      <c r="D293" s="172"/>
      <c r="E293" s="47">
        <f t="shared" si="9"/>
        <v>0</v>
      </c>
      <c r="F293" s="206"/>
      <c r="G293" s="207"/>
      <c r="H293" s="207"/>
      <c r="I293" s="208"/>
    </row>
    <row r="294" spans="1:9" ht="15.75" customHeight="1" thickBot="1" x14ac:dyDescent="0.4">
      <c r="A294" s="48" t="s">
        <v>94</v>
      </c>
      <c r="B294" s="142">
        <v>1</v>
      </c>
      <c r="C294" s="41" t="s">
        <v>90</v>
      </c>
      <c r="D294" s="172"/>
      <c r="E294" s="47">
        <f t="shared" si="9"/>
        <v>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c r="E296" s="47">
        <f t="shared" si="9"/>
        <v>0</v>
      </c>
      <c r="F296" s="206"/>
      <c r="G296" s="207"/>
      <c r="H296" s="207"/>
      <c r="I296" s="208"/>
    </row>
    <row r="297" spans="1:9" ht="15.75" customHeight="1" x14ac:dyDescent="0.35">
      <c r="A297" s="48" t="s">
        <v>97</v>
      </c>
      <c r="B297" s="41">
        <v>52</v>
      </c>
      <c r="C297" s="41" t="s">
        <v>62</v>
      </c>
      <c r="D297" s="172"/>
      <c r="E297" s="47">
        <f t="shared" si="9"/>
        <v>0</v>
      </c>
      <c r="F297" s="206"/>
      <c r="G297" s="207"/>
      <c r="H297" s="207"/>
      <c r="I297" s="208"/>
    </row>
    <row r="298" spans="1:9" ht="15.75" customHeight="1" x14ac:dyDescent="0.35">
      <c r="A298" s="48" t="s">
        <v>98</v>
      </c>
      <c r="B298" s="41">
        <v>52</v>
      </c>
      <c r="C298" s="41" t="s">
        <v>62</v>
      </c>
      <c r="D298" s="172"/>
      <c r="E298" s="47">
        <f t="shared" si="9"/>
        <v>0</v>
      </c>
      <c r="F298" s="206"/>
      <c r="G298" s="207"/>
      <c r="H298" s="207"/>
      <c r="I298" s="208"/>
    </row>
    <row r="299" spans="1:9" ht="15.75" customHeight="1" thickBot="1" x14ac:dyDescent="0.4">
      <c r="A299" s="48" t="s">
        <v>99</v>
      </c>
      <c r="B299" s="41">
        <v>52</v>
      </c>
      <c r="C299" s="41" t="s">
        <v>62</v>
      </c>
      <c r="D299" s="172"/>
      <c r="E299" s="47">
        <f t="shared" si="9"/>
        <v>0</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c r="E301" s="47">
        <f t="shared" si="9"/>
        <v>0</v>
      </c>
      <c r="F301" s="206"/>
      <c r="G301" s="207"/>
      <c r="H301" s="207"/>
      <c r="I301" s="208"/>
    </row>
    <row r="302" spans="1:9" ht="15.75" customHeight="1" x14ac:dyDescent="0.35">
      <c r="A302" s="48" t="s">
        <v>102</v>
      </c>
      <c r="B302" s="41">
        <v>1</v>
      </c>
      <c r="C302" s="41" t="s">
        <v>90</v>
      </c>
      <c r="D302" s="172"/>
      <c r="E302" s="47">
        <f t="shared" si="9"/>
        <v>0</v>
      </c>
      <c r="F302" s="206"/>
      <c r="G302" s="207"/>
      <c r="H302" s="207"/>
      <c r="I302" s="208"/>
    </row>
    <row r="303" spans="1:9" ht="15.75" customHeight="1" x14ac:dyDescent="0.35">
      <c r="A303" s="48" t="s">
        <v>103</v>
      </c>
      <c r="B303" s="41">
        <v>1</v>
      </c>
      <c r="C303" s="41" t="s">
        <v>90</v>
      </c>
      <c r="D303" s="172"/>
      <c r="E303" s="47">
        <f t="shared" si="9"/>
        <v>0</v>
      </c>
      <c r="F303" s="206"/>
      <c r="G303" s="207"/>
      <c r="H303" s="207"/>
      <c r="I303" s="208"/>
    </row>
    <row r="304" spans="1:9" ht="15.75" customHeight="1" x14ac:dyDescent="0.35">
      <c r="A304" s="48" t="s">
        <v>104</v>
      </c>
      <c r="B304" s="41">
        <v>1</v>
      </c>
      <c r="C304" s="41" t="s">
        <v>90</v>
      </c>
      <c r="D304" s="172"/>
      <c r="E304" s="47">
        <f t="shared" si="9"/>
        <v>0</v>
      </c>
      <c r="F304" s="206"/>
      <c r="G304" s="207"/>
      <c r="H304" s="207"/>
      <c r="I304" s="208"/>
    </row>
    <row r="305" spans="1:9" ht="15.75" customHeight="1" thickBot="1" x14ac:dyDescent="0.4">
      <c r="A305" s="48" t="s">
        <v>105</v>
      </c>
      <c r="B305" s="41">
        <v>52</v>
      </c>
      <c r="C305" s="41" t="s">
        <v>62</v>
      </c>
      <c r="D305" s="172"/>
      <c r="E305" s="47">
        <f t="shared" si="9"/>
        <v>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c r="E307" s="47">
        <f t="shared" si="9"/>
        <v>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9"/>
        <v>0</v>
      </c>
      <c r="F309" s="206"/>
      <c r="G309" s="207"/>
      <c r="H309" s="207"/>
      <c r="I309" s="208"/>
    </row>
    <row r="310" spans="1:9" ht="15.75" customHeight="1" x14ac:dyDescent="0.35">
      <c r="A310" s="51" t="s">
        <v>110</v>
      </c>
      <c r="B310" s="41">
        <v>26</v>
      </c>
      <c r="C310" s="41" t="s">
        <v>62</v>
      </c>
      <c r="D310" s="172"/>
      <c r="E310" s="47">
        <f t="shared" si="9"/>
        <v>0</v>
      </c>
      <c r="F310" s="206"/>
      <c r="G310" s="207"/>
      <c r="H310" s="207"/>
      <c r="I310" s="208"/>
    </row>
    <row r="311" spans="1:9" ht="15.75" customHeight="1" x14ac:dyDescent="0.35">
      <c r="A311" s="51" t="s">
        <v>111</v>
      </c>
      <c r="B311" s="41">
        <v>26</v>
      </c>
      <c r="C311" s="41" t="s">
        <v>62</v>
      </c>
      <c r="D311" s="172"/>
      <c r="E311" s="47">
        <f t="shared" si="9"/>
        <v>0</v>
      </c>
      <c r="F311" s="206"/>
      <c r="G311" s="207"/>
      <c r="H311" s="207"/>
      <c r="I311" s="208"/>
    </row>
    <row r="312" spans="1:9" ht="15.75" customHeight="1" x14ac:dyDescent="0.35">
      <c r="A312" s="51" t="s">
        <v>112</v>
      </c>
      <c r="B312" s="41">
        <v>26</v>
      </c>
      <c r="C312" s="41" t="s">
        <v>62</v>
      </c>
      <c r="D312" s="172"/>
      <c r="E312" s="47">
        <f t="shared" si="9"/>
        <v>0</v>
      </c>
      <c r="F312" s="206"/>
      <c r="G312" s="207"/>
      <c r="H312" s="207"/>
      <c r="I312" s="208"/>
    </row>
    <row r="313" spans="1:9" ht="15.75" customHeight="1" thickBot="1" x14ac:dyDescent="0.4">
      <c r="A313" s="50" t="s">
        <v>113</v>
      </c>
      <c r="B313" s="41">
        <v>26</v>
      </c>
      <c r="C313" s="41" t="s">
        <v>62</v>
      </c>
      <c r="D313" s="172"/>
      <c r="E313" s="47">
        <f t="shared" si="9"/>
        <v>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c r="E315" s="47">
        <f t="shared" si="9"/>
        <v>0</v>
      </c>
      <c r="F315" s="206"/>
      <c r="G315" s="207"/>
      <c r="H315" s="207"/>
      <c r="I315" s="208"/>
    </row>
    <row r="316" spans="1:9" ht="15.75" customHeight="1" x14ac:dyDescent="0.35">
      <c r="A316" s="50" t="s">
        <v>116</v>
      </c>
      <c r="B316" s="41">
        <v>1</v>
      </c>
      <c r="C316" s="41" t="s">
        <v>90</v>
      </c>
      <c r="D316" s="172"/>
      <c r="E316" s="47">
        <f t="shared" si="9"/>
        <v>0</v>
      </c>
      <c r="F316" s="206"/>
      <c r="G316" s="207"/>
      <c r="H316" s="207"/>
      <c r="I316" s="208"/>
    </row>
    <row r="317" spans="1:9" ht="15.75" customHeight="1" thickBot="1" x14ac:dyDescent="0.4">
      <c r="A317" s="50" t="s">
        <v>117</v>
      </c>
      <c r="B317" s="41">
        <v>1</v>
      </c>
      <c r="C317" s="41" t="s">
        <v>90</v>
      </c>
      <c r="D317" s="172"/>
      <c r="E317" s="47">
        <f t="shared" si="9"/>
        <v>0</v>
      </c>
      <c r="F317" s="206"/>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c r="E319" s="47">
        <f t="shared" si="9"/>
        <v>0</v>
      </c>
      <c r="F319" s="206"/>
      <c r="G319" s="207"/>
      <c r="H319" s="207"/>
      <c r="I319" s="208"/>
    </row>
    <row r="320" spans="1:9" ht="15.75" customHeight="1" x14ac:dyDescent="0.35">
      <c r="A320" s="51" t="s">
        <v>120</v>
      </c>
      <c r="B320" s="41">
        <v>1</v>
      </c>
      <c r="C320" s="41" t="s">
        <v>90</v>
      </c>
      <c r="D320" s="172"/>
      <c r="E320" s="47">
        <f t="shared" si="9"/>
        <v>0</v>
      </c>
      <c r="F320" s="206"/>
      <c r="G320" s="207"/>
      <c r="H320" s="207"/>
      <c r="I320" s="208"/>
    </row>
    <row r="321" spans="1:9" ht="15.75" customHeight="1" thickBot="1" x14ac:dyDescent="0.4">
      <c r="A321" s="50" t="s">
        <v>121</v>
      </c>
      <c r="B321" s="41">
        <v>1</v>
      </c>
      <c r="C321" s="41" t="s">
        <v>90</v>
      </c>
      <c r="D321" s="172"/>
      <c r="E321" s="47">
        <f t="shared" si="9"/>
        <v>0</v>
      </c>
      <c r="F321" s="206"/>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c r="E323" s="47">
        <f t="shared" si="9"/>
        <v>0</v>
      </c>
      <c r="F323" s="206"/>
      <c r="G323" s="207"/>
      <c r="H323" s="207"/>
      <c r="I323" s="208"/>
    </row>
    <row r="324" spans="1:9" ht="15.75" customHeight="1" x14ac:dyDescent="0.35">
      <c r="A324" s="50" t="s">
        <v>124</v>
      </c>
      <c r="B324" s="41">
        <v>1</v>
      </c>
      <c r="C324" s="41" t="s">
        <v>90</v>
      </c>
      <c r="D324" s="172"/>
      <c r="E324" s="47">
        <f t="shared" si="9"/>
        <v>0</v>
      </c>
      <c r="F324" s="206"/>
      <c r="G324" s="207"/>
      <c r="H324" s="207"/>
      <c r="I324" s="208"/>
    </row>
    <row r="325" spans="1:9" ht="15.75" customHeight="1" x14ac:dyDescent="0.35">
      <c r="A325" s="50" t="s">
        <v>125</v>
      </c>
      <c r="B325" s="41">
        <v>1</v>
      </c>
      <c r="C325" s="41" t="s">
        <v>90</v>
      </c>
      <c r="D325" s="172"/>
      <c r="E325" s="47">
        <f t="shared" si="9"/>
        <v>0</v>
      </c>
      <c r="F325" s="206"/>
      <c r="G325" s="207"/>
      <c r="H325" s="207"/>
      <c r="I325" s="208"/>
    </row>
    <row r="326" spans="1:9" ht="15.75" customHeight="1" x14ac:dyDescent="0.35">
      <c r="A326" s="50" t="s">
        <v>126</v>
      </c>
      <c r="B326" s="41">
        <v>1</v>
      </c>
      <c r="C326" s="41" t="s">
        <v>90</v>
      </c>
      <c r="D326" s="172"/>
      <c r="E326" s="47">
        <f t="shared" si="9"/>
        <v>0</v>
      </c>
      <c r="F326" s="206"/>
      <c r="G326" s="207"/>
      <c r="H326" s="207"/>
      <c r="I326" s="208"/>
    </row>
    <row r="327" spans="1:9" ht="15.75" customHeight="1" x14ac:dyDescent="0.35">
      <c r="A327" s="50" t="s">
        <v>127</v>
      </c>
      <c r="B327" s="41">
        <v>1</v>
      </c>
      <c r="C327" s="41" t="s">
        <v>90</v>
      </c>
      <c r="D327" s="172"/>
      <c r="E327" s="47">
        <f t="shared" si="9"/>
        <v>0</v>
      </c>
      <c r="F327" s="206"/>
      <c r="G327" s="207"/>
      <c r="H327" s="207"/>
      <c r="I327" s="208"/>
    </row>
    <row r="328" spans="1:9" ht="15.75" customHeight="1" x14ac:dyDescent="0.35">
      <c r="A328" s="50" t="s">
        <v>128</v>
      </c>
      <c r="B328" s="41">
        <v>1</v>
      </c>
      <c r="C328" s="41" t="s">
        <v>90</v>
      </c>
      <c r="D328" s="172"/>
      <c r="E328" s="47">
        <f t="shared" si="9"/>
        <v>0</v>
      </c>
      <c r="F328" s="206"/>
      <c r="G328" s="207"/>
      <c r="H328" s="207"/>
      <c r="I328" s="208"/>
    </row>
    <row r="329" spans="1:9" ht="15.75" customHeight="1" x14ac:dyDescent="0.35">
      <c r="A329" s="50" t="s">
        <v>129</v>
      </c>
      <c r="B329" s="41">
        <v>1</v>
      </c>
      <c r="C329" s="41" t="s">
        <v>90</v>
      </c>
      <c r="D329" s="172"/>
      <c r="E329" s="47">
        <f t="shared" si="9"/>
        <v>0</v>
      </c>
      <c r="F329" s="206"/>
      <c r="G329" s="207"/>
      <c r="H329" s="207"/>
      <c r="I329" s="208"/>
    </row>
    <row r="330" spans="1:9" ht="15.75" customHeight="1" x14ac:dyDescent="0.35">
      <c r="A330" s="50" t="s">
        <v>130</v>
      </c>
      <c r="B330" s="41">
        <v>15</v>
      </c>
      <c r="C330" s="41" t="s">
        <v>131</v>
      </c>
      <c r="D330" s="172"/>
      <c r="E330" s="47">
        <f t="shared" si="9"/>
        <v>0</v>
      </c>
      <c r="F330" s="206" t="s">
        <v>132</v>
      </c>
      <c r="G330" s="207"/>
      <c r="H330" s="207"/>
      <c r="I330" s="208"/>
    </row>
    <row r="331" spans="1:9" ht="15.75" customHeight="1" x14ac:dyDescent="0.35">
      <c r="A331" s="50" t="s">
        <v>133</v>
      </c>
      <c r="B331" s="41">
        <v>1</v>
      </c>
      <c r="C331" s="41" t="s">
        <v>90</v>
      </c>
      <c r="D331" s="172"/>
      <c r="E331" s="47">
        <f t="shared" si="9"/>
        <v>0</v>
      </c>
      <c r="F331" s="206" t="s">
        <v>134</v>
      </c>
      <c r="G331" s="207"/>
      <c r="H331" s="207"/>
      <c r="I331" s="208"/>
    </row>
    <row r="332" spans="1:9" ht="15.75" customHeight="1" thickBot="1" x14ac:dyDescent="0.4">
      <c r="A332" s="50" t="s">
        <v>135</v>
      </c>
      <c r="B332" s="41">
        <v>1</v>
      </c>
      <c r="C332" s="41" t="s">
        <v>90</v>
      </c>
      <c r="D332" s="172"/>
      <c r="E332" s="47">
        <f t="shared" si="9"/>
        <v>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c r="E334" s="47">
        <f t="shared" si="9"/>
        <v>0</v>
      </c>
      <c r="F334" s="206"/>
      <c r="G334" s="207"/>
      <c r="H334" s="207"/>
      <c r="I334" s="208"/>
    </row>
    <row r="335" spans="1:9" ht="15.75" customHeight="1" x14ac:dyDescent="0.35">
      <c r="A335" s="50" t="s">
        <v>139</v>
      </c>
      <c r="B335" s="41">
        <v>1</v>
      </c>
      <c r="C335" s="41" t="s">
        <v>90</v>
      </c>
      <c r="D335" s="172"/>
      <c r="E335" s="47">
        <f t="shared" si="9"/>
        <v>0</v>
      </c>
      <c r="F335" s="206"/>
      <c r="G335" s="207"/>
      <c r="H335" s="207"/>
      <c r="I335" s="208"/>
    </row>
    <row r="336" spans="1:9" ht="15.75" customHeight="1" x14ac:dyDescent="0.35">
      <c r="A336" s="48" t="s">
        <v>140</v>
      </c>
      <c r="B336" s="41">
        <v>1</v>
      </c>
      <c r="C336" s="41" t="s">
        <v>73</v>
      </c>
      <c r="D336" s="172"/>
      <c r="E336" s="47">
        <f t="shared" si="9"/>
        <v>0</v>
      </c>
      <c r="F336" s="206"/>
      <c r="G336" s="207"/>
      <c r="H336" s="207"/>
      <c r="I336" s="208"/>
    </row>
    <row r="337" spans="1:9" ht="15.75" customHeight="1" x14ac:dyDescent="0.35">
      <c r="A337" s="50" t="s">
        <v>141</v>
      </c>
      <c r="B337" s="41">
        <v>1</v>
      </c>
      <c r="C337" s="41" t="s">
        <v>90</v>
      </c>
      <c r="D337" s="172"/>
      <c r="E337" s="47">
        <f t="shared" ref="E337:E353" si="10">SUM(B337)*D337</f>
        <v>0</v>
      </c>
      <c r="F337" s="206"/>
      <c r="G337" s="207"/>
      <c r="H337" s="207"/>
      <c r="I337" s="208"/>
    </row>
    <row r="338" spans="1:9" ht="15.75" customHeight="1" thickBot="1" x14ac:dyDescent="0.4">
      <c r="A338" s="50" t="s">
        <v>142</v>
      </c>
      <c r="B338" s="41">
        <v>1</v>
      </c>
      <c r="C338" s="41" t="s">
        <v>90</v>
      </c>
      <c r="D338" s="172"/>
      <c r="E338" s="47">
        <f t="shared" si="10"/>
        <v>0</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234</v>
      </c>
      <c r="B340" s="41">
        <v>1</v>
      </c>
      <c r="C340" s="41" t="s">
        <v>90</v>
      </c>
      <c r="D340" s="172"/>
      <c r="E340" s="47">
        <f t="shared" si="10"/>
        <v>0</v>
      </c>
      <c r="F340" s="206"/>
      <c r="G340" s="207"/>
      <c r="H340" s="207"/>
      <c r="I340" s="208"/>
    </row>
    <row r="341" spans="1:9" ht="15.75" customHeight="1" x14ac:dyDescent="0.35">
      <c r="A341" s="50" t="s">
        <v>145</v>
      </c>
      <c r="B341" s="41">
        <v>1</v>
      </c>
      <c r="C341" s="41" t="s">
        <v>90</v>
      </c>
      <c r="D341" s="172"/>
      <c r="E341" s="47">
        <f t="shared" si="10"/>
        <v>0</v>
      </c>
      <c r="F341" s="206"/>
      <c r="G341" s="207"/>
      <c r="H341" s="207"/>
      <c r="I341" s="208"/>
    </row>
    <row r="342" spans="1:9" ht="15.75" customHeight="1" x14ac:dyDescent="0.35">
      <c r="A342" s="50" t="s">
        <v>146</v>
      </c>
      <c r="B342" s="41">
        <v>1</v>
      </c>
      <c r="C342" s="41" t="s">
        <v>90</v>
      </c>
      <c r="D342" s="172"/>
      <c r="E342" s="47">
        <f t="shared" si="10"/>
        <v>0</v>
      </c>
      <c r="F342" s="206"/>
      <c r="G342" s="207"/>
      <c r="H342" s="207"/>
      <c r="I342" s="208"/>
    </row>
    <row r="343" spans="1:9" ht="15.75" customHeight="1" x14ac:dyDescent="0.35">
      <c r="A343" s="50" t="s">
        <v>147</v>
      </c>
      <c r="B343" s="41">
        <v>8</v>
      </c>
      <c r="C343" s="41" t="s">
        <v>131</v>
      </c>
      <c r="D343" s="172"/>
      <c r="E343" s="47">
        <f t="shared" si="10"/>
        <v>0</v>
      </c>
      <c r="F343" s="206"/>
      <c r="G343" s="207"/>
      <c r="H343" s="207"/>
      <c r="I343" s="208"/>
    </row>
    <row r="344" spans="1:9" ht="15.75" customHeight="1" x14ac:dyDescent="0.35">
      <c r="A344" s="50" t="s">
        <v>148</v>
      </c>
      <c r="B344" s="41">
        <v>1</v>
      </c>
      <c r="C344" s="41" t="s">
        <v>90</v>
      </c>
      <c r="D344" s="172"/>
      <c r="E344" s="47">
        <f t="shared" si="10"/>
        <v>0</v>
      </c>
      <c r="F344" s="206"/>
      <c r="G344" s="207"/>
      <c r="H344" s="207"/>
      <c r="I344" s="208"/>
    </row>
    <row r="345" spans="1:9" ht="15.75" customHeight="1" thickBot="1" x14ac:dyDescent="0.4">
      <c r="A345" s="50" t="s">
        <v>149</v>
      </c>
      <c r="B345" s="41">
        <v>27</v>
      </c>
      <c r="C345" s="41" t="s">
        <v>131</v>
      </c>
      <c r="D345" s="172"/>
      <c r="E345" s="47">
        <f t="shared" si="10"/>
        <v>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235</v>
      </c>
      <c r="B347" s="41">
        <v>1</v>
      </c>
      <c r="C347" s="41" t="s">
        <v>73</v>
      </c>
      <c r="D347" s="172"/>
      <c r="E347" s="47">
        <f t="shared" si="10"/>
        <v>0</v>
      </c>
      <c r="F347" s="206"/>
      <c r="G347" s="207"/>
      <c r="H347" s="207"/>
      <c r="I347" s="208"/>
    </row>
    <row r="348" spans="1:9" ht="15.75" customHeight="1" x14ac:dyDescent="0.35">
      <c r="A348" s="48" t="s">
        <v>152</v>
      </c>
      <c r="B348" s="41">
        <v>1</v>
      </c>
      <c r="C348" s="41" t="s">
        <v>73</v>
      </c>
      <c r="D348" s="172"/>
      <c r="E348" s="47">
        <f t="shared" si="10"/>
        <v>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236</v>
      </c>
      <c r="B351" s="41">
        <v>27</v>
      </c>
      <c r="C351" s="41" t="s">
        <v>131</v>
      </c>
      <c r="D351" s="172"/>
      <c r="E351" s="47">
        <f t="shared" si="10"/>
        <v>0</v>
      </c>
      <c r="F351" s="206"/>
      <c r="G351" s="207"/>
      <c r="H351" s="207"/>
      <c r="I351" s="208"/>
    </row>
    <row r="352" spans="1:9" ht="15.75" customHeight="1" x14ac:dyDescent="0.35">
      <c r="A352" s="48" t="s">
        <v>158</v>
      </c>
      <c r="B352" s="41">
        <v>1</v>
      </c>
      <c r="C352" s="41" t="s">
        <v>90</v>
      </c>
      <c r="D352" s="172"/>
      <c r="E352" s="47">
        <f t="shared" si="10"/>
        <v>0</v>
      </c>
      <c r="F352" s="206"/>
      <c r="G352" s="207"/>
      <c r="H352" s="207"/>
      <c r="I352" s="208"/>
    </row>
    <row r="353" spans="1:9" ht="15.75" customHeight="1" x14ac:dyDescent="0.35">
      <c r="A353" s="48" t="s">
        <v>159</v>
      </c>
      <c r="B353" s="41">
        <v>1</v>
      </c>
      <c r="C353" s="41" t="s">
        <v>90</v>
      </c>
      <c r="D353" s="172"/>
      <c r="E353" s="47">
        <f t="shared" si="10"/>
        <v>0</v>
      </c>
      <c r="F353" s="206"/>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0</v>
      </c>
      <c r="F355" s="234"/>
      <c r="G355" s="235"/>
      <c r="H355" s="235"/>
      <c r="I355" s="236"/>
    </row>
    <row r="356" spans="1:9" ht="16.5" customHeight="1" thickTop="1" thickBot="1" x14ac:dyDescent="0.4">
      <c r="A356" s="52" t="s">
        <v>161</v>
      </c>
      <c r="B356" s="53"/>
      <c r="C356" s="54"/>
      <c r="D356" s="55"/>
      <c r="E356" s="56">
        <f>SUM(E355)/B243</f>
        <v>0</v>
      </c>
      <c r="F356" s="234"/>
      <c r="G356" s="235"/>
      <c r="H356" s="235"/>
      <c r="I356" s="236"/>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4"/>
      <c r="G358" s="235"/>
      <c r="H358" s="235"/>
      <c r="I358" s="236"/>
    </row>
    <row r="359" spans="1:9" ht="15.75" customHeight="1" thickTop="1" x14ac:dyDescent="0.35">
      <c r="A359" s="61" t="s">
        <v>163</v>
      </c>
      <c r="B359" s="62"/>
      <c r="C359" s="63"/>
      <c r="D359" s="64"/>
      <c r="E359" s="174">
        <v>0</v>
      </c>
      <c r="F359" s="191"/>
      <c r="G359" s="192"/>
      <c r="H359" s="192"/>
      <c r="I359" s="193"/>
    </row>
    <row r="360" spans="1:9" ht="15.75" customHeight="1" thickBot="1" x14ac:dyDescent="0.4">
      <c r="A360" s="61" t="s">
        <v>164</v>
      </c>
      <c r="B360" s="66"/>
      <c r="C360" s="67"/>
      <c r="D360" s="68"/>
      <c r="E360" s="175">
        <v>0</v>
      </c>
      <c r="F360" s="194"/>
      <c r="G360" s="195"/>
      <c r="H360" s="195"/>
      <c r="I360" s="196"/>
    </row>
    <row r="361" spans="1:9" ht="16.5" customHeight="1" thickTop="1" thickBot="1" x14ac:dyDescent="0.4">
      <c r="A361" s="52" t="s">
        <v>165</v>
      </c>
      <c r="B361" s="53"/>
      <c r="C361" s="54"/>
      <c r="D361" s="55"/>
      <c r="E361" s="94">
        <f>SUM(E359:E360)</f>
        <v>0</v>
      </c>
      <c r="F361" s="234"/>
      <c r="G361" s="235"/>
      <c r="H361" s="235"/>
      <c r="I361" s="236"/>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2"/>
      <c r="B364" s="243"/>
      <c r="C364" s="243"/>
      <c r="D364" s="243"/>
      <c r="E364" s="243"/>
      <c r="F364" s="243"/>
      <c r="G364" s="243"/>
      <c r="H364" s="243"/>
      <c r="I364" s="24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237"/>
      <c r="B404" s="237"/>
      <c r="C404" s="237"/>
      <c r="D404" s="237"/>
      <c r="E404" s="237"/>
      <c r="F404" s="237"/>
      <c r="G404" s="237"/>
      <c r="H404" s="237"/>
      <c r="I404" s="237"/>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238"/>
      <c r="B434" s="238"/>
      <c r="C434" s="238"/>
      <c r="D434" s="238"/>
      <c r="E434" s="238"/>
      <c r="F434" s="238"/>
      <c r="G434" s="238"/>
      <c r="H434" s="238"/>
      <c r="I434" s="239"/>
    </row>
    <row r="435" spans="1:9" ht="16" thickBot="1" x14ac:dyDescent="0.4">
      <c r="A435" s="240" t="s">
        <v>216</v>
      </c>
      <c r="B435" s="240"/>
      <c r="C435" s="240"/>
      <c r="D435" s="240"/>
      <c r="E435" s="241"/>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237</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247" t="s">
        <v>239</v>
      </c>
      <c r="B447" s="248"/>
      <c r="C447" s="248"/>
      <c r="D447" s="248"/>
      <c r="E447" s="248"/>
      <c r="F447" s="249"/>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241" t="s">
        <v>238</v>
      </c>
      <c r="B449" s="245"/>
      <c r="C449" s="245"/>
      <c r="D449" s="245"/>
      <c r="E449" s="245"/>
      <c r="F449" s="246"/>
      <c r="G449" s="157">
        <f>SUM(G445)</f>
        <v>229175</v>
      </c>
    </row>
    <row r="450" spans="1:7" ht="31" customHeight="1" thickBot="1" x14ac:dyDescent="0.4">
      <c r="A450" s="241" t="s">
        <v>240</v>
      </c>
      <c r="B450" s="245"/>
      <c r="C450" s="245"/>
      <c r="D450" s="245"/>
      <c r="E450" s="245"/>
      <c r="F450" s="246"/>
      <c r="G450" s="157">
        <f>SUM(G448:G449)</f>
        <v>458350</v>
      </c>
    </row>
  </sheetData>
  <sheetProtection algorithmName="SHA-512" hashValue="rmJ0MruRkUW7fSL/l/U9HhPQrxRqCUSk8be33wrsZqcamqteU9srelP8ae5EYqjwFJJSH1sRuYxuoPIwz96HGA==" saltValue="VsdxcH9K6TBhd0V/OZmm5w==" spinCount="100000" sheet="1" selectLockedCell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484"/>
  <sheetViews>
    <sheetView view="pageBreakPreview" zoomScaleNormal="100" zoomScaleSheetLayoutView="100" workbookViewId="0">
      <selection activeCell="D417" sqref="D417"/>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249</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198" t="s">
        <v>250</v>
      </c>
      <c r="C7" s="198"/>
      <c r="D7" s="198"/>
      <c r="E7" s="198"/>
      <c r="F7" s="198"/>
      <c r="G7" s="198"/>
      <c r="H7" s="198"/>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251</v>
      </c>
      <c r="F12" s="133"/>
      <c r="G12" s="133"/>
      <c r="H12" s="133"/>
      <c r="I12" s="95"/>
    </row>
    <row r="13" spans="1:9" x14ac:dyDescent="0.35">
      <c r="A13" s="139" t="s">
        <v>25</v>
      </c>
      <c r="B13" s="182">
        <v>71.599999999999994</v>
      </c>
      <c r="C13" s="31" t="s">
        <v>26</v>
      </c>
      <c r="D13" s="31"/>
      <c r="E13" s="136">
        <v>19</v>
      </c>
      <c r="F13" s="137">
        <f>SUM(B13)*E13</f>
        <v>1360.3999999999999</v>
      </c>
      <c r="G13" s="123" t="s">
        <v>27</v>
      </c>
      <c r="H13" s="123"/>
      <c r="I13" s="21"/>
    </row>
    <row r="14" spans="1:9" x14ac:dyDescent="0.35">
      <c r="A14" s="139"/>
      <c r="B14" s="182">
        <v>85.2</v>
      </c>
      <c r="C14" s="31" t="s">
        <v>28</v>
      </c>
      <c r="D14" s="31"/>
      <c r="E14" s="136">
        <v>18</v>
      </c>
      <c r="F14" s="137">
        <f>SUM(B14)*E14</f>
        <v>1533.6000000000001</v>
      </c>
      <c r="G14" s="123" t="s">
        <v>27</v>
      </c>
      <c r="H14" s="123"/>
      <c r="I14" s="21"/>
    </row>
    <row r="15" spans="1:9" x14ac:dyDescent="0.35">
      <c r="A15" s="139"/>
      <c r="B15" s="182">
        <v>86.1</v>
      </c>
      <c r="C15" s="31" t="s">
        <v>29</v>
      </c>
      <c r="D15" s="31"/>
      <c r="E15" s="136">
        <v>11</v>
      </c>
      <c r="F15" s="137">
        <f>SUM(B15)*E15</f>
        <v>947.09999999999991</v>
      </c>
      <c r="G15" s="123" t="s">
        <v>27</v>
      </c>
      <c r="H15" s="123"/>
      <c r="I15" s="21"/>
    </row>
    <row r="16" spans="1:9" x14ac:dyDescent="0.35">
      <c r="A16" s="139"/>
      <c r="B16" s="182">
        <v>94.2</v>
      </c>
      <c r="C16" s="31" t="s">
        <v>30</v>
      </c>
      <c r="D16" s="31"/>
      <c r="E16" s="136">
        <v>22</v>
      </c>
      <c r="F16" s="137">
        <f>SUM(B16)*E16</f>
        <v>2072.4</v>
      </c>
      <c r="G16" s="123" t="s">
        <v>27</v>
      </c>
      <c r="H16" s="123"/>
      <c r="I16" s="21"/>
    </row>
    <row r="17" spans="1:11" x14ac:dyDescent="0.35">
      <c r="A17" s="139"/>
      <c r="B17" s="182">
        <v>108.3</v>
      </c>
      <c r="C17" s="31" t="s">
        <v>252</v>
      </c>
      <c r="D17" s="31"/>
      <c r="E17" s="136">
        <v>10</v>
      </c>
      <c r="F17" s="137">
        <f>SUM(B17)*E17</f>
        <v>1083</v>
      </c>
      <c r="G17" s="123" t="s">
        <v>27</v>
      </c>
      <c r="H17" s="123"/>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16" t="s">
        <v>43</v>
      </c>
      <c r="B27" s="217"/>
      <c r="C27" s="217"/>
      <c r="D27" s="217"/>
      <c r="E27" s="217"/>
      <c r="F27" s="217"/>
      <c r="G27" s="217"/>
      <c r="H27" s="217"/>
      <c r="I27" s="218"/>
      <c r="K27" s="18"/>
    </row>
    <row r="28" spans="1:11" ht="18.75" customHeight="1" x14ac:dyDescent="0.35">
      <c r="A28" s="216" t="s">
        <v>44</v>
      </c>
      <c r="B28" s="217"/>
      <c r="C28" s="217"/>
      <c r="D28" s="217"/>
      <c r="E28" s="217"/>
      <c r="F28" s="217"/>
      <c r="G28" s="217"/>
      <c r="H28" s="217"/>
      <c r="I28" s="218"/>
      <c r="K28" s="18"/>
    </row>
    <row r="29" spans="1:11" ht="55.5" customHeight="1" x14ac:dyDescent="0.35">
      <c r="A29" s="200" t="s">
        <v>45</v>
      </c>
      <c r="B29" s="201"/>
      <c r="C29" s="201"/>
      <c r="D29" s="201"/>
      <c r="E29" s="201"/>
      <c r="F29" s="201"/>
      <c r="G29" s="201"/>
      <c r="H29" s="201"/>
      <c r="I29" s="202"/>
    </row>
    <row r="30" spans="1:11" ht="51" customHeight="1" x14ac:dyDescent="0.35">
      <c r="A30" s="197" t="s">
        <v>46</v>
      </c>
      <c r="B30" s="198"/>
      <c r="C30" s="198"/>
      <c r="D30" s="198"/>
      <c r="E30" s="198"/>
      <c r="F30" s="198"/>
      <c r="G30" s="198"/>
      <c r="H30" s="198"/>
      <c r="I30" s="199"/>
    </row>
    <row r="31" spans="1:11" ht="37.5" customHeight="1" x14ac:dyDescent="0.35">
      <c r="A31" s="200" t="s">
        <v>47</v>
      </c>
      <c r="B31" s="201"/>
      <c r="C31" s="201"/>
      <c r="D31" s="201"/>
      <c r="E31" s="201"/>
      <c r="F31" s="201"/>
      <c r="G31" s="201"/>
      <c r="H31" s="201"/>
      <c r="I31" s="202"/>
    </row>
    <row r="32" spans="1:11" ht="18.75" customHeight="1" x14ac:dyDescent="0.35">
      <c r="A32" s="197" t="s">
        <v>48</v>
      </c>
      <c r="B32" s="198"/>
      <c r="C32" s="198"/>
      <c r="D32" s="198"/>
      <c r="E32" s="198"/>
      <c r="F32" s="198"/>
      <c r="G32" s="198"/>
      <c r="H32" s="198"/>
      <c r="I32" s="199"/>
    </row>
    <row r="33" spans="1:9" ht="58.5" customHeight="1" x14ac:dyDescent="0.35">
      <c r="A33" s="197" t="s">
        <v>49</v>
      </c>
      <c r="B33" s="198"/>
      <c r="C33" s="198"/>
      <c r="D33" s="198"/>
      <c r="E33" s="198"/>
      <c r="F33" s="198"/>
      <c r="G33" s="198"/>
      <c r="H33" s="198"/>
      <c r="I33" s="199"/>
    </row>
    <row r="34" spans="1:9" ht="65.25" customHeight="1" x14ac:dyDescent="0.35">
      <c r="A34" s="219" t="s">
        <v>253</v>
      </c>
      <c r="B34" s="220"/>
      <c r="C34" s="220"/>
      <c r="D34" s="220"/>
      <c r="E34" s="220"/>
      <c r="F34" s="220"/>
      <c r="G34" s="220"/>
      <c r="H34" s="220"/>
      <c r="I34" s="221"/>
    </row>
    <row r="35" spans="1:9" ht="33" customHeight="1" x14ac:dyDescent="0.35">
      <c r="A35" s="203" t="s">
        <v>51</v>
      </c>
      <c r="B35" s="204"/>
      <c r="C35" s="204"/>
      <c r="D35" s="204"/>
      <c r="E35" s="204"/>
      <c r="F35" s="204"/>
      <c r="G35" s="204"/>
      <c r="H35" s="204"/>
      <c r="I35" s="205"/>
    </row>
    <row r="36" spans="1:9" ht="18.75" customHeight="1" x14ac:dyDescent="0.35">
      <c r="A36" s="203" t="s">
        <v>52</v>
      </c>
      <c r="B36" s="204"/>
      <c r="C36" s="204"/>
      <c r="D36" s="204"/>
      <c r="E36" s="204"/>
      <c r="F36" s="204"/>
      <c r="G36" s="204"/>
      <c r="H36" s="204"/>
      <c r="I36" s="205"/>
    </row>
    <row r="37" spans="1:9" ht="36.75" customHeight="1" x14ac:dyDescent="0.35">
      <c r="A37" s="219" t="s">
        <v>53</v>
      </c>
      <c r="B37" s="220"/>
      <c r="C37" s="220"/>
      <c r="D37" s="220"/>
      <c r="E37" s="220"/>
      <c r="F37" s="220"/>
      <c r="G37" s="220"/>
      <c r="H37" s="220"/>
      <c r="I37" s="221"/>
    </row>
    <row r="38" spans="1:9" ht="15.75" customHeight="1" thickBot="1" x14ac:dyDescent="0.4">
      <c r="A38" s="222"/>
      <c r="B38" s="223"/>
      <c r="C38" s="223"/>
      <c r="D38" s="223"/>
      <c r="E38" s="223"/>
      <c r="F38" s="223"/>
      <c r="G38" s="223"/>
      <c r="H38" s="223"/>
      <c r="I38" s="224"/>
    </row>
    <row r="39" spans="1:9" ht="24" customHeight="1" thickTop="1" thickBot="1" x14ac:dyDescent="0.4">
      <c r="A39" s="42" t="s">
        <v>54</v>
      </c>
      <c r="B39" s="43" t="s">
        <v>55</v>
      </c>
      <c r="C39" s="43" t="s">
        <v>56</v>
      </c>
      <c r="D39" s="121" t="s">
        <v>57</v>
      </c>
      <c r="E39" s="44" t="s">
        <v>58</v>
      </c>
      <c r="F39" s="225" t="s">
        <v>59</v>
      </c>
      <c r="G39" s="226"/>
      <c r="H39" s="226"/>
      <c r="I39" s="227"/>
    </row>
    <row r="40" spans="1:9" ht="15.75" customHeight="1" thickTop="1" thickBot="1" x14ac:dyDescent="0.4">
      <c r="A40" s="45" t="s">
        <v>60</v>
      </c>
      <c r="B40" s="41"/>
      <c r="C40" s="41"/>
      <c r="D40" s="46"/>
      <c r="E40" s="47"/>
      <c r="F40" s="228"/>
      <c r="G40" s="229"/>
      <c r="H40" s="229"/>
      <c r="I40" s="230"/>
    </row>
    <row r="41" spans="1:9" ht="15.75" customHeight="1" thickTop="1" x14ac:dyDescent="0.35">
      <c r="A41" s="48" t="s">
        <v>61</v>
      </c>
      <c r="B41" s="41">
        <v>104</v>
      </c>
      <c r="C41" s="41" t="s">
        <v>62</v>
      </c>
      <c r="D41" s="172"/>
      <c r="E41" s="47">
        <f>SUM(B41)*D41</f>
        <v>0</v>
      </c>
      <c r="F41" s="206"/>
      <c r="G41" s="207"/>
      <c r="H41" s="207"/>
      <c r="I41" s="208"/>
    </row>
    <row r="42" spans="1:9" ht="15.75" customHeight="1" x14ac:dyDescent="0.35">
      <c r="A42" s="48" t="s">
        <v>63</v>
      </c>
      <c r="B42" s="41">
        <v>104</v>
      </c>
      <c r="C42" s="41" t="s">
        <v>62</v>
      </c>
      <c r="D42" s="172"/>
      <c r="E42" s="47">
        <f t="shared" ref="E42:E105" si="0">SUM(B42)*D42</f>
        <v>0</v>
      </c>
      <c r="F42" s="206"/>
      <c r="G42" s="207"/>
      <c r="H42" s="207"/>
      <c r="I42" s="208"/>
    </row>
    <row r="43" spans="1:9" ht="15.75" customHeight="1" x14ac:dyDescent="0.35">
      <c r="A43" s="48" t="s">
        <v>64</v>
      </c>
      <c r="B43" s="41">
        <v>104</v>
      </c>
      <c r="C43" s="41" t="s">
        <v>62</v>
      </c>
      <c r="D43" s="172"/>
      <c r="E43" s="47">
        <f t="shared" si="0"/>
        <v>0</v>
      </c>
      <c r="F43" s="206"/>
      <c r="G43" s="207"/>
      <c r="H43" s="207"/>
      <c r="I43" s="208"/>
    </row>
    <row r="44" spans="1:9" ht="15.75" customHeight="1" x14ac:dyDescent="0.35">
      <c r="A44" s="48" t="s">
        <v>65</v>
      </c>
      <c r="B44" s="41">
        <v>104</v>
      </c>
      <c r="C44" s="41" t="s">
        <v>62</v>
      </c>
      <c r="D44" s="172"/>
      <c r="E44" s="47">
        <f t="shared" si="0"/>
        <v>0</v>
      </c>
      <c r="F44" s="206"/>
      <c r="G44" s="207"/>
      <c r="H44" s="207"/>
      <c r="I44" s="208"/>
    </row>
    <row r="45" spans="1:9" ht="15.75" customHeight="1" x14ac:dyDescent="0.35">
      <c r="A45" s="48" t="s">
        <v>66</v>
      </c>
      <c r="B45" s="41">
        <v>104</v>
      </c>
      <c r="C45" s="41" t="s">
        <v>62</v>
      </c>
      <c r="D45" s="172"/>
      <c r="E45" s="47">
        <f t="shared" si="0"/>
        <v>0</v>
      </c>
      <c r="F45" s="206"/>
      <c r="G45" s="207"/>
      <c r="H45" s="207"/>
      <c r="I45" s="208"/>
    </row>
    <row r="46" spans="1:9" ht="15.75" customHeight="1" x14ac:dyDescent="0.35">
      <c r="A46" s="48" t="s">
        <v>67</v>
      </c>
      <c r="B46" s="41">
        <v>104</v>
      </c>
      <c r="C46" s="41" t="s">
        <v>62</v>
      </c>
      <c r="D46" s="172"/>
      <c r="E46" s="47">
        <f t="shared" si="0"/>
        <v>0</v>
      </c>
      <c r="F46" s="206"/>
      <c r="G46" s="207"/>
      <c r="H46" s="207"/>
      <c r="I46" s="208"/>
    </row>
    <row r="47" spans="1:9" ht="15.75" customHeight="1" x14ac:dyDescent="0.35">
      <c r="A47" s="48" t="s">
        <v>68</v>
      </c>
      <c r="B47" s="41">
        <v>104</v>
      </c>
      <c r="C47" s="41" t="s">
        <v>62</v>
      </c>
      <c r="D47" s="172"/>
      <c r="E47" s="47">
        <f t="shared" si="0"/>
        <v>0</v>
      </c>
      <c r="F47" s="206"/>
      <c r="G47" s="207"/>
      <c r="H47" s="207"/>
      <c r="I47" s="208"/>
    </row>
    <row r="48" spans="1:9" ht="15.75" customHeight="1" x14ac:dyDescent="0.35">
      <c r="A48" s="48" t="s">
        <v>69</v>
      </c>
      <c r="B48" s="41">
        <v>104</v>
      </c>
      <c r="C48" s="41" t="s">
        <v>62</v>
      </c>
      <c r="D48" s="172"/>
      <c r="E48" s="47">
        <f t="shared" si="0"/>
        <v>0</v>
      </c>
      <c r="F48" s="206"/>
      <c r="G48" s="207"/>
      <c r="H48" s="207"/>
      <c r="I48" s="208"/>
    </row>
    <row r="49" spans="1:9" ht="15.75" customHeight="1" thickBot="1" x14ac:dyDescent="0.4">
      <c r="A49" s="48" t="s">
        <v>70</v>
      </c>
      <c r="B49" s="41">
        <v>104</v>
      </c>
      <c r="C49" s="41" t="s">
        <v>62</v>
      </c>
      <c r="D49" s="172"/>
      <c r="E49" s="47">
        <f t="shared" si="0"/>
        <v>0</v>
      </c>
      <c r="F49" s="206"/>
      <c r="G49" s="207"/>
      <c r="H49" s="207"/>
      <c r="I49" s="208"/>
    </row>
    <row r="50" spans="1:9" ht="15.75" customHeight="1" thickTop="1" thickBot="1" x14ac:dyDescent="0.4">
      <c r="A50" s="49" t="s">
        <v>71</v>
      </c>
      <c r="B50" s="41"/>
      <c r="C50" s="41"/>
      <c r="D50" s="164"/>
      <c r="E50" s="47"/>
      <c r="F50" s="209"/>
      <c r="G50" s="210"/>
      <c r="H50" s="210"/>
      <c r="I50" s="211"/>
    </row>
    <row r="51" spans="1:9" ht="15.75" customHeight="1" thickTop="1" x14ac:dyDescent="0.35">
      <c r="A51" s="50" t="s">
        <v>72</v>
      </c>
      <c r="B51" s="142">
        <v>1</v>
      </c>
      <c r="C51" s="41" t="s">
        <v>73</v>
      </c>
      <c r="D51" s="172"/>
      <c r="E51" s="47">
        <f t="shared" si="0"/>
        <v>0</v>
      </c>
      <c r="F51" s="206"/>
      <c r="G51" s="207"/>
      <c r="H51" s="207"/>
      <c r="I51" s="208"/>
    </row>
    <row r="52" spans="1:9" ht="15.75" customHeight="1" x14ac:dyDescent="0.35">
      <c r="A52" s="48" t="s">
        <v>74</v>
      </c>
      <c r="B52" s="41">
        <v>104</v>
      </c>
      <c r="C52" s="41" t="s">
        <v>62</v>
      </c>
      <c r="D52" s="172"/>
      <c r="E52" s="47">
        <f t="shared" si="0"/>
        <v>0</v>
      </c>
      <c r="F52" s="206"/>
      <c r="G52" s="207"/>
      <c r="H52" s="207"/>
      <c r="I52" s="208"/>
    </row>
    <row r="53" spans="1:9" ht="15.75" customHeight="1" x14ac:dyDescent="0.35">
      <c r="A53" s="48" t="s">
        <v>75</v>
      </c>
      <c r="B53" s="41">
        <v>104</v>
      </c>
      <c r="C53" s="41" t="s">
        <v>62</v>
      </c>
      <c r="D53" s="172"/>
      <c r="E53" s="47">
        <f t="shared" si="0"/>
        <v>0</v>
      </c>
      <c r="F53" s="206"/>
      <c r="G53" s="207"/>
      <c r="H53" s="207"/>
      <c r="I53" s="208"/>
    </row>
    <row r="54" spans="1:9" ht="15.75" customHeight="1" x14ac:dyDescent="0.35">
      <c r="A54" s="48" t="s">
        <v>76</v>
      </c>
      <c r="B54" s="41">
        <v>104</v>
      </c>
      <c r="C54" s="41" t="s">
        <v>62</v>
      </c>
      <c r="D54" s="172"/>
      <c r="E54" s="47">
        <f t="shared" si="0"/>
        <v>0</v>
      </c>
      <c r="F54" s="206"/>
      <c r="G54" s="207"/>
      <c r="H54" s="207"/>
      <c r="I54" s="208"/>
    </row>
    <row r="55" spans="1:9" ht="15.75" customHeight="1" x14ac:dyDescent="0.35">
      <c r="A55" s="48" t="s">
        <v>77</v>
      </c>
      <c r="B55" s="41">
        <v>104</v>
      </c>
      <c r="C55" s="41" t="s">
        <v>62</v>
      </c>
      <c r="D55" s="172"/>
      <c r="E55" s="47">
        <f t="shared" si="0"/>
        <v>0</v>
      </c>
      <c r="F55" s="206"/>
      <c r="G55" s="207"/>
      <c r="H55" s="207"/>
      <c r="I55" s="208"/>
    </row>
    <row r="56" spans="1:9" ht="15.75" customHeight="1" x14ac:dyDescent="0.35">
      <c r="A56" s="48" t="s">
        <v>78</v>
      </c>
      <c r="B56" s="41">
        <v>104</v>
      </c>
      <c r="C56" s="41" t="s">
        <v>62</v>
      </c>
      <c r="D56" s="172"/>
      <c r="E56" s="47">
        <f t="shared" si="0"/>
        <v>0</v>
      </c>
      <c r="F56" s="206"/>
      <c r="G56" s="207"/>
      <c r="H56" s="207"/>
      <c r="I56" s="208"/>
    </row>
    <row r="57" spans="1:9" ht="15.75" customHeight="1" x14ac:dyDescent="0.35">
      <c r="A57" s="48" t="s">
        <v>79</v>
      </c>
      <c r="B57" s="41">
        <v>104</v>
      </c>
      <c r="C57" s="41" t="s">
        <v>62</v>
      </c>
      <c r="D57" s="172"/>
      <c r="E57" s="47">
        <f t="shared" si="0"/>
        <v>0</v>
      </c>
      <c r="F57" s="206"/>
      <c r="G57" s="207"/>
      <c r="H57" s="207"/>
      <c r="I57" s="208"/>
    </row>
    <row r="58" spans="1:9" ht="15.75" customHeight="1" x14ac:dyDescent="0.35">
      <c r="A58" s="48" t="s">
        <v>80</v>
      </c>
      <c r="B58" s="41">
        <v>104</v>
      </c>
      <c r="C58" s="41" t="s">
        <v>62</v>
      </c>
      <c r="D58" s="172"/>
      <c r="E58" s="47">
        <f t="shared" si="0"/>
        <v>0</v>
      </c>
      <c r="F58" s="206"/>
      <c r="G58" s="207"/>
      <c r="H58" s="207"/>
      <c r="I58" s="208"/>
    </row>
    <row r="59" spans="1:9" ht="15.75" customHeight="1" x14ac:dyDescent="0.35">
      <c r="A59" s="48" t="s">
        <v>81</v>
      </c>
      <c r="B59" s="41">
        <v>104</v>
      </c>
      <c r="C59" s="41" t="s">
        <v>62</v>
      </c>
      <c r="D59" s="172"/>
      <c r="E59" s="47">
        <f t="shared" si="0"/>
        <v>0</v>
      </c>
      <c r="F59" s="206"/>
      <c r="G59" s="207"/>
      <c r="H59" s="207"/>
      <c r="I59" s="208"/>
    </row>
    <row r="60" spans="1:9" ht="15.75" customHeight="1" x14ac:dyDescent="0.35">
      <c r="A60" s="50" t="s">
        <v>82</v>
      </c>
      <c r="B60" s="41">
        <v>104</v>
      </c>
      <c r="C60" s="41" t="s">
        <v>62</v>
      </c>
      <c r="D60" s="172"/>
      <c r="E60" s="47">
        <f t="shared" si="0"/>
        <v>0</v>
      </c>
      <c r="F60" s="206"/>
      <c r="G60" s="207"/>
      <c r="H60" s="207"/>
      <c r="I60" s="208"/>
    </row>
    <row r="61" spans="1:9" ht="15.75" customHeight="1" x14ac:dyDescent="0.35">
      <c r="A61" s="48" t="s">
        <v>83</v>
      </c>
      <c r="B61" s="142">
        <v>1</v>
      </c>
      <c r="C61" s="41" t="s">
        <v>73</v>
      </c>
      <c r="D61" s="172"/>
      <c r="E61" s="47">
        <f t="shared" si="0"/>
        <v>0</v>
      </c>
      <c r="F61" s="206"/>
      <c r="G61" s="207"/>
      <c r="H61" s="207"/>
      <c r="I61" s="208"/>
    </row>
    <row r="62" spans="1:9" ht="15.75" customHeight="1" x14ac:dyDescent="0.35">
      <c r="A62" s="48" t="s">
        <v>84</v>
      </c>
      <c r="B62" s="142">
        <v>1</v>
      </c>
      <c r="C62" s="41" t="s">
        <v>73</v>
      </c>
      <c r="D62" s="172"/>
      <c r="E62" s="47">
        <f t="shared" si="0"/>
        <v>0</v>
      </c>
      <c r="F62" s="206"/>
      <c r="G62" s="207"/>
      <c r="H62" s="207"/>
      <c r="I62" s="208"/>
    </row>
    <row r="63" spans="1:9" ht="15.75" customHeight="1" thickBot="1" x14ac:dyDescent="0.4">
      <c r="A63" s="143" t="s">
        <v>85</v>
      </c>
      <c r="B63" s="142">
        <v>1</v>
      </c>
      <c r="C63" s="41" t="s">
        <v>73</v>
      </c>
      <c r="D63" s="172"/>
      <c r="E63" s="47">
        <f t="shared" si="0"/>
        <v>0</v>
      </c>
      <c r="F63" s="206"/>
      <c r="G63" s="207"/>
      <c r="H63" s="207"/>
      <c r="I63" s="208"/>
    </row>
    <row r="64" spans="1:9" ht="15.75" customHeight="1" thickTop="1" thickBot="1" x14ac:dyDescent="0.4">
      <c r="A64" s="49" t="s">
        <v>86</v>
      </c>
      <c r="B64" s="41"/>
      <c r="C64" s="41"/>
      <c r="D64" s="164"/>
      <c r="E64" s="47"/>
      <c r="F64" s="209"/>
      <c r="G64" s="210"/>
      <c r="H64" s="210"/>
      <c r="I64" s="211"/>
    </row>
    <row r="65" spans="1:9" ht="15.75" customHeight="1" thickTop="1" thickBot="1" x14ac:dyDescent="0.4">
      <c r="A65" s="158" t="s">
        <v>87</v>
      </c>
      <c r="B65" s="41">
        <v>104</v>
      </c>
      <c r="C65" s="159" t="s">
        <v>62</v>
      </c>
      <c r="D65" s="173"/>
      <c r="E65" s="160">
        <f t="shared" si="0"/>
        <v>0</v>
      </c>
      <c r="F65" s="231"/>
      <c r="G65" s="232"/>
      <c r="H65" s="232"/>
      <c r="I65" s="233"/>
    </row>
    <row r="66" spans="1:9" ht="15.75" customHeight="1" thickBot="1" x14ac:dyDescent="0.4">
      <c r="A66" s="146" t="s">
        <v>88</v>
      </c>
      <c r="B66" s="147"/>
      <c r="C66" s="147"/>
      <c r="D66" s="165"/>
      <c r="E66" s="148"/>
      <c r="F66" s="212"/>
      <c r="G66" s="213"/>
      <c r="H66" s="213"/>
      <c r="I66" s="214"/>
    </row>
    <row r="67" spans="1:9" ht="15.75" customHeight="1" thickTop="1" x14ac:dyDescent="0.35">
      <c r="A67" s="48" t="s">
        <v>89</v>
      </c>
      <c r="B67" s="142">
        <v>1</v>
      </c>
      <c r="C67" s="142" t="s">
        <v>90</v>
      </c>
      <c r="D67" s="172"/>
      <c r="E67" s="47">
        <f t="shared" si="0"/>
        <v>0</v>
      </c>
      <c r="F67" s="206"/>
      <c r="G67" s="207"/>
      <c r="H67" s="207"/>
      <c r="I67" s="208"/>
    </row>
    <row r="68" spans="1:9" ht="15.75" customHeight="1" x14ac:dyDescent="0.35">
      <c r="A68" s="48" t="s">
        <v>91</v>
      </c>
      <c r="B68" s="142">
        <v>1</v>
      </c>
      <c r="C68" s="142" t="s">
        <v>90</v>
      </c>
      <c r="D68" s="172"/>
      <c r="E68" s="47">
        <f t="shared" si="0"/>
        <v>0</v>
      </c>
      <c r="F68" s="206"/>
      <c r="G68" s="207"/>
      <c r="H68" s="207"/>
      <c r="I68" s="208"/>
    </row>
    <row r="69" spans="1:9" ht="15.75" customHeight="1" x14ac:dyDescent="0.35">
      <c r="A69" s="48" t="s">
        <v>92</v>
      </c>
      <c r="B69" s="41">
        <v>1</v>
      </c>
      <c r="C69" s="142" t="s">
        <v>90</v>
      </c>
      <c r="D69" s="172"/>
      <c r="E69" s="47">
        <f t="shared" si="0"/>
        <v>0</v>
      </c>
      <c r="F69" s="206"/>
      <c r="G69" s="207"/>
      <c r="H69" s="207"/>
      <c r="I69" s="208"/>
    </row>
    <row r="70" spans="1:9" ht="15.75" customHeight="1" x14ac:dyDescent="0.35">
      <c r="A70" s="48" t="s">
        <v>93</v>
      </c>
      <c r="B70" s="41">
        <v>1</v>
      </c>
      <c r="C70" s="142" t="s">
        <v>90</v>
      </c>
      <c r="D70" s="172"/>
      <c r="E70" s="47">
        <f t="shared" si="0"/>
        <v>0</v>
      </c>
      <c r="F70" s="206"/>
      <c r="G70" s="207"/>
      <c r="H70" s="207"/>
      <c r="I70" s="208"/>
    </row>
    <row r="71" spans="1:9" ht="15.75" customHeight="1" thickBot="1" x14ac:dyDescent="0.4">
      <c r="A71" s="48" t="s">
        <v>94</v>
      </c>
      <c r="B71" s="142">
        <v>1</v>
      </c>
      <c r="C71" s="41" t="s">
        <v>90</v>
      </c>
      <c r="D71" s="172"/>
      <c r="E71" s="47">
        <f t="shared" si="0"/>
        <v>0</v>
      </c>
      <c r="F71" s="206"/>
      <c r="G71" s="207"/>
      <c r="H71" s="207"/>
      <c r="I71" s="208"/>
    </row>
    <row r="72" spans="1:9" ht="15.75" customHeight="1" thickTop="1" thickBot="1" x14ac:dyDescent="0.4">
      <c r="A72" s="49" t="s">
        <v>95</v>
      </c>
      <c r="B72" s="41"/>
      <c r="C72" s="41"/>
      <c r="D72" s="164"/>
      <c r="E72" s="47"/>
      <c r="F72" s="209"/>
      <c r="G72" s="210"/>
      <c r="H72" s="210"/>
      <c r="I72" s="211"/>
    </row>
    <row r="73" spans="1:9" ht="15.75" customHeight="1" thickTop="1" x14ac:dyDescent="0.35">
      <c r="A73" s="48" t="s">
        <v>96</v>
      </c>
      <c r="B73" s="41">
        <v>104</v>
      </c>
      <c r="C73" s="41" t="s">
        <v>62</v>
      </c>
      <c r="D73" s="172"/>
      <c r="E73" s="47">
        <f t="shared" si="0"/>
        <v>0</v>
      </c>
      <c r="F73" s="206"/>
      <c r="G73" s="207"/>
      <c r="H73" s="207"/>
      <c r="I73" s="208"/>
    </row>
    <row r="74" spans="1:9" ht="15.75" customHeight="1" x14ac:dyDescent="0.35">
      <c r="A74" s="48" t="s">
        <v>97</v>
      </c>
      <c r="B74" s="41">
        <v>104</v>
      </c>
      <c r="C74" s="41" t="s">
        <v>62</v>
      </c>
      <c r="D74" s="172"/>
      <c r="E74" s="47">
        <f t="shared" si="0"/>
        <v>0</v>
      </c>
      <c r="F74" s="206"/>
      <c r="G74" s="207"/>
      <c r="H74" s="207"/>
      <c r="I74" s="208"/>
    </row>
    <row r="75" spans="1:9" ht="15.75" customHeight="1" x14ac:dyDescent="0.35">
      <c r="A75" s="48" t="s">
        <v>98</v>
      </c>
      <c r="B75" s="41">
        <v>104</v>
      </c>
      <c r="C75" s="41" t="s">
        <v>62</v>
      </c>
      <c r="D75" s="172"/>
      <c r="E75" s="47">
        <f t="shared" si="0"/>
        <v>0</v>
      </c>
      <c r="F75" s="206"/>
      <c r="G75" s="207"/>
      <c r="H75" s="207"/>
      <c r="I75" s="208"/>
    </row>
    <row r="76" spans="1:9" ht="15.75" customHeight="1" thickBot="1" x14ac:dyDescent="0.4">
      <c r="A76" s="48" t="s">
        <v>99</v>
      </c>
      <c r="B76" s="41">
        <v>104</v>
      </c>
      <c r="C76" s="41" t="s">
        <v>62</v>
      </c>
      <c r="D76" s="172"/>
      <c r="E76" s="47">
        <f t="shared" si="0"/>
        <v>0</v>
      </c>
      <c r="F76" s="206"/>
      <c r="G76" s="207"/>
      <c r="H76" s="207"/>
      <c r="I76" s="208"/>
    </row>
    <row r="77" spans="1:9" ht="15.75" customHeight="1" thickTop="1" thickBot="1" x14ac:dyDescent="0.4">
      <c r="A77" s="49" t="s">
        <v>100</v>
      </c>
      <c r="B77" s="41"/>
      <c r="C77" s="41"/>
      <c r="D77" s="164"/>
      <c r="E77" s="47"/>
      <c r="F77" s="209"/>
      <c r="G77" s="210"/>
      <c r="H77" s="210"/>
      <c r="I77" s="211"/>
    </row>
    <row r="78" spans="1:9" ht="15.75" customHeight="1" thickTop="1" x14ac:dyDescent="0.35">
      <c r="A78" s="48" t="s">
        <v>101</v>
      </c>
      <c r="B78" s="41">
        <v>104</v>
      </c>
      <c r="C78" s="41" t="s">
        <v>62</v>
      </c>
      <c r="D78" s="172"/>
      <c r="E78" s="47">
        <f t="shared" si="0"/>
        <v>0</v>
      </c>
      <c r="F78" s="206"/>
      <c r="G78" s="207"/>
      <c r="H78" s="207"/>
      <c r="I78" s="208"/>
    </row>
    <row r="79" spans="1:9" ht="15.75" customHeight="1" x14ac:dyDescent="0.35">
      <c r="A79" s="48" t="s">
        <v>102</v>
      </c>
      <c r="B79" s="142">
        <v>1</v>
      </c>
      <c r="C79" s="41" t="s">
        <v>90</v>
      </c>
      <c r="D79" s="172"/>
      <c r="E79" s="47">
        <f t="shared" si="0"/>
        <v>0</v>
      </c>
      <c r="F79" s="206"/>
      <c r="G79" s="207"/>
      <c r="H79" s="207"/>
      <c r="I79" s="208"/>
    </row>
    <row r="80" spans="1:9" ht="15.75" customHeight="1" x14ac:dyDescent="0.35">
      <c r="A80" s="48" t="s">
        <v>103</v>
      </c>
      <c r="B80" s="142">
        <v>1</v>
      </c>
      <c r="C80" s="41" t="s">
        <v>90</v>
      </c>
      <c r="D80" s="172"/>
      <c r="E80" s="47">
        <f t="shared" si="0"/>
        <v>0</v>
      </c>
      <c r="F80" s="206"/>
      <c r="G80" s="207"/>
      <c r="H80" s="207"/>
      <c r="I80" s="208"/>
    </row>
    <row r="81" spans="1:9" ht="15.75" customHeight="1" x14ac:dyDescent="0.35">
      <c r="A81" s="48" t="s">
        <v>104</v>
      </c>
      <c r="B81" s="142">
        <v>1</v>
      </c>
      <c r="C81" s="41" t="s">
        <v>90</v>
      </c>
      <c r="D81" s="172"/>
      <c r="E81" s="47">
        <f t="shared" si="0"/>
        <v>0</v>
      </c>
      <c r="F81" s="206"/>
      <c r="G81" s="207"/>
      <c r="H81" s="207"/>
      <c r="I81" s="208"/>
    </row>
    <row r="82" spans="1:9" ht="15.75" customHeight="1" thickBot="1" x14ac:dyDescent="0.4">
      <c r="A82" s="48" t="s">
        <v>105</v>
      </c>
      <c r="B82" s="41">
        <v>104</v>
      </c>
      <c r="C82" s="41" t="s">
        <v>62</v>
      </c>
      <c r="D82" s="172"/>
      <c r="E82" s="47">
        <f t="shared" si="0"/>
        <v>0</v>
      </c>
      <c r="F82" s="206"/>
      <c r="G82" s="207"/>
      <c r="H82" s="207"/>
      <c r="I82" s="208"/>
    </row>
    <row r="83" spans="1:9" ht="15.75" customHeight="1" thickTop="1" thickBot="1" x14ac:dyDescent="0.4">
      <c r="A83" s="49" t="s">
        <v>106</v>
      </c>
      <c r="B83" s="41"/>
      <c r="C83" s="41"/>
      <c r="D83" s="164"/>
      <c r="E83" s="47"/>
      <c r="F83" s="209"/>
      <c r="G83" s="210"/>
      <c r="H83" s="210"/>
      <c r="I83" s="211"/>
    </row>
    <row r="84" spans="1:9" ht="15.75" customHeight="1" thickTop="1" thickBot="1" x14ac:dyDescent="0.4">
      <c r="A84" s="50" t="s">
        <v>107</v>
      </c>
      <c r="B84" s="41">
        <v>52</v>
      </c>
      <c r="C84" s="41" t="s">
        <v>62</v>
      </c>
      <c r="D84" s="172"/>
      <c r="E84" s="47">
        <f t="shared" si="0"/>
        <v>0</v>
      </c>
      <c r="F84" s="206"/>
      <c r="G84" s="207"/>
      <c r="H84" s="207"/>
      <c r="I84" s="208"/>
    </row>
    <row r="85" spans="1:9" ht="15.75" customHeight="1" thickTop="1" thickBot="1" x14ac:dyDescent="0.4">
      <c r="A85" s="49" t="s">
        <v>108</v>
      </c>
      <c r="B85" s="41"/>
      <c r="C85" s="41"/>
      <c r="D85" s="164"/>
      <c r="E85" s="47"/>
      <c r="F85" s="209"/>
      <c r="G85" s="210"/>
      <c r="H85" s="210"/>
      <c r="I85" s="211"/>
    </row>
    <row r="86" spans="1:9" ht="15.75" customHeight="1" thickTop="1" x14ac:dyDescent="0.35">
      <c r="A86" s="51" t="s">
        <v>109</v>
      </c>
      <c r="B86" s="41">
        <v>52</v>
      </c>
      <c r="C86" s="41" t="s">
        <v>62</v>
      </c>
      <c r="D86" s="172"/>
      <c r="E86" s="47">
        <f t="shared" si="0"/>
        <v>0</v>
      </c>
      <c r="F86" s="206"/>
      <c r="G86" s="207"/>
      <c r="H86" s="207"/>
      <c r="I86" s="208"/>
    </row>
    <row r="87" spans="1:9" ht="15.75" customHeight="1" x14ac:dyDescent="0.35">
      <c r="A87" s="51" t="s">
        <v>110</v>
      </c>
      <c r="B87" s="41">
        <v>52</v>
      </c>
      <c r="C87" s="41" t="s">
        <v>62</v>
      </c>
      <c r="D87" s="172"/>
      <c r="E87" s="47">
        <f t="shared" si="0"/>
        <v>0</v>
      </c>
      <c r="F87" s="206"/>
      <c r="G87" s="207"/>
      <c r="H87" s="207"/>
      <c r="I87" s="208"/>
    </row>
    <row r="88" spans="1:9" ht="15.75" customHeight="1" x14ac:dyDescent="0.35">
      <c r="A88" s="51" t="s">
        <v>111</v>
      </c>
      <c r="B88" s="41">
        <v>52</v>
      </c>
      <c r="C88" s="41" t="s">
        <v>62</v>
      </c>
      <c r="D88" s="172"/>
      <c r="E88" s="47">
        <f t="shared" si="0"/>
        <v>0</v>
      </c>
      <c r="F88" s="206"/>
      <c r="G88" s="207"/>
      <c r="H88" s="207"/>
      <c r="I88" s="208"/>
    </row>
    <row r="89" spans="1:9" ht="15.75" customHeight="1" x14ac:dyDescent="0.35">
      <c r="A89" s="51" t="s">
        <v>112</v>
      </c>
      <c r="B89" s="41">
        <v>52</v>
      </c>
      <c r="C89" s="41" t="s">
        <v>62</v>
      </c>
      <c r="D89" s="172"/>
      <c r="E89" s="47">
        <f t="shared" si="0"/>
        <v>0</v>
      </c>
      <c r="F89" s="206"/>
      <c r="G89" s="207"/>
      <c r="H89" s="207"/>
      <c r="I89" s="208"/>
    </row>
    <row r="90" spans="1:9" ht="15.75" customHeight="1" thickBot="1" x14ac:dyDescent="0.4">
      <c r="A90" s="50" t="s">
        <v>113</v>
      </c>
      <c r="B90" s="41">
        <v>52</v>
      </c>
      <c r="C90" s="41" t="s">
        <v>62</v>
      </c>
      <c r="D90" s="172"/>
      <c r="E90" s="47">
        <f t="shared" si="0"/>
        <v>0</v>
      </c>
      <c r="F90" s="206"/>
      <c r="G90" s="207"/>
      <c r="H90" s="207"/>
      <c r="I90" s="208"/>
    </row>
    <row r="91" spans="1:9" ht="15.75" customHeight="1" thickTop="1" thickBot="1" x14ac:dyDescent="0.4">
      <c r="A91" s="49" t="s">
        <v>114</v>
      </c>
      <c r="B91" s="41"/>
      <c r="C91" s="41"/>
      <c r="D91" s="164"/>
      <c r="E91" s="47"/>
      <c r="F91" s="209"/>
      <c r="G91" s="210"/>
      <c r="H91" s="210"/>
      <c r="I91" s="211"/>
    </row>
    <row r="92" spans="1:9" ht="15.75" customHeight="1" thickTop="1" x14ac:dyDescent="0.35">
      <c r="A92" s="50" t="s">
        <v>115</v>
      </c>
      <c r="B92" s="142">
        <v>1</v>
      </c>
      <c r="C92" s="41" t="s">
        <v>90</v>
      </c>
      <c r="D92" s="172"/>
      <c r="E92" s="47">
        <f t="shared" si="0"/>
        <v>0</v>
      </c>
      <c r="F92" s="206"/>
      <c r="G92" s="207"/>
      <c r="H92" s="207"/>
      <c r="I92" s="208"/>
    </row>
    <row r="93" spans="1:9" ht="15.75" customHeight="1" x14ac:dyDescent="0.35">
      <c r="A93" s="50" t="s">
        <v>116</v>
      </c>
      <c r="B93" s="142">
        <v>1</v>
      </c>
      <c r="C93" s="41" t="s">
        <v>90</v>
      </c>
      <c r="D93" s="172"/>
      <c r="E93" s="47">
        <f t="shared" si="0"/>
        <v>0</v>
      </c>
      <c r="F93" s="206"/>
      <c r="G93" s="207"/>
      <c r="H93" s="207"/>
      <c r="I93" s="208"/>
    </row>
    <row r="94" spans="1:9" ht="15.75" customHeight="1" thickBot="1" x14ac:dyDescent="0.4">
      <c r="A94" s="50" t="s">
        <v>117</v>
      </c>
      <c r="B94" s="142">
        <v>1</v>
      </c>
      <c r="C94" s="41" t="s">
        <v>90</v>
      </c>
      <c r="D94" s="172"/>
      <c r="E94" s="47">
        <f t="shared" si="0"/>
        <v>0</v>
      </c>
      <c r="F94" s="206"/>
      <c r="G94" s="207"/>
      <c r="H94" s="207"/>
      <c r="I94" s="208"/>
    </row>
    <row r="95" spans="1:9" ht="15.75" customHeight="1" thickTop="1" thickBot="1" x14ac:dyDescent="0.4">
      <c r="A95" s="49" t="s">
        <v>118</v>
      </c>
      <c r="B95" s="41"/>
      <c r="C95" s="41"/>
      <c r="D95" s="164"/>
      <c r="E95" s="47"/>
      <c r="F95" s="209"/>
      <c r="G95" s="210"/>
      <c r="H95" s="210"/>
      <c r="I95" s="211"/>
    </row>
    <row r="96" spans="1:9" ht="15.75" customHeight="1" thickTop="1" x14ac:dyDescent="0.35">
      <c r="A96" s="50" t="s">
        <v>119</v>
      </c>
      <c r="B96" s="142">
        <v>1</v>
      </c>
      <c r="C96" s="41" t="s">
        <v>90</v>
      </c>
      <c r="D96" s="172"/>
      <c r="E96" s="47">
        <f t="shared" si="0"/>
        <v>0</v>
      </c>
      <c r="F96" s="206"/>
      <c r="G96" s="207"/>
      <c r="H96" s="207"/>
      <c r="I96" s="208"/>
    </row>
    <row r="97" spans="1:9" ht="15.75" customHeight="1" x14ac:dyDescent="0.35">
      <c r="A97" s="51" t="s">
        <v>120</v>
      </c>
      <c r="B97" s="142">
        <v>1</v>
      </c>
      <c r="C97" s="41" t="s">
        <v>90</v>
      </c>
      <c r="D97" s="172"/>
      <c r="E97" s="47">
        <f t="shared" si="0"/>
        <v>0</v>
      </c>
      <c r="F97" s="206"/>
      <c r="G97" s="207"/>
      <c r="H97" s="207"/>
      <c r="I97" s="208"/>
    </row>
    <row r="98" spans="1:9" ht="15.75" customHeight="1" thickBot="1" x14ac:dyDescent="0.4">
      <c r="A98" s="50" t="s">
        <v>121</v>
      </c>
      <c r="B98" s="142">
        <v>1</v>
      </c>
      <c r="C98" s="41" t="s">
        <v>90</v>
      </c>
      <c r="D98" s="172"/>
      <c r="E98" s="47">
        <f t="shared" si="0"/>
        <v>0</v>
      </c>
      <c r="F98" s="206"/>
      <c r="G98" s="207"/>
      <c r="H98" s="207"/>
      <c r="I98" s="208"/>
    </row>
    <row r="99" spans="1:9" ht="15.75" customHeight="1" thickTop="1" thickBot="1" x14ac:dyDescent="0.4">
      <c r="A99" s="49" t="s">
        <v>122</v>
      </c>
      <c r="B99" s="41"/>
      <c r="C99" s="41"/>
      <c r="D99" s="164"/>
      <c r="E99" s="47"/>
      <c r="F99" s="209"/>
      <c r="G99" s="210"/>
      <c r="H99" s="210"/>
      <c r="I99" s="211"/>
    </row>
    <row r="100" spans="1:9" ht="15.75" customHeight="1" thickTop="1" x14ac:dyDescent="0.35">
      <c r="A100" s="50" t="s">
        <v>123</v>
      </c>
      <c r="B100" s="41">
        <v>1</v>
      </c>
      <c r="C100" s="41" t="s">
        <v>90</v>
      </c>
      <c r="D100" s="172"/>
      <c r="E100" s="47">
        <f t="shared" si="0"/>
        <v>0</v>
      </c>
      <c r="F100" s="206"/>
      <c r="G100" s="207"/>
      <c r="H100" s="207"/>
      <c r="I100" s="208"/>
    </row>
    <row r="101" spans="1:9" ht="15.75" customHeight="1" x14ac:dyDescent="0.35">
      <c r="A101" s="50" t="s">
        <v>124</v>
      </c>
      <c r="B101" s="41">
        <v>1</v>
      </c>
      <c r="C101" s="41" t="s">
        <v>90</v>
      </c>
      <c r="D101" s="172"/>
      <c r="E101" s="47">
        <f t="shared" si="0"/>
        <v>0</v>
      </c>
      <c r="F101" s="206"/>
      <c r="G101" s="207"/>
      <c r="H101" s="207"/>
      <c r="I101" s="208"/>
    </row>
    <row r="102" spans="1:9" ht="15.75" customHeight="1" x14ac:dyDescent="0.35">
      <c r="A102" s="50" t="s">
        <v>125</v>
      </c>
      <c r="B102" s="41">
        <v>1</v>
      </c>
      <c r="C102" s="41" t="s">
        <v>90</v>
      </c>
      <c r="D102" s="172"/>
      <c r="E102" s="47">
        <f t="shared" si="0"/>
        <v>0</v>
      </c>
      <c r="F102" s="206"/>
      <c r="G102" s="207"/>
      <c r="H102" s="207"/>
      <c r="I102" s="208"/>
    </row>
    <row r="103" spans="1:9" ht="15.75" customHeight="1" x14ac:dyDescent="0.35">
      <c r="A103" s="50" t="s">
        <v>126</v>
      </c>
      <c r="B103" s="41">
        <v>1</v>
      </c>
      <c r="C103" s="41" t="s">
        <v>90</v>
      </c>
      <c r="D103" s="172"/>
      <c r="E103" s="47">
        <f t="shared" si="0"/>
        <v>0</v>
      </c>
      <c r="F103" s="206"/>
      <c r="G103" s="207"/>
      <c r="H103" s="207"/>
      <c r="I103" s="208"/>
    </row>
    <row r="104" spans="1:9" ht="15.75" customHeight="1" x14ac:dyDescent="0.35">
      <c r="A104" s="50" t="s">
        <v>127</v>
      </c>
      <c r="B104" s="41">
        <v>1</v>
      </c>
      <c r="C104" s="41" t="s">
        <v>90</v>
      </c>
      <c r="D104" s="172"/>
      <c r="E104" s="47">
        <f t="shared" si="0"/>
        <v>0</v>
      </c>
      <c r="F104" s="206"/>
      <c r="G104" s="207"/>
      <c r="H104" s="207"/>
      <c r="I104" s="208"/>
    </row>
    <row r="105" spans="1:9" ht="15.75" customHeight="1" x14ac:dyDescent="0.35">
      <c r="A105" s="50" t="s">
        <v>128</v>
      </c>
      <c r="B105" s="41">
        <v>1</v>
      </c>
      <c r="C105" s="41" t="s">
        <v>90</v>
      </c>
      <c r="D105" s="172"/>
      <c r="E105" s="47">
        <f t="shared" si="0"/>
        <v>0</v>
      </c>
      <c r="F105" s="206"/>
      <c r="G105" s="207"/>
      <c r="H105" s="207"/>
      <c r="I105" s="208"/>
    </row>
    <row r="106" spans="1:9" ht="15.75" customHeight="1" x14ac:dyDescent="0.35">
      <c r="A106" s="50" t="s">
        <v>129</v>
      </c>
      <c r="B106" s="41">
        <v>1</v>
      </c>
      <c r="C106" s="41" t="s">
        <v>90</v>
      </c>
      <c r="D106" s="172"/>
      <c r="E106" s="47">
        <f t="shared" ref="E106:E130" si="1">SUM(B106)*D106</f>
        <v>0</v>
      </c>
      <c r="F106" s="206"/>
      <c r="G106" s="207"/>
      <c r="H106" s="207"/>
      <c r="I106" s="208"/>
    </row>
    <row r="107" spans="1:9" ht="15.75" customHeight="1" x14ac:dyDescent="0.35">
      <c r="A107" s="50" t="s">
        <v>130</v>
      </c>
      <c r="B107" s="142">
        <v>15</v>
      </c>
      <c r="C107" s="41" t="s">
        <v>131</v>
      </c>
      <c r="D107" s="172"/>
      <c r="E107" s="47">
        <f t="shared" si="1"/>
        <v>0</v>
      </c>
      <c r="F107" s="206" t="s">
        <v>132</v>
      </c>
      <c r="G107" s="207"/>
      <c r="H107" s="207"/>
      <c r="I107" s="208"/>
    </row>
    <row r="108" spans="1:9" ht="15.75" customHeight="1" x14ac:dyDescent="0.35">
      <c r="A108" s="50" t="s">
        <v>133</v>
      </c>
      <c r="B108" s="41">
        <v>1</v>
      </c>
      <c r="C108" s="41" t="s">
        <v>90</v>
      </c>
      <c r="D108" s="172"/>
      <c r="E108" s="47">
        <f t="shared" si="1"/>
        <v>0</v>
      </c>
      <c r="F108" s="206" t="s">
        <v>134</v>
      </c>
      <c r="G108" s="207"/>
      <c r="H108" s="207"/>
      <c r="I108" s="208"/>
    </row>
    <row r="109" spans="1:9" ht="15.75" customHeight="1" thickBot="1" x14ac:dyDescent="0.4">
      <c r="A109" s="50" t="s">
        <v>135</v>
      </c>
      <c r="B109" s="142">
        <v>1</v>
      </c>
      <c r="C109" s="41" t="s">
        <v>90</v>
      </c>
      <c r="D109" s="172"/>
      <c r="E109" s="47">
        <f t="shared" si="1"/>
        <v>0</v>
      </c>
      <c r="F109" s="206" t="s">
        <v>136</v>
      </c>
      <c r="G109" s="207"/>
      <c r="H109" s="207"/>
      <c r="I109" s="208"/>
    </row>
    <row r="110" spans="1:9" ht="15.75" customHeight="1" thickTop="1" thickBot="1" x14ac:dyDescent="0.4">
      <c r="A110" s="49" t="s">
        <v>137</v>
      </c>
      <c r="B110" s="41"/>
      <c r="C110" s="41"/>
      <c r="D110" s="164"/>
      <c r="E110" s="47"/>
      <c r="F110" s="209"/>
      <c r="G110" s="210"/>
      <c r="H110" s="210"/>
      <c r="I110" s="211"/>
    </row>
    <row r="111" spans="1:9" ht="15.75" customHeight="1" thickTop="1" x14ac:dyDescent="0.35">
      <c r="A111" s="50" t="s">
        <v>138</v>
      </c>
      <c r="B111" s="142">
        <v>1</v>
      </c>
      <c r="C111" s="41" t="s">
        <v>90</v>
      </c>
      <c r="D111" s="172"/>
      <c r="E111" s="47">
        <f t="shared" si="1"/>
        <v>0</v>
      </c>
      <c r="F111" s="206"/>
      <c r="G111" s="207"/>
      <c r="H111" s="207"/>
      <c r="I111" s="208"/>
    </row>
    <row r="112" spans="1:9" ht="15.75" customHeight="1" x14ac:dyDescent="0.35">
      <c r="A112" s="50" t="s">
        <v>139</v>
      </c>
      <c r="B112" s="142">
        <v>1</v>
      </c>
      <c r="C112" s="41" t="s">
        <v>90</v>
      </c>
      <c r="D112" s="172"/>
      <c r="E112" s="47">
        <f t="shared" si="1"/>
        <v>0</v>
      </c>
      <c r="F112" s="206"/>
      <c r="G112" s="207"/>
      <c r="H112" s="207"/>
      <c r="I112" s="208"/>
    </row>
    <row r="113" spans="1:9" ht="15.75" customHeight="1" x14ac:dyDescent="0.35">
      <c r="A113" s="48" t="s">
        <v>140</v>
      </c>
      <c r="B113" s="142">
        <v>1</v>
      </c>
      <c r="C113" s="41" t="s">
        <v>73</v>
      </c>
      <c r="D113" s="172"/>
      <c r="E113" s="47">
        <f t="shared" si="1"/>
        <v>0</v>
      </c>
      <c r="F113" s="206"/>
      <c r="G113" s="207"/>
      <c r="H113" s="207"/>
      <c r="I113" s="208"/>
    </row>
    <row r="114" spans="1:9" ht="15.75" customHeight="1" x14ac:dyDescent="0.35">
      <c r="A114" s="50" t="s">
        <v>141</v>
      </c>
      <c r="B114" s="142">
        <v>1</v>
      </c>
      <c r="C114" s="41" t="s">
        <v>90</v>
      </c>
      <c r="D114" s="172"/>
      <c r="E114" s="47">
        <f t="shared" si="1"/>
        <v>0</v>
      </c>
      <c r="F114" s="206"/>
      <c r="G114" s="207"/>
      <c r="H114" s="207"/>
      <c r="I114" s="208"/>
    </row>
    <row r="115" spans="1:9" ht="15.75" customHeight="1" thickBot="1" x14ac:dyDescent="0.4">
      <c r="A115" s="50" t="s">
        <v>142</v>
      </c>
      <c r="B115" s="142">
        <v>1</v>
      </c>
      <c r="C115" s="41" t="s">
        <v>90</v>
      </c>
      <c r="D115" s="172"/>
      <c r="E115" s="47">
        <f t="shared" si="1"/>
        <v>0</v>
      </c>
      <c r="F115" s="206"/>
      <c r="G115" s="207"/>
      <c r="H115" s="207"/>
      <c r="I115" s="208"/>
    </row>
    <row r="116" spans="1:9" ht="15.75" customHeight="1" thickTop="1" thickBot="1" x14ac:dyDescent="0.4">
      <c r="A116" s="49" t="s">
        <v>143</v>
      </c>
      <c r="B116" s="142"/>
      <c r="C116" s="41"/>
      <c r="D116" s="164"/>
      <c r="E116" s="47"/>
      <c r="F116" s="209"/>
      <c r="G116" s="210"/>
      <c r="H116" s="210"/>
      <c r="I116" s="211"/>
    </row>
    <row r="117" spans="1:9" ht="15.75" customHeight="1" thickTop="1" x14ac:dyDescent="0.35">
      <c r="A117" s="50" t="s">
        <v>144</v>
      </c>
      <c r="B117" s="142">
        <v>1</v>
      </c>
      <c r="C117" s="41" t="s">
        <v>90</v>
      </c>
      <c r="D117" s="172"/>
      <c r="E117" s="47">
        <f t="shared" si="1"/>
        <v>0</v>
      </c>
      <c r="F117" s="206"/>
      <c r="G117" s="207"/>
      <c r="H117" s="207"/>
      <c r="I117" s="208"/>
    </row>
    <row r="118" spans="1:9" ht="15.75" customHeight="1" x14ac:dyDescent="0.35">
      <c r="A118" s="50" t="s">
        <v>145</v>
      </c>
      <c r="B118" s="142">
        <v>1</v>
      </c>
      <c r="C118" s="41" t="s">
        <v>90</v>
      </c>
      <c r="D118" s="172"/>
      <c r="E118" s="47">
        <f t="shared" si="1"/>
        <v>0</v>
      </c>
      <c r="F118" s="206"/>
      <c r="G118" s="207"/>
      <c r="H118" s="207"/>
      <c r="I118" s="208"/>
    </row>
    <row r="119" spans="1:9" ht="15.75" customHeight="1" x14ac:dyDescent="0.35">
      <c r="A119" s="50" t="s">
        <v>146</v>
      </c>
      <c r="B119" s="142">
        <v>1</v>
      </c>
      <c r="C119" s="41" t="s">
        <v>90</v>
      </c>
      <c r="D119" s="172"/>
      <c r="E119" s="47">
        <f t="shared" si="1"/>
        <v>0</v>
      </c>
      <c r="F119" s="206"/>
      <c r="G119" s="207"/>
      <c r="H119" s="207"/>
      <c r="I119" s="208"/>
    </row>
    <row r="120" spans="1:9" ht="15.75" customHeight="1" x14ac:dyDescent="0.35">
      <c r="A120" s="50" t="s">
        <v>147</v>
      </c>
      <c r="B120" s="41">
        <v>15</v>
      </c>
      <c r="C120" s="41" t="s">
        <v>131</v>
      </c>
      <c r="D120" s="172"/>
      <c r="E120" s="47">
        <f t="shared" si="1"/>
        <v>0</v>
      </c>
      <c r="F120" s="206"/>
      <c r="G120" s="207"/>
      <c r="H120" s="207"/>
      <c r="I120" s="208"/>
    </row>
    <row r="121" spans="1:9" ht="15.75" customHeight="1" x14ac:dyDescent="0.35">
      <c r="A121" s="50" t="s">
        <v>148</v>
      </c>
      <c r="B121" s="41">
        <v>1</v>
      </c>
      <c r="C121" s="41" t="s">
        <v>90</v>
      </c>
      <c r="D121" s="172"/>
      <c r="E121" s="47">
        <f t="shared" si="1"/>
        <v>0</v>
      </c>
      <c r="F121" s="206"/>
      <c r="G121" s="207"/>
      <c r="H121" s="207"/>
      <c r="I121" s="208"/>
    </row>
    <row r="122" spans="1:9" ht="15.75" customHeight="1" thickBot="1" x14ac:dyDescent="0.4">
      <c r="A122" s="50" t="s">
        <v>149</v>
      </c>
      <c r="B122" s="142">
        <v>80</v>
      </c>
      <c r="C122" s="142" t="s">
        <v>131</v>
      </c>
      <c r="D122" s="172"/>
      <c r="E122" s="47">
        <f t="shared" si="1"/>
        <v>0</v>
      </c>
      <c r="F122" s="206"/>
      <c r="G122" s="207"/>
      <c r="H122" s="207"/>
      <c r="I122" s="208"/>
    </row>
    <row r="123" spans="1:9" ht="15.75" customHeight="1" thickTop="1" thickBot="1" x14ac:dyDescent="0.4">
      <c r="A123" s="49" t="s">
        <v>150</v>
      </c>
      <c r="B123" s="41"/>
      <c r="C123" s="41"/>
      <c r="D123" s="164"/>
      <c r="E123" s="47"/>
      <c r="F123" s="209"/>
      <c r="G123" s="210"/>
      <c r="H123" s="210"/>
      <c r="I123" s="211"/>
    </row>
    <row r="124" spans="1:9" ht="15.75" customHeight="1" thickTop="1" x14ac:dyDescent="0.35">
      <c r="A124" s="48" t="s">
        <v>151</v>
      </c>
      <c r="B124" s="142">
        <v>1</v>
      </c>
      <c r="C124" s="41" t="s">
        <v>73</v>
      </c>
      <c r="D124" s="172"/>
      <c r="E124" s="47">
        <f t="shared" si="1"/>
        <v>0</v>
      </c>
      <c r="F124" s="206"/>
      <c r="G124" s="207"/>
      <c r="H124" s="207"/>
      <c r="I124" s="208"/>
    </row>
    <row r="125" spans="1:9" ht="15.75" customHeight="1" x14ac:dyDescent="0.35">
      <c r="A125" s="48" t="s">
        <v>152</v>
      </c>
      <c r="B125" s="142">
        <v>1</v>
      </c>
      <c r="C125" s="41" t="s">
        <v>73</v>
      </c>
      <c r="D125" s="172"/>
      <c r="E125" s="47">
        <f t="shared" si="1"/>
        <v>0</v>
      </c>
      <c r="F125" s="206"/>
      <c r="G125" s="207"/>
      <c r="H125" s="207"/>
      <c r="I125" s="208"/>
    </row>
    <row r="126" spans="1:9" ht="15.75" customHeight="1" thickBot="1" x14ac:dyDescent="0.4">
      <c r="A126" s="48" t="s">
        <v>153</v>
      </c>
      <c r="B126" s="41"/>
      <c r="C126" s="41"/>
      <c r="D126" s="164"/>
      <c r="E126" s="144" t="s">
        <v>154</v>
      </c>
      <c r="F126" s="209" t="s">
        <v>155</v>
      </c>
      <c r="G126" s="210"/>
      <c r="H126" s="210"/>
      <c r="I126" s="211"/>
    </row>
    <row r="127" spans="1:9" ht="15.75" customHeight="1" thickTop="1" thickBot="1" x14ac:dyDescent="0.4">
      <c r="A127" s="49" t="s">
        <v>156</v>
      </c>
      <c r="B127" s="41"/>
      <c r="C127" s="41"/>
      <c r="D127" s="164"/>
      <c r="E127" s="47"/>
      <c r="F127" s="209"/>
      <c r="G127" s="210"/>
      <c r="H127" s="210"/>
      <c r="I127" s="211"/>
    </row>
    <row r="128" spans="1:9" ht="15.75" customHeight="1" thickTop="1" x14ac:dyDescent="0.35">
      <c r="A128" s="48" t="s">
        <v>157</v>
      </c>
      <c r="B128" s="142">
        <v>80</v>
      </c>
      <c r="C128" s="142" t="s">
        <v>131</v>
      </c>
      <c r="D128" s="172"/>
      <c r="E128" s="47">
        <f t="shared" si="1"/>
        <v>0</v>
      </c>
      <c r="F128" s="206"/>
      <c r="G128" s="207"/>
      <c r="H128" s="207"/>
      <c r="I128" s="208"/>
    </row>
    <row r="129" spans="1:9" ht="15.75" customHeight="1" x14ac:dyDescent="0.35">
      <c r="A129" s="48" t="s">
        <v>158</v>
      </c>
      <c r="B129" s="142">
        <v>1</v>
      </c>
      <c r="C129" s="41" t="s">
        <v>90</v>
      </c>
      <c r="D129" s="172"/>
      <c r="E129" s="47">
        <f t="shared" si="1"/>
        <v>0</v>
      </c>
      <c r="F129" s="206"/>
      <c r="G129" s="207"/>
      <c r="H129" s="207"/>
      <c r="I129" s="208"/>
    </row>
    <row r="130" spans="1:9" ht="15.75" customHeight="1" x14ac:dyDescent="0.35">
      <c r="A130" s="48" t="s">
        <v>159</v>
      </c>
      <c r="B130" s="142">
        <v>1</v>
      </c>
      <c r="C130" s="41" t="s">
        <v>90</v>
      </c>
      <c r="D130" s="172"/>
      <c r="E130" s="47">
        <f t="shared" si="1"/>
        <v>0</v>
      </c>
      <c r="F130" s="206"/>
      <c r="G130" s="207"/>
      <c r="H130" s="207"/>
      <c r="I130" s="208"/>
    </row>
    <row r="131" spans="1:9" ht="15.75" customHeight="1" thickBot="1" x14ac:dyDescent="0.4">
      <c r="A131" s="48"/>
      <c r="B131" s="41"/>
      <c r="C131" s="41"/>
      <c r="D131" s="46"/>
      <c r="E131" s="47"/>
      <c r="F131" s="209"/>
      <c r="G131" s="210"/>
      <c r="H131" s="210"/>
      <c r="I131" s="211"/>
    </row>
    <row r="132" spans="1:9" ht="23.25" customHeight="1" thickTop="1" thickBot="1" x14ac:dyDescent="0.4">
      <c r="A132" s="52" t="s">
        <v>160</v>
      </c>
      <c r="B132" s="53"/>
      <c r="C132" s="54"/>
      <c r="D132" s="55"/>
      <c r="E132" s="56">
        <f>SUM(E41:E130)</f>
        <v>0</v>
      </c>
      <c r="F132" s="234"/>
      <c r="G132" s="235"/>
      <c r="H132" s="235"/>
      <c r="I132" s="236"/>
    </row>
    <row r="133" spans="1:9" ht="23.25" customHeight="1" thickTop="1" thickBot="1" x14ac:dyDescent="0.4">
      <c r="A133" s="52" t="s">
        <v>161</v>
      </c>
      <c r="B133" s="53"/>
      <c r="C133" s="54"/>
      <c r="D133" s="55"/>
      <c r="E133" s="56">
        <f>SUM(E132)/B21</f>
        <v>0</v>
      </c>
      <c r="F133" s="234"/>
      <c r="G133" s="235"/>
      <c r="H133" s="235"/>
      <c r="I133" s="236"/>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234"/>
      <c r="G135" s="235"/>
      <c r="H135" s="235"/>
      <c r="I135" s="236"/>
    </row>
    <row r="136" spans="1:9" ht="23.25" customHeight="1" thickTop="1" x14ac:dyDescent="0.35">
      <c r="A136" s="61" t="s">
        <v>163</v>
      </c>
      <c r="B136" s="62"/>
      <c r="C136" s="63"/>
      <c r="D136" s="64"/>
      <c r="E136" s="174">
        <v>0</v>
      </c>
      <c r="F136" s="191"/>
      <c r="G136" s="192"/>
      <c r="H136" s="192"/>
      <c r="I136" s="193"/>
    </row>
    <row r="137" spans="1:9" ht="23.25" customHeight="1" thickBot="1" x14ac:dyDescent="0.4">
      <c r="A137" s="61" t="s">
        <v>164</v>
      </c>
      <c r="B137" s="66"/>
      <c r="C137" s="67"/>
      <c r="D137" s="68"/>
      <c r="E137" s="175">
        <v>0</v>
      </c>
      <c r="F137" s="194"/>
      <c r="G137" s="195"/>
      <c r="H137" s="195"/>
      <c r="I137" s="196"/>
    </row>
    <row r="138" spans="1:9" ht="23.25" customHeight="1" thickTop="1" thickBot="1" x14ac:dyDescent="0.4">
      <c r="A138" s="52" t="s">
        <v>165</v>
      </c>
      <c r="B138" s="53"/>
      <c r="C138" s="54"/>
      <c r="D138" s="55"/>
      <c r="E138" s="94">
        <f>SUM(E136:E137)</f>
        <v>0</v>
      </c>
      <c r="F138" s="234"/>
      <c r="G138" s="235"/>
      <c r="H138" s="235"/>
      <c r="I138" s="236"/>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42"/>
      <c r="B141" s="243"/>
      <c r="C141" s="243"/>
      <c r="D141" s="243"/>
      <c r="E141" s="243"/>
      <c r="F141" s="243"/>
      <c r="G141" s="243"/>
      <c r="H141" s="243"/>
      <c r="I141" s="24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c r="E144" s="78">
        <f>SUM(B144)*D144</f>
        <v>0</v>
      </c>
      <c r="F144" s="82">
        <v>3</v>
      </c>
      <c r="G144" s="83">
        <f>SUM(E144*F144)</f>
        <v>0</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c r="E146" s="78">
        <f>SUM(B146)*D146</f>
        <v>0</v>
      </c>
      <c r="F146" s="82">
        <v>3</v>
      </c>
      <c r="G146" s="83">
        <f>SUM(E146*F146)</f>
        <v>0</v>
      </c>
      <c r="H146" s="80"/>
      <c r="I146" s="75"/>
    </row>
    <row r="147" spans="1:9" ht="16" thickBot="1" x14ac:dyDescent="0.4">
      <c r="A147" s="179" t="s">
        <v>173</v>
      </c>
      <c r="B147" s="129">
        <v>1</v>
      </c>
      <c r="C147" s="39" t="s">
        <v>90</v>
      </c>
      <c r="D147" s="176"/>
      <c r="E147" s="78">
        <f>SUM(B147)*D147</f>
        <v>0</v>
      </c>
      <c r="F147" s="85">
        <v>3</v>
      </c>
      <c r="G147" s="86">
        <f>SUM(E147*F147)</f>
        <v>0</v>
      </c>
      <c r="H147" s="80"/>
      <c r="I147" s="75"/>
    </row>
    <row r="148" spans="1:9" ht="16" thickBot="1" x14ac:dyDescent="0.4">
      <c r="A148" s="87" t="s">
        <v>174</v>
      </c>
      <c r="B148" s="40"/>
      <c r="C148" s="40"/>
      <c r="D148" s="40"/>
      <c r="E148" s="40"/>
      <c r="F148" s="88"/>
      <c r="G148" s="89">
        <f>SUM(G144:G147)</f>
        <v>0</v>
      </c>
      <c r="H148" s="80"/>
      <c r="I148" s="75"/>
    </row>
    <row r="149" spans="1:9" ht="16" thickBot="1" x14ac:dyDescent="0.4">
      <c r="A149" s="188"/>
      <c r="B149" s="189"/>
      <c r="C149" s="189"/>
      <c r="D149" s="189"/>
      <c r="E149" s="189"/>
      <c r="F149" s="189"/>
      <c r="G149" s="189"/>
      <c r="H149" s="189"/>
      <c r="I149" s="190"/>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c r="E152" s="78">
        <f>SUM(B152)*D152</f>
        <v>0</v>
      </c>
      <c r="F152" s="82">
        <v>16</v>
      </c>
      <c r="G152" s="83">
        <f>SUM(E152*F152)</f>
        <v>0</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c r="E154" s="78">
        <f>SUM(B154)*D154</f>
        <v>0</v>
      </c>
      <c r="F154" s="82">
        <v>16</v>
      </c>
      <c r="G154" s="83">
        <f>SUM(E154*F154)</f>
        <v>0</v>
      </c>
      <c r="H154" s="80"/>
      <c r="I154" s="75"/>
    </row>
    <row r="155" spans="1:9" ht="16" thickBot="1" x14ac:dyDescent="0.4">
      <c r="A155" s="179" t="s">
        <v>173</v>
      </c>
      <c r="B155" s="129">
        <v>1</v>
      </c>
      <c r="C155" s="39" t="s">
        <v>90</v>
      </c>
      <c r="D155" s="176"/>
      <c r="E155" s="78">
        <f>SUM(B155)*D155</f>
        <v>0</v>
      </c>
      <c r="F155" s="85">
        <v>16</v>
      </c>
      <c r="G155" s="86">
        <f>SUM(E155*F155)</f>
        <v>0</v>
      </c>
      <c r="H155" s="80"/>
      <c r="I155" s="75"/>
    </row>
    <row r="156" spans="1:9" ht="16" thickBot="1" x14ac:dyDescent="0.4">
      <c r="A156" s="87" t="s">
        <v>176</v>
      </c>
      <c r="B156" s="40"/>
      <c r="C156" s="40"/>
      <c r="D156" s="40"/>
      <c r="E156" s="40"/>
      <c r="F156" s="88"/>
      <c r="G156" s="89">
        <f>SUM(G152:G155)</f>
        <v>0</v>
      </c>
      <c r="H156" s="80"/>
      <c r="I156" s="75"/>
    </row>
    <row r="157" spans="1:9" ht="16" thickBot="1" x14ac:dyDescent="0.4">
      <c r="A157" s="250"/>
      <c r="B157" s="251"/>
      <c r="C157" s="251"/>
      <c r="D157" s="251"/>
      <c r="E157" s="251"/>
      <c r="F157" s="251"/>
      <c r="G157" s="251"/>
      <c r="H157" s="251"/>
      <c r="I157" s="252"/>
    </row>
    <row r="158" spans="1:9" ht="16" thickBot="1" x14ac:dyDescent="0.4">
      <c r="A158" s="70" t="s">
        <v>254</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c r="E160" s="78">
        <f>SUM(B160)*D160</f>
        <v>0</v>
      </c>
      <c r="F160" s="82">
        <v>7</v>
      </c>
      <c r="G160" s="83">
        <f>SUM(E160*F160)</f>
        <v>0</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c r="E162" s="78">
        <f>SUM(B162)*D162</f>
        <v>0</v>
      </c>
      <c r="F162" s="82">
        <v>7</v>
      </c>
      <c r="G162" s="83">
        <f>SUM(E162*F162)</f>
        <v>0</v>
      </c>
      <c r="H162" s="80"/>
      <c r="I162" s="75"/>
    </row>
    <row r="163" spans="1:9" ht="16" thickBot="1" x14ac:dyDescent="0.4">
      <c r="A163" s="179" t="s">
        <v>173</v>
      </c>
      <c r="B163" s="129">
        <v>1</v>
      </c>
      <c r="C163" s="39" t="s">
        <v>90</v>
      </c>
      <c r="D163" s="176"/>
      <c r="E163" s="78">
        <f>SUM(B163)*D163</f>
        <v>0</v>
      </c>
      <c r="F163" s="85">
        <v>7</v>
      </c>
      <c r="G163" s="86">
        <f>SUM(E163*F163)</f>
        <v>0</v>
      </c>
      <c r="H163" s="80"/>
      <c r="I163" s="75"/>
    </row>
    <row r="164" spans="1:9" ht="16" thickBot="1" x14ac:dyDescent="0.4">
      <c r="A164" s="87" t="s">
        <v>255</v>
      </c>
      <c r="B164" s="40"/>
      <c r="C164" s="40"/>
      <c r="D164" s="40"/>
      <c r="E164" s="40"/>
      <c r="F164" s="88"/>
      <c r="G164" s="89">
        <f>SUM(G160:G163)</f>
        <v>0</v>
      </c>
      <c r="H164" s="90"/>
      <c r="I164" s="75"/>
    </row>
    <row r="165" spans="1:9" ht="16" thickBot="1" x14ac:dyDescent="0.4">
      <c r="A165" s="253"/>
      <c r="B165" s="254"/>
      <c r="C165" s="254"/>
      <c r="D165" s="254"/>
      <c r="E165" s="254"/>
      <c r="F165" s="254"/>
      <c r="G165" s="254"/>
      <c r="H165" s="255"/>
      <c r="I165" s="256"/>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c r="E168" s="78">
        <f>SUM(B168)*D168</f>
        <v>0</v>
      </c>
      <c r="F168" s="82">
        <v>11</v>
      </c>
      <c r="G168" s="83">
        <f>SUM(E168*F168)</f>
        <v>0</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c r="E170" s="78">
        <f>SUM(B170)*D170</f>
        <v>0</v>
      </c>
      <c r="F170" s="82">
        <v>11</v>
      </c>
      <c r="G170" s="83">
        <f>SUM(E170*F170)</f>
        <v>0</v>
      </c>
      <c r="H170" s="80"/>
      <c r="I170" s="75"/>
    </row>
    <row r="171" spans="1:9" ht="16" thickBot="1" x14ac:dyDescent="0.4">
      <c r="A171" s="179" t="s">
        <v>173</v>
      </c>
      <c r="B171" s="129">
        <v>1</v>
      </c>
      <c r="C171" s="39" t="s">
        <v>90</v>
      </c>
      <c r="D171" s="176"/>
      <c r="E171" s="78">
        <f>SUM(B171)*D171</f>
        <v>0</v>
      </c>
      <c r="F171" s="85">
        <v>11</v>
      </c>
      <c r="G171" s="86">
        <f>SUM(E171*F171)</f>
        <v>0</v>
      </c>
      <c r="H171" s="80"/>
      <c r="I171" s="75"/>
    </row>
    <row r="172" spans="1:9" ht="16" thickBot="1" x14ac:dyDescent="0.4">
      <c r="A172" s="87" t="s">
        <v>178</v>
      </c>
      <c r="B172" s="40"/>
      <c r="C172" s="40"/>
      <c r="D172" s="40"/>
      <c r="E172" s="40"/>
      <c r="F172" s="88"/>
      <c r="G172" s="89">
        <f>SUM(G168:G171)</f>
        <v>0</v>
      </c>
      <c r="H172" s="90"/>
      <c r="I172" s="75"/>
    </row>
    <row r="173" spans="1:9" ht="16" thickBot="1" x14ac:dyDescent="0.4">
      <c r="A173" s="188"/>
      <c r="B173" s="189"/>
      <c r="C173" s="189"/>
      <c r="D173" s="189"/>
      <c r="E173" s="189"/>
      <c r="F173" s="189"/>
      <c r="G173" s="189"/>
      <c r="H173" s="189"/>
      <c r="I173" s="190"/>
    </row>
    <row r="174" spans="1:9" ht="16" thickBot="1" x14ac:dyDescent="0.4">
      <c r="A174" s="70" t="s">
        <v>256</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c r="E176" s="78">
        <f>SUM(B176)*D176</f>
        <v>0</v>
      </c>
      <c r="F176" s="82">
        <v>11</v>
      </c>
      <c r="G176" s="83">
        <f>SUM(E176*F176)</f>
        <v>0</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c r="E178" s="78">
        <f>SUM(B178)*D178</f>
        <v>0</v>
      </c>
      <c r="F178" s="82">
        <v>11</v>
      </c>
      <c r="G178" s="83">
        <f>SUM(E178*F178)</f>
        <v>0</v>
      </c>
      <c r="H178" s="80"/>
      <c r="I178" s="75"/>
    </row>
    <row r="179" spans="1:9" ht="16" thickBot="1" x14ac:dyDescent="0.4">
      <c r="A179" s="179" t="s">
        <v>173</v>
      </c>
      <c r="B179" s="129">
        <v>1</v>
      </c>
      <c r="C179" s="39" t="s">
        <v>90</v>
      </c>
      <c r="D179" s="176"/>
      <c r="E179" s="78">
        <f>SUM(B179)*D179</f>
        <v>0</v>
      </c>
      <c r="F179" s="85">
        <v>11</v>
      </c>
      <c r="G179" s="86">
        <f>SUM(E179*F179)</f>
        <v>0</v>
      </c>
      <c r="H179" s="80"/>
      <c r="I179" s="75"/>
    </row>
    <row r="180" spans="1:9" ht="16" thickBot="1" x14ac:dyDescent="0.4">
      <c r="A180" s="87" t="s">
        <v>178</v>
      </c>
      <c r="B180" s="40"/>
      <c r="C180" s="40"/>
      <c r="D180" s="40"/>
      <c r="E180" s="40"/>
      <c r="F180" s="88"/>
      <c r="G180" s="89">
        <f>SUM(G176:G179)</f>
        <v>0</v>
      </c>
      <c r="H180" s="80"/>
      <c r="I180" s="75"/>
    </row>
    <row r="181" spans="1:9" ht="16" thickBot="1" x14ac:dyDescent="0.4">
      <c r="A181" s="188"/>
      <c r="B181" s="189"/>
      <c r="C181" s="189"/>
      <c r="D181" s="189"/>
      <c r="E181" s="189"/>
      <c r="F181" s="189"/>
      <c r="G181" s="189"/>
      <c r="H181" s="189"/>
      <c r="I181" s="190"/>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c r="E184" s="78">
        <f>SUM(B184)*D184</f>
        <v>0</v>
      </c>
      <c r="F184" s="82">
        <v>22</v>
      </c>
      <c r="G184" s="83">
        <f>SUM(E184*F184)</f>
        <v>0</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c r="E186" s="78">
        <f>SUM(B186)*D186</f>
        <v>0</v>
      </c>
      <c r="F186" s="82">
        <v>22</v>
      </c>
      <c r="G186" s="83">
        <f>SUM(E186*F186)</f>
        <v>0</v>
      </c>
      <c r="H186" s="80"/>
      <c r="I186" s="75"/>
    </row>
    <row r="187" spans="1:9" ht="16" thickBot="1" x14ac:dyDescent="0.4">
      <c r="A187" s="179" t="s">
        <v>173</v>
      </c>
      <c r="B187" s="129">
        <v>1</v>
      </c>
      <c r="C187" s="39" t="s">
        <v>90</v>
      </c>
      <c r="D187" s="176"/>
      <c r="E187" s="78">
        <f>SUM(B187)*D187</f>
        <v>0</v>
      </c>
      <c r="F187" s="85">
        <v>22</v>
      </c>
      <c r="G187" s="86">
        <f>SUM(E187*F187)</f>
        <v>0</v>
      </c>
      <c r="H187" s="80"/>
      <c r="I187" s="75"/>
    </row>
    <row r="188" spans="1:9" ht="16" thickBot="1" x14ac:dyDescent="0.4">
      <c r="A188" s="87" t="s">
        <v>181</v>
      </c>
      <c r="B188" s="40"/>
      <c r="C188" s="40"/>
      <c r="D188" s="40"/>
      <c r="E188" s="40"/>
      <c r="F188" s="88"/>
      <c r="G188" s="89">
        <f>SUM(G184:G187)</f>
        <v>0</v>
      </c>
      <c r="H188" s="80"/>
      <c r="I188" s="75"/>
    </row>
    <row r="189" spans="1:9" ht="16" thickBot="1" x14ac:dyDescent="0.4">
      <c r="A189" s="250"/>
      <c r="B189" s="251"/>
      <c r="C189" s="251"/>
      <c r="D189" s="251"/>
      <c r="E189" s="251"/>
      <c r="F189" s="251"/>
      <c r="G189" s="251"/>
      <c r="H189" s="251"/>
      <c r="I189" s="252"/>
    </row>
    <row r="190" spans="1:9" ht="16" thickBot="1" x14ac:dyDescent="0.4">
      <c r="A190" s="70" t="s">
        <v>257</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c r="E192" s="78">
        <f>SUM(B192)*D192</f>
        <v>0</v>
      </c>
      <c r="F192" s="82">
        <v>10</v>
      </c>
      <c r="G192" s="83">
        <f>SUM(E192*F192)</f>
        <v>0</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c r="E194" s="78">
        <f>SUM(B194)*D194</f>
        <v>0</v>
      </c>
      <c r="F194" s="82">
        <v>10</v>
      </c>
      <c r="G194" s="83">
        <f>SUM(E194*F194)</f>
        <v>0</v>
      </c>
      <c r="H194" s="80"/>
      <c r="I194" s="75"/>
    </row>
    <row r="195" spans="1:9" ht="16" thickBot="1" x14ac:dyDescent="0.4">
      <c r="A195" s="179" t="s">
        <v>173</v>
      </c>
      <c r="B195" s="129">
        <v>1</v>
      </c>
      <c r="C195" s="39" t="s">
        <v>90</v>
      </c>
      <c r="D195" s="176"/>
      <c r="E195" s="78">
        <f>SUM(B195)*D195</f>
        <v>0</v>
      </c>
      <c r="F195" s="82">
        <v>10</v>
      </c>
      <c r="G195" s="83">
        <f>SUM(E195*F195)</f>
        <v>0</v>
      </c>
      <c r="H195" s="65"/>
      <c r="I195" s="75"/>
    </row>
    <row r="196" spans="1:9" ht="16" thickBot="1" x14ac:dyDescent="0.4">
      <c r="A196" s="87" t="s">
        <v>258</v>
      </c>
      <c r="B196" s="40"/>
      <c r="C196" s="40"/>
      <c r="D196" s="40"/>
      <c r="E196" s="40"/>
      <c r="F196" s="40"/>
      <c r="G196" s="89">
        <f>SUM(G192:G195)</f>
        <v>0</v>
      </c>
      <c r="H196" s="151"/>
      <c r="I196" s="152"/>
    </row>
    <row r="197" spans="1:9" ht="16" thickBot="1" x14ac:dyDescent="0.4">
      <c r="A197" s="237"/>
      <c r="B197" s="237"/>
      <c r="C197" s="237"/>
      <c r="D197" s="237"/>
      <c r="E197" s="237"/>
      <c r="F197" s="237"/>
      <c r="G197" s="237"/>
      <c r="H197" s="237"/>
      <c r="I197" s="237"/>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c r="E200" s="78">
        <f>SUM(B200)*D200</f>
        <v>0</v>
      </c>
      <c r="F200" s="78"/>
      <c r="G200" s="111"/>
      <c r="H200" s="65"/>
      <c r="I200" s="110"/>
    </row>
    <row r="201" spans="1:9" ht="16" thickBot="1" x14ac:dyDescent="0.4">
      <c r="A201" s="117" t="s">
        <v>186</v>
      </c>
      <c r="B201" s="39">
        <v>19182</v>
      </c>
      <c r="C201" s="39" t="s">
        <v>185</v>
      </c>
      <c r="D201" s="176"/>
      <c r="E201" s="78">
        <f t="shared" ref="E201:E224" si="2">SUM(B201)*D201</f>
        <v>0</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c r="E203" s="78">
        <f t="shared" si="2"/>
        <v>0</v>
      </c>
      <c r="F203" s="78"/>
      <c r="G203" s="111"/>
      <c r="H203" s="65"/>
      <c r="I203" s="110"/>
    </row>
    <row r="204" spans="1:9" x14ac:dyDescent="0.35">
      <c r="A204" s="96" t="s">
        <v>189</v>
      </c>
      <c r="B204" s="39">
        <v>1022</v>
      </c>
      <c r="C204" s="39" t="s">
        <v>185</v>
      </c>
      <c r="D204" s="176"/>
      <c r="E204" s="78">
        <f t="shared" si="2"/>
        <v>0</v>
      </c>
      <c r="F204" s="78"/>
      <c r="G204" s="111"/>
      <c r="H204" s="65"/>
      <c r="I204" s="110"/>
    </row>
    <row r="205" spans="1:9" x14ac:dyDescent="0.35">
      <c r="A205" s="96" t="s">
        <v>190</v>
      </c>
      <c r="B205" s="39">
        <v>125</v>
      </c>
      <c r="C205" s="39" t="s">
        <v>185</v>
      </c>
      <c r="D205" s="176"/>
      <c r="E205" s="78">
        <f t="shared" si="2"/>
        <v>0</v>
      </c>
      <c r="F205" s="78"/>
      <c r="G205" s="111"/>
      <c r="H205" s="65"/>
      <c r="I205" s="110"/>
    </row>
    <row r="206" spans="1:9" x14ac:dyDescent="0.35">
      <c r="A206" s="96" t="s">
        <v>192</v>
      </c>
      <c r="B206" s="39">
        <v>3467</v>
      </c>
      <c r="C206" s="39" t="s">
        <v>185</v>
      </c>
      <c r="D206" s="176"/>
      <c r="E206" s="78">
        <f t="shared" si="2"/>
        <v>0</v>
      </c>
      <c r="F206" s="78"/>
      <c r="G206" s="111"/>
      <c r="H206" s="65"/>
      <c r="I206" s="110"/>
    </row>
    <row r="207" spans="1:9" ht="16" thickBot="1" x14ac:dyDescent="0.4">
      <c r="A207" s="117" t="s">
        <v>193</v>
      </c>
      <c r="B207" s="39">
        <v>2134</v>
      </c>
      <c r="C207" s="39" t="s">
        <v>185</v>
      </c>
      <c r="D207" s="176"/>
      <c r="E207" s="78">
        <f t="shared" si="2"/>
        <v>0</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c r="E209" s="78">
        <f t="shared" si="2"/>
        <v>0</v>
      </c>
      <c r="F209" s="78"/>
      <c r="G209" s="111"/>
      <c r="H209" s="65"/>
      <c r="I209" s="110"/>
    </row>
    <row r="210" spans="1:9" x14ac:dyDescent="0.35">
      <c r="A210" s="96" t="s">
        <v>196</v>
      </c>
      <c r="B210" s="39">
        <v>1515</v>
      </c>
      <c r="C210" s="39" t="s">
        <v>185</v>
      </c>
      <c r="D210" s="129">
        <v>40</v>
      </c>
      <c r="E210" s="78">
        <f t="shared" si="2"/>
        <v>60600</v>
      </c>
      <c r="F210" s="65" t="s">
        <v>197</v>
      </c>
      <c r="G210" s="111"/>
      <c r="H210" s="65"/>
      <c r="I210" s="110"/>
    </row>
    <row r="211" spans="1:9" x14ac:dyDescent="0.35">
      <c r="A211" s="96" t="s">
        <v>198</v>
      </c>
      <c r="B211" s="39">
        <v>134</v>
      </c>
      <c r="C211" s="41" t="s">
        <v>131</v>
      </c>
      <c r="D211" s="129">
        <v>300</v>
      </c>
      <c r="E211" s="78">
        <f t="shared" ref="E211" si="3">SUM(B211)*D211</f>
        <v>40200</v>
      </c>
      <c r="F211" s="65" t="s">
        <v>197</v>
      </c>
      <c r="G211" s="111"/>
      <c r="H211" s="65"/>
      <c r="I211" s="110"/>
    </row>
    <row r="212" spans="1:9" x14ac:dyDescent="0.35">
      <c r="A212" s="91" t="s">
        <v>199</v>
      </c>
      <c r="B212" s="41">
        <v>86</v>
      </c>
      <c r="C212" s="41" t="s">
        <v>131</v>
      </c>
      <c r="D212" s="177"/>
      <c r="E212" s="78">
        <f t="shared" si="2"/>
        <v>0</v>
      </c>
      <c r="F212" s="78"/>
      <c r="G212" s="111"/>
      <c r="H212" s="65"/>
      <c r="I212" s="110"/>
    </row>
    <row r="213" spans="1:9" x14ac:dyDescent="0.35">
      <c r="A213" s="96" t="s">
        <v>200</v>
      </c>
      <c r="B213" s="39">
        <v>1282</v>
      </c>
      <c r="C213" s="39" t="s">
        <v>201</v>
      </c>
      <c r="D213" s="176"/>
      <c r="E213" s="78">
        <f t="shared" si="2"/>
        <v>0</v>
      </c>
      <c r="F213" s="78"/>
      <c r="G213" s="111"/>
      <c r="H213" s="65"/>
      <c r="I213" s="110"/>
    </row>
    <row r="214" spans="1:9" ht="16" thickBot="1" x14ac:dyDescent="0.4">
      <c r="A214" s="117" t="s">
        <v>202</v>
      </c>
      <c r="B214" s="39">
        <v>390</v>
      </c>
      <c r="C214" s="39" t="s">
        <v>201</v>
      </c>
      <c r="D214" s="176"/>
      <c r="E214" s="78">
        <f t="shared" si="2"/>
        <v>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2"/>
        <v>290000</v>
      </c>
      <c r="F216" s="65" t="s">
        <v>197</v>
      </c>
      <c r="G216" s="111"/>
      <c r="H216" s="65"/>
      <c r="I216" s="110"/>
    </row>
    <row r="217" spans="1:9" x14ac:dyDescent="0.35">
      <c r="A217" s="96" t="s">
        <v>205</v>
      </c>
      <c r="B217" s="39">
        <v>80</v>
      </c>
      <c r="C217" s="39" t="s">
        <v>90</v>
      </c>
      <c r="D217" s="176"/>
      <c r="E217" s="78">
        <f t="shared" si="2"/>
        <v>0</v>
      </c>
      <c r="F217" s="78"/>
      <c r="G217" s="111"/>
      <c r="H217" s="65"/>
      <c r="I217" s="110"/>
    </row>
    <row r="218" spans="1:9" ht="16" thickBot="1" x14ac:dyDescent="0.4">
      <c r="A218" s="117" t="s">
        <v>206</v>
      </c>
      <c r="B218" s="39">
        <v>1</v>
      </c>
      <c r="C218" s="39" t="s">
        <v>90</v>
      </c>
      <c r="D218" s="129">
        <v>20000</v>
      </c>
      <c r="E218" s="78">
        <f t="shared" si="2"/>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2"/>
        <v>82000</v>
      </c>
      <c r="F220" s="65" t="s">
        <v>197</v>
      </c>
      <c r="G220" s="111"/>
      <c r="H220" s="65"/>
      <c r="I220" s="110"/>
    </row>
    <row r="221" spans="1:9" x14ac:dyDescent="0.35">
      <c r="A221" s="96" t="s">
        <v>209</v>
      </c>
      <c r="B221" s="39">
        <v>1</v>
      </c>
      <c r="C221" s="39" t="s">
        <v>90</v>
      </c>
      <c r="D221" s="129">
        <v>62500</v>
      </c>
      <c r="E221" s="78">
        <f t="shared" si="2"/>
        <v>62500</v>
      </c>
      <c r="F221" s="65" t="s">
        <v>197</v>
      </c>
      <c r="G221" s="111"/>
      <c r="H221" s="65"/>
      <c r="I221" s="110"/>
    </row>
    <row r="222" spans="1:9" x14ac:dyDescent="0.35">
      <c r="A222" s="96" t="s">
        <v>210</v>
      </c>
      <c r="B222" s="39">
        <v>1</v>
      </c>
      <c r="C222" s="39" t="s">
        <v>90</v>
      </c>
      <c r="D222" s="129">
        <v>82000</v>
      </c>
      <c r="E222" s="78">
        <f t="shared" si="2"/>
        <v>82000</v>
      </c>
      <c r="F222" s="65" t="s">
        <v>197</v>
      </c>
      <c r="G222" s="111"/>
      <c r="H222" s="65"/>
      <c r="I222" s="110"/>
    </row>
    <row r="223" spans="1:9" x14ac:dyDescent="0.35">
      <c r="A223" s="134" t="s">
        <v>211</v>
      </c>
      <c r="B223" s="39">
        <v>1</v>
      </c>
      <c r="C223" s="39" t="s">
        <v>212</v>
      </c>
      <c r="D223" s="129">
        <v>28500</v>
      </c>
      <c r="E223" s="78">
        <f t="shared" si="2"/>
        <v>28500</v>
      </c>
      <c r="F223" s="65" t="s">
        <v>197</v>
      </c>
      <c r="G223" s="111"/>
      <c r="H223" s="65"/>
      <c r="I223" s="110"/>
    </row>
    <row r="224" spans="1:9" x14ac:dyDescent="0.35">
      <c r="A224" s="96" t="s">
        <v>213</v>
      </c>
      <c r="B224" s="39">
        <v>1</v>
      </c>
      <c r="C224" s="39" t="s">
        <v>90</v>
      </c>
      <c r="D224" s="129">
        <v>42000</v>
      </c>
      <c r="E224" s="78">
        <f t="shared" si="2"/>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728300</v>
      </c>
      <c r="H226" s="119"/>
      <c r="I226" s="115"/>
    </row>
    <row r="227" spans="1:9" ht="16" thickBot="1" x14ac:dyDescent="0.4">
      <c r="A227" s="238"/>
      <c r="B227" s="238"/>
      <c r="C227" s="238"/>
      <c r="D227" s="238"/>
      <c r="E227" s="238"/>
      <c r="F227" s="238"/>
      <c r="G227" s="238"/>
      <c r="H227" s="238"/>
      <c r="I227" s="239"/>
    </row>
    <row r="228" spans="1:9" ht="16" thickBot="1" x14ac:dyDescent="0.4">
      <c r="A228" s="240" t="s">
        <v>216</v>
      </c>
      <c r="B228" s="240"/>
      <c r="C228" s="240"/>
      <c r="D228" s="240"/>
      <c r="E228" s="241"/>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0</v>
      </c>
      <c r="H230" s="27"/>
      <c r="I230" s="130"/>
    </row>
    <row r="231" spans="1:9" x14ac:dyDescent="0.35">
      <c r="A231" s="103" t="s">
        <v>218</v>
      </c>
      <c r="B231" s="92"/>
      <c r="C231" s="93"/>
      <c r="D231" s="93"/>
      <c r="E231" s="93"/>
      <c r="F231" s="126"/>
      <c r="G231" s="97">
        <f>SUM(G144,G152,G160,G168,G176,G184,G192)</f>
        <v>0</v>
      </c>
      <c r="H231" s="27"/>
      <c r="I231" s="130"/>
    </row>
    <row r="232" spans="1:9" x14ac:dyDescent="0.35">
      <c r="A232" s="103" t="s">
        <v>219</v>
      </c>
      <c r="B232" s="92"/>
      <c r="C232" s="93"/>
      <c r="D232" s="93"/>
      <c r="E232" s="93"/>
      <c r="F232" s="126"/>
      <c r="G232" s="97">
        <f>SUM(G146,G154,G162,G170,G178,G186,G194)</f>
        <v>0</v>
      </c>
      <c r="H232" s="27"/>
      <c r="I232" s="130"/>
    </row>
    <row r="233" spans="1:9" x14ac:dyDescent="0.35">
      <c r="A233" s="103" t="s">
        <v>220</v>
      </c>
      <c r="B233" s="92"/>
      <c r="C233" s="93"/>
      <c r="D233" s="93"/>
      <c r="E233" s="93"/>
      <c r="F233" s="126"/>
      <c r="G233" s="97">
        <f>SUM(G147,G155,G163,G171,G179,G187,G195)</f>
        <v>0</v>
      </c>
      <c r="H233" s="27"/>
      <c r="I233" s="130"/>
    </row>
    <row r="234" spans="1:9" x14ac:dyDescent="0.35">
      <c r="A234" s="103" t="s">
        <v>221</v>
      </c>
      <c r="B234" s="92"/>
      <c r="C234" s="93"/>
      <c r="D234" s="93"/>
      <c r="E234" s="93"/>
      <c r="F234" s="126"/>
      <c r="G234" s="97">
        <f>SUM(G226)</f>
        <v>728300</v>
      </c>
      <c r="H234" s="27"/>
      <c r="I234" s="130"/>
    </row>
    <row r="235" spans="1:9" x14ac:dyDescent="0.35">
      <c r="A235" s="103" t="s">
        <v>222</v>
      </c>
      <c r="B235" s="18"/>
      <c r="C235" s="93"/>
      <c r="D235" s="93"/>
      <c r="E235" s="93"/>
      <c r="F235" s="126"/>
      <c r="G235" s="97">
        <f>SUM(G230:G234)*3%</f>
        <v>21849</v>
      </c>
      <c r="H235" s="27"/>
      <c r="I235" s="130"/>
    </row>
    <row r="236" spans="1:9" x14ac:dyDescent="0.35">
      <c r="A236" s="103" t="s">
        <v>223</v>
      </c>
      <c r="B236" s="92"/>
      <c r="C236" s="93"/>
      <c r="D236" s="93"/>
      <c r="E236" s="93"/>
      <c r="F236" s="126"/>
      <c r="G236" s="97">
        <f>SUM(G230:G235)*E138</f>
        <v>0</v>
      </c>
      <c r="H236" s="27"/>
      <c r="I236" s="130"/>
    </row>
    <row r="237" spans="1:9" ht="16" thickBot="1" x14ac:dyDescent="0.4">
      <c r="A237" s="103"/>
      <c r="B237" s="92"/>
      <c r="C237" s="93"/>
      <c r="D237" s="93"/>
      <c r="E237" s="93"/>
      <c r="F237" s="126"/>
      <c r="G237" s="98"/>
      <c r="H237" s="27"/>
      <c r="I237" s="130"/>
    </row>
    <row r="238" spans="1:9" ht="16" thickBot="1" x14ac:dyDescent="0.4">
      <c r="A238" s="104" t="s">
        <v>259</v>
      </c>
      <c r="B238" s="105"/>
      <c r="C238" s="106"/>
      <c r="D238" s="106"/>
      <c r="E238" s="106"/>
      <c r="F238" s="127"/>
      <c r="G238" s="107">
        <f>SUM(G230:G237)</f>
        <v>750149</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4</v>
      </c>
      <c r="C244" s="186"/>
      <c r="D244" s="186"/>
      <c r="E244" s="186"/>
      <c r="F244" s="186"/>
      <c r="G244" s="186"/>
      <c r="H244" s="186"/>
      <c r="I244" s="4"/>
    </row>
    <row r="245" spans="1:9" ht="28.5" customHeight="1" x14ac:dyDescent="0.35">
      <c r="A245" s="29" t="s">
        <v>249</v>
      </c>
      <c r="B245" s="7"/>
      <c r="D245" s="215"/>
      <c r="E245" s="215"/>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217" t="s">
        <v>250</v>
      </c>
      <c r="C247" s="217"/>
      <c r="D247" s="217"/>
      <c r="E247" s="217"/>
      <c r="F247" s="217"/>
      <c r="G247" s="217"/>
      <c r="H247" s="217"/>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251</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252</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16" t="s">
        <v>43</v>
      </c>
      <c r="B267" s="217"/>
      <c r="C267" s="217"/>
      <c r="D267" s="217"/>
      <c r="E267" s="217"/>
      <c r="F267" s="217"/>
      <c r="G267" s="217"/>
      <c r="H267" s="217"/>
      <c r="I267" s="218"/>
    </row>
    <row r="268" spans="1:9" ht="18.75" customHeight="1" x14ac:dyDescent="0.35">
      <c r="A268" s="216" t="s">
        <v>44</v>
      </c>
      <c r="B268" s="217"/>
      <c r="C268" s="217"/>
      <c r="D268" s="217"/>
      <c r="E268" s="217"/>
      <c r="F268" s="217"/>
      <c r="G268" s="217"/>
      <c r="H268" s="217"/>
      <c r="I268" s="218"/>
    </row>
    <row r="269" spans="1:9" s="133" customFormat="1" ht="50.25" customHeight="1" x14ac:dyDescent="0.35">
      <c r="A269" s="200" t="s">
        <v>45</v>
      </c>
      <c r="B269" s="201"/>
      <c r="C269" s="201"/>
      <c r="D269" s="201"/>
      <c r="E269" s="201"/>
      <c r="F269" s="201"/>
      <c r="G269" s="201"/>
      <c r="H269" s="201"/>
      <c r="I269" s="202"/>
    </row>
    <row r="270" spans="1:9" ht="54" customHeight="1" x14ac:dyDescent="0.35">
      <c r="A270" s="197" t="s">
        <v>46</v>
      </c>
      <c r="B270" s="198"/>
      <c r="C270" s="198"/>
      <c r="D270" s="198"/>
      <c r="E270" s="198"/>
      <c r="F270" s="198"/>
      <c r="G270" s="198"/>
      <c r="H270" s="198"/>
      <c r="I270" s="199"/>
    </row>
    <row r="271" spans="1:9" ht="43.5" customHeight="1" x14ac:dyDescent="0.35">
      <c r="A271" s="200" t="s">
        <v>47</v>
      </c>
      <c r="B271" s="201"/>
      <c r="C271" s="201"/>
      <c r="D271" s="201"/>
      <c r="E271" s="201"/>
      <c r="F271" s="201"/>
      <c r="G271" s="201"/>
      <c r="H271" s="201"/>
      <c r="I271" s="202"/>
    </row>
    <row r="272" spans="1:9" ht="18.75" customHeight="1" x14ac:dyDescent="0.35">
      <c r="A272" s="197" t="s">
        <v>48</v>
      </c>
      <c r="B272" s="198"/>
      <c r="C272" s="198"/>
      <c r="D272" s="198"/>
      <c r="E272" s="198"/>
      <c r="F272" s="198"/>
      <c r="G272" s="198"/>
      <c r="H272" s="198"/>
      <c r="I272" s="199"/>
    </row>
    <row r="273" spans="1:9" ht="57.75" customHeight="1" x14ac:dyDescent="0.35">
      <c r="A273" s="197" t="s">
        <v>49</v>
      </c>
      <c r="B273" s="198"/>
      <c r="C273" s="198"/>
      <c r="D273" s="198"/>
      <c r="E273" s="198"/>
      <c r="F273" s="198"/>
      <c r="G273" s="198"/>
      <c r="H273" s="198"/>
      <c r="I273" s="199"/>
    </row>
    <row r="274" spans="1:9" ht="69" customHeight="1" x14ac:dyDescent="0.35">
      <c r="A274" s="203" t="s">
        <v>50</v>
      </c>
      <c r="B274" s="204"/>
      <c r="C274" s="204"/>
      <c r="D274" s="204"/>
      <c r="E274" s="204"/>
      <c r="F274" s="204"/>
      <c r="G274" s="204"/>
      <c r="H274" s="204"/>
      <c r="I274" s="205"/>
    </row>
    <row r="275" spans="1:9" ht="33" customHeight="1" x14ac:dyDescent="0.35">
      <c r="A275" s="203" t="s">
        <v>51</v>
      </c>
      <c r="B275" s="204"/>
      <c r="C275" s="204"/>
      <c r="D275" s="204"/>
      <c r="E275" s="204"/>
      <c r="F275" s="204"/>
      <c r="G275" s="204"/>
      <c r="H275" s="204"/>
      <c r="I275" s="205"/>
    </row>
    <row r="276" spans="1:9" ht="18.75" customHeight="1" x14ac:dyDescent="0.35">
      <c r="A276" s="203" t="s">
        <v>52</v>
      </c>
      <c r="B276" s="204"/>
      <c r="C276" s="204"/>
      <c r="D276" s="204"/>
      <c r="E276" s="204"/>
      <c r="F276" s="204"/>
      <c r="G276" s="204"/>
      <c r="H276" s="204"/>
      <c r="I276" s="205"/>
    </row>
    <row r="277" spans="1:9" ht="37.5" customHeight="1" x14ac:dyDescent="0.35">
      <c r="A277" s="219" t="s">
        <v>53</v>
      </c>
      <c r="B277" s="220"/>
      <c r="C277" s="220"/>
      <c r="D277" s="220"/>
      <c r="E277" s="220"/>
      <c r="F277" s="220"/>
      <c r="G277" s="220"/>
      <c r="H277" s="220"/>
      <c r="I277" s="221"/>
    </row>
    <row r="278" spans="1:9" ht="18.75" customHeight="1" x14ac:dyDescent="0.35">
      <c r="A278" s="203" t="s">
        <v>230</v>
      </c>
      <c r="B278" s="204"/>
      <c r="C278" s="204"/>
      <c r="D278" s="204"/>
      <c r="E278" s="204"/>
      <c r="F278" s="204"/>
      <c r="G278" s="204"/>
      <c r="H278" s="204"/>
      <c r="I278" s="205"/>
    </row>
    <row r="279" spans="1:9" ht="16" thickBot="1" x14ac:dyDescent="0.4">
      <c r="A279" s="222"/>
      <c r="B279" s="223"/>
      <c r="C279" s="223"/>
      <c r="D279" s="223"/>
      <c r="E279" s="223"/>
      <c r="F279" s="223"/>
      <c r="G279" s="223"/>
      <c r="H279" s="223"/>
      <c r="I279" s="224"/>
    </row>
    <row r="280" spans="1:9" ht="16.5" thickTop="1" thickBot="1" x14ac:dyDescent="0.4">
      <c r="A280" s="42" t="s">
        <v>54</v>
      </c>
      <c r="B280" s="43" t="s">
        <v>55</v>
      </c>
      <c r="C280" s="43" t="s">
        <v>56</v>
      </c>
      <c r="D280" s="121" t="s">
        <v>57</v>
      </c>
      <c r="E280" s="44" t="s">
        <v>58</v>
      </c>
      <c r="F280" s="225" t="s">
        <v>59</v>
      </c>
      <c r="G280" s="226"/>
      <c r="H280" s="226"/>
      <c r="I280" s="227"/>
    </row>
    <row r="281" spans="1:9" ht="16.5" thickTop="1" thickBot="1" x14ac:dyDescent="0.4">
      <c r="A281" s="45" t="s">
        <v>60</v>
      </c>
      <c r="B281" s="41"/>
      <c r="C281" s="41"/>
      <c r="D281" s="46"/>
      <c r="E281" s="47"/>
      <c r="F281" s="228"/>
      <c r="G281" s="229"/>
      <c r="H281" s="229"/>
      <c r="I281" s="230"/>
    </row>
    <row r="282" spans="1:9" ht="16" thickTop="1" x14ac:dyDescent="0.35">
      <c r="A282" s="48" t="s">
        <v>61</v>
      </c>
      <c r="B282" s="41">
        <v>86</v>
      </c>
      <c r="C282" s="41" t="s">
        <v>62</v>
      </c>
      <c r="D282" s="172"/>
      <c r="E282" s="47">
        <f>SUM(B282)*D282</f>
        <v>0</v>
      </c>
      <c r="F282" s="206"/>
      <c r="G282" s="207"/>
      <c r="H282" s="207"/>
      <c r="I282" s="208"/>
    </row>
    <row r="283" spans="1:9" x14ac:dyDescent="0.35">
      <c r="A283" s="48" t="s">
        <v>63</v>
      </c>
      <c r="B283" s="41">
        <v>86</v>
      </c>
      <c r="C283" s="41" t="s">
        <v>62</v>
      </c>
      <c r="D283" s="172"/>
      <c r="E283" s="47">
        <f t="shared" ref="E283:E290" si="5">SUM(B283)*D283</f>
        <v>0</v>
      </c>
      <c r="F283" s="206"/>
      <c r="G283" s="207"/>
      <c r="H283" s="207"/>
      <c r="I283" s="208"/>
    </row>
    <row r="284" spans="1:9" x14ac:dyDescent="0.35">
      <c r="A284" s="48" t="s">
        <v>64</v>
      </c>
      <c r="B284" s="41">
        <v>86</v>
      </c>
      <c r="C284" s="41" t="s">
        <v>62</v>
      </c>
      <c r="D284" s="172"/>
      <c r="E284" s="47">
        <f t="shared" si="5"/>
        <v>0</v>
      </c>
      <c r="F284" s="206"/>
      <c r="G284" s="207"/>
      <c r="H284" s="207"/>
      <c r="I284" s="208"/>
    </row>
    <row r="285" spans="1:9" x14ac:dyDescent="0.35">
      <c r="A285" s="48" t="s">
        <v>65</v>
      </c>
      <c r="B285" s="41">
        <v>86</v>
      </c>
      <c r="C285" s="41" t="s">
        <v>62</v>
      </c>
      <c r="D285" s="172"/>
      <c r="E285" s="47">
        <f t="shared" si="5"/>
        <v>0</v>
      </c>
      <c r="F285" s="206"/>
      <c r="G285" s="207"/>
      <c r="H285" s="207"/>
      <c r="I285" s="208"/>
    </row>
    <row r="286" spans="1:9" x14ac:dyDescent="0.35">
      <c r="A286" s="48" t="s">
        <v>66</v>
      </c>
      <c r="B286" s="41">
        <v>86</v>
      </c>
      <c r="C286" s="41" t="s">
        <v>62</v>
      </c>
      <c r="D286" s="172"/>
      <c r="E286" s="47">
        <f t="shared" si="5"/>
        <v>0</v>
      </c>
      <c r="F286" s="206"/>
      <c r="G286" s="207"/>
      <c r="H286" s="207"/>
      <c r="I286" s="208"/>
    </row>
    <row r="287" spans="1:9" x14ac:dyDescent="0.35">
      <c r="A287" s="48" t="s">
        <v>67</v>
      </c>
      <c r="B287" s="41">
        <v>86</v>
      </c>
      <c r="C287" s="41" t="s">
        <v>62</v>
      </c>
      <c r="D287" s="172"/>
      <c r="E287" s="47">
        <f t="shared" si="5"/>
        <v>0</v>
      </c>
      <c r="F287" s="206"/>
      <c r="G287" s="207"/>
      <c r="H287" s="207"/>
      <c r="I287" s="208"/>
    </row>
    <row r="288" spans="1:9" x14ac:dyDescent="0.35">
      <c r="A288" s="48" t="s">
        <v>231</v>
      </c>
      <c r="B288" s="41">
        <v>86</v>
      </c>
      <c r="C288" s="41" t="s">
        <v>62</v>
      </c>
      <c r="D288" s="172"/>
      <c r="E288" s="47">
        <f t="shared" si="5"/>
        <v>0</v>
      </c>
      <c r="F288" s="206"/>
      <c r="G288" s="207"/>
      <c r="H288" s="207"/>
      <c r="I288" s="208"/>
    </row>
    <row r="289" spans="1:9" x14ac:dyDescent="0.35">
      <c r="A289" s="48" t="s">
        <v>69</v>
      </c>
      <c r="B289" s="41">
        <v>86</v>
      </c>
      <c r="C289" s="41" t="s">
        <v>62</v>
      </c>
      <c r="D289" s="172"/>
      <c r="E289" s="47">
        <f t="shared" si="5"/>
        <v>0</v>
      </c>
      <c r="F289" s="206"/>
      <c r="G289" s="207"/>
      <c r="H289" s="207"/>
      <c r="I289" s="208"/>
    </row>
    <row r="290" spans="1:9" ht="16" thickBot="1" x14ac:dyDescent="0.4">
      <c r="A290" s="48" t="s">
        <v>70</v>
      </c>
      <c r="B290" s="41">
        <v>86</v>
      </c>
      <c r="C290" s="41" t="s">
        <v>62</v>
      </c>
      <c r="D290" s="172"/>
      <c r="E290" s="47">
        <f t="shared" si="5"/>
        <v>0</v>
      </c>
      <c r="F290" s="206"/>
      <c r="G290" s="207"/>
      <c r="H290" s="207"/>
      <c r="I290" s="208"/>
    </row>
    <row r="291" spans="1:9" ht="16.5" thickTop="1" thickBot="1" x14ac:dyDescent="0.4">
      <c r="A291" s="49" t="s">
        <v>71</v>
      </c>
      <c r="B291" s="41"/>
      <c r="C291" s="41"/>
      <c r="D291" s="164"/>
      <c r="E291" s="47"/>
      <c r="F291" s="209"/>
      <c r="G291" s="210"/>
      <c r="H291" s="210"/>
      <c r="I291" s="211"/>
    </row>
    <row r="292" spans="1:9" ht="16" thickTop="1" x14ac:dyDescent="0.35">
      <c r="A292" s="50" t="s">
        <v>72</v>
      </c>
      <c r="B292" s="41">
        <v>1</v>
      </c>
      <c r="C292" s="41" t="s">
        <v>73</v>
      </c>
      <c r="D292" s="172"/>
      <c r="E292" s="47">
        <f t="shared" ref="E292:E354" si="6">SUM(B292)*D292</f>
        <v>0</v>
      </c>
      <c r="F292" s="206"/>
      <c r="G292" s="207"/>
      <c r="H292" s="207"/>
      <c r="I292" s="208"/>
    </row>
    <row r="293" spans="1:9" x14ac:dyDescent="0.35">
      <c r="A293" s="48" t="s">
        <v>74</v>
      </c>
      <c r="B293" s="41">
        <v>86</v>
      </c>
      <c r="C293" s="41" t="s">
        <v>62</v>
      </c>
      <c r="D293" s="172"/>
      <c r="E293" s="47">
        <f t="shared" si="6"/>
        <v>0</v>
      </c>
      <c r="F293" s="206"/>
      <c r="G293" s="207"/>
      <c r="H293" s="207"/>
      <c r="I293" s="208"/>
    </row>
    <row r="294" spans="1:9" x14ac:dyDescent="0.35">
      <c r="A294" s="48" t="s">
        <v>75</v>
      </c>
      <c r="B294" s="41">
        <v>86</v>
      </c>
      <c r="C294" s="41" t="s">
        <v>62</v>
      </c>
      <c r="D294" s="172"/>
      <c r="E294" s="47">
        <f t="shared" si="6"/>
        <v>0</v>
      </c>
      <c r="F294" s="206"/>
      <c r="G294" s="207"/>
      <c r="H294" s="207"/>
      <c r="I294" s="208"/>
    </row>
    <row r="295" spans="1:9" x14ac:dyDescent="0.35">
      <c r="A295" s="48" t="s">
        <v>76</v>
      </c>
      <c r="B295" s="41">
        <v>86</v>
      </c>
      <c r="C295" s="41" t="s">
        <v>62</v>
      </c>
      <c r="D295" s="172"/>
      <c r="E295" s="47">
        <f t="shared" si="6"/>
        <v>0</v>
      </c>
      <c r="F295" s="206"/>
      <c r="G295" s="207"/>
      <c r="H295" s="207"/>
      <c r="I295" s="208"/>
    </row>
    <row r="296" spans="1:9" x14ac:dyDescent="0.35">
      <c r="A296" s="48" t="s">
        <v>77</v>
      </c>
      <c r="B296" s="41">
        <v>86</v>
      </c>
      <c r="C296" s="41" t="s">
        <v>62</v>
      </c>
      <c r="D296" s="172"/>
      <c r="E296" s="47">
        <f t="shared" si="6"/>
        <v>0</v>
      </c>
      <c r="F296" s="206"/>
      <c r="G296" s="207"/>
      <c r="H296" s="207"/>
      <c r="I296" s="208"/>
    </row>
    <row r="297" spans="1:9" x14ac:dyDescent="0.35">
      <c r="A297" s="48" t="s">
        <v>78</v>
      </c>
      <c r="B297" s="41">
        <v>86</v>
      </c>
      <c r="C297" s="41" t="s">
        <v>62</v>
      </c>
      <c r="D297" s="172"/>
      <c r="E297" s="47">
        <f t="shared" si="6"/>
        <v>0</v>
      </c>
      <c r="F297" s="206"/>
      <c r="G297" s="207"/>
      <c r="H297" s="207"/>
      <c r="I297" s="208"/>
    </row>
    <row r="298" spans="1:9" x14ac:dyDescent="0.35">
      <c r="A298" s="48" t="s">
        <v>79</v>
      </c>
      <c r="B298" s="41">
        <v>86</v>
      </c>
      <c r="C298" s="41" t="s">
        <v>62</v>
      </c>
      <c r="D298" s="172"/>
      <c r="E298" s="47">
        <f t="shared" si="6"/>
        <v>0</v>
      </c>
      <c r="F298" s="206"/>
      <c r="G298" s="207"/>
      <c r="H298" s="207"/>
      <c r="I298" s="208"/>
    </row>
    <row r="299" spans="1:9" x14ac:dyDescent="0.35">
      <c r="A299" s="48" t="s">
        <v>80</v>
      </c>
      <c r="B299" s="41">
        <v>86</v>
      </c>
      <c r="C299" s="41" t="s">
        <v>62</v>
      </c>
      <c r="D299" s="172"/>
      <c r="E299" s="47">
        <f t="shared" si="6"/>
        <v>0</v>
      </c>
      <c r="F299" s="206"/>
      <c r="G299" s="207"/>
      <c r="H299" s="207"/>
      <c r="I299" s="208"/>
    </row>
    <row r="300" spans="1:9" x14ac:dyDescent="0.35">
      <c r="A300" s="48" t="s">
        <v>81</v>
      </c>
      <c r="B300" s="41">
        <v>86</v>
      </c>
      <c r="C300" s="41" t="s">
        <v>62</v>
      </c>
      <c r="D300" s="172"/>
      <c r="E300" s="47">
        <f t="shared" si="6"/>
        <v>0</v>
      </c>
      <c r="F300" s="206"/>
      <c r="G300" s="207"/>
      <c r="H300" s="207"/>
      <c r="I300" s="208"/>
    </row>
    <row r="301" spans="1:9" ht="15.75" customHeight="1" x14ac:dyDescent="0.35">
      <c r="A301" s="50" t="s">
        <v>82</v>
      </c>
      <c r="B301" s="41">
        <v>86</v>
      </c>
      <c r="C301" s="41" t="s">
        <v>62</v>
      </c>
      <c r="D301" s="172"/>
      <c r="E301" s="47">
        <f t="shared" si="6"/>
        <v>0</v>
      </c>
      <c r="F301" s="206"/>
      <c r="G301" s="207"/>
      <c r="H301" s="207"/>
      <c r="I301" s="208"/>
    </row>
    <row r="302" spans="1:9" ht="15.75" customHeight="1" x14ac:dyDescent="0.35">
      <c r="A302" s="48" t="s">
        <v>83</v>
      </c>
      <c r="B302" s="41">
        <v>1</v>
      </c>
      <c r="C302" s="41" t="s">
        <v>73</v>
      </c>
      <c r="D302" s="172"/>
      <c r="E302" s="47">
        <f t="shared" si="6"/>
        <v>0</v>
      </c>
      <c r="F302" s="206"/>
      <c r="G302" s="207"/>
      <c r="H302" s="207"/>
      <c r="I302" s="208"/>
    </row>
    <row r="303" spans="1:9" ht="15.75" customHeight="1" x14ac:dyDescent="0.35">
      <c r="A303" s="48" t="s">
        <v>84</v>
      </c>
      <c r="B303" s="41">
        <v>1</v>
      </c>
      <c r="C303" s="41" t="s">
        <v>73</v>
      </c>
      <c r="D303" s="172"/>
      <c r="E303" s="47">
        <f t="shared" si="6"/>
        <v>0</v>
      </c>
      <c r="F303" s="206"/>
      <c r="G303" s="207"/>
      <c r="H303" s="207"/>
      <c r="I303" s="208"/>
    </row>
    <row r="304" spans="1:9" ht="15.75" customHeight="1" thickBot="1" x14ac:dyDescent="0.4">
      <c r="A304" s="143" t="s">
        <v>85</v>
      </c>
      <c r="B304" s="41">
        <v>1</v>
      </c>
      <c r="C304" s="41" t="s">
        <v>73</v>
      </c>
      <c r="D304" s="172"/>
      <c r="E304" s="47">
        <f t="shared" si="6"/>
        <v>0</v>
      </c>
      <c r="F304" s="206"/>
      <c r="G304" s="207"/>
      <c r="H304" s="207"/>
      <c r="I304" s="208"/>
    </row>
    <row r="305" spans="1:9" ht="16.5" customHeight="1" thickTop="1" thickBot="1" x14ac:dyDescent="0.4">
      <c r="A305" s="49" t="s">
        <v>86</v>
      </c>
      <c r="B305" s="41"/>
      <c r="C305" s="41"/>
      <c r="D305" s="164"/>
      <c r="E305" s="47"/>
      <c r="F305" s="209"/>
      <c r="G305" s="210"/>
      <c r="H305" s="210"/>
      <c r="I305" s="211"/>
    </row>
    <row r="306" spans="1:9" ht="15.75" customHeight="1" thickTop="1" thickBot="1" x14ac:dyDescent="0.4">
      <c r="A306" s="48" t="s">
        <v>87</v>
      </c>
      <c r="B306" s="41">
        <v>86</v>
      </c>
      <c r="C306" s="41" t="s">
        <v>62</v>
      </c>
      <c r="D306" s="172"/>
      <c r="E306" s="47">
        <f t="shared" si="6"/>
        <v>0</v>
      </c>
      <c r="F306" s="206"/>
      <c r="G306" s="207"/>
      <c r="H306" s="207"/>
      <c r="I306" s="208"/>
    </row>
    <row r="307" spans="1:9" ht="16.5" customHeight="1" thickBot="1" x14ac:dyDescent="0.4">
      <c r="A307" s="146" t="s">
        <v>88</v>
      </c>
      <c r="B307" s="147"/>
      <c r="C307" s="147"/>
      <c r="D307" s="165"/>
      <c r="E307" s="148"/>
      <c r="F307" s="212"/>
      <c r="G307" s="213"/>
      <c r="H307" s="213"/>
      <c r="I307" s="214"/>
    </row>
    <row r="308" spans="1:9" ht="15.75" customHeight="1" thickTop="1" x14ac:dyDescent="0.35">
      <c r="A308" s="48" t="s">
        <v>232</v>
      </c>
      <c r="B308" s="142">
        <v>1</v>
      </c>
      <c r="C308" s="142" t="s">
        <v>90</v>
      </c>
      <c r="D308" s="172"/>
      <c r="E308" s="47">
        <f t="shared" si="6"/>
        <v>0</v>
      </c>
      <c r="F308" s="206"/>
      <c r="G308" s="207"/>
      <c r="H308" s="207"/>
      <c r="I308" s="208"/>
    </row>
    <row r="309" spans="1:9" ht="15.75" customHeight="1" x14ac:dyDescent="0.35">
      <c r="A309" s="48" t="s">
        <v>233</v>
      </c>
      <c r="B309" s="142">
        <v>1</v>
      </c>
      <c r="C309" s="142" t="s">
        <v>90</v>
      </c>
      <c r="D309" s="172"/>
      <c r="E309" s="47">
        <f t="shared" si="6"/>
        <v>0</v>
      </c>
      <c r="F309" s="206"/>
      <c r="G309" s="207"/>
      <c r="H309" s="207"/>
      <c r="I309" s="208"/>
    </row>
    <row r="310" spans="1:9" ht="15.75" customHeight="1" x14ac:dyDescent="0.35">
      <c r="A310" s="48" t="s">
        <v>92</v>
      </c>
      <c r="B310" s="41">
        <v>1</v>
      </c>
      <c r="C310" s="142" t="s">
        <v>90</v>
      </c>
      <c r="D310" s="172"/>
      <c r="E310" s="47">
        <f t="shared" si="6"/>
        <v>0</v>
      </c>
      <c r="F310" s="206"/>
      <c r="G310" s="207"/>
      <c r="H310" s="207"/>
      <c r="I310" s="208"/>
    </row>
    <row r="311" spans="1:9" ht="15.75" customHeight="1" x14ac:dyDescent="0.35">
      <c r="A311" s="48" t="s">
        <v>93</v>
      </c>
      <c r="B311" s="41">
        <v>1</v>
      </c>
      <c r="C311" s="142" t="s">
        <v>90</v>
      </c>
      <c r="D311" s="172"/>
      <c r="E311" s="47">
        <f t="shared" si="6"/>
        <v>0</v>
      </c>
      <c r="F311" s="206"/>
      <c r="G311" s="207"/>
      <c r="H311" s="207"/>
      <c r="I311" s="208"/>
    </row>
    <row r="312" spans="1:9" ht="15.75" customHeight="1" thickBot="1" x14ac:dyDescent="0.4">
      <c r="A312" s="48" t="s">
        <v>94</v>
      </c>
      <c r="B312" s="142">
        <v>1</v>
      </c>
      <c r="C312" s="41" t="s">
        <v>90</v>
      </c>
      <c r="D312" s="172"/>
      <c r="E312" s="47">
        <f t="shared" si="6"/>
        <v>0</v>
      </c>
      <c r="F312" s="206"/>
      <c r="G312" s="207"/>
      <c r="H312" s="207"/>
      <c r="I312" s="208"/>
    </row>
    <row r="313" spans="1:9" ht="16.5" customHeight="1" thickTop="1" thickBot="1" x14ac:dyDescent="0.4">
      <c r="A313" s="49" t="s">
        <v>95</v>
      </c>
      <c r="B313" s="41"/>
      <c r="C313" s="41"/>
      <c r="D313" s="164"/>
      <c r="E313" s="47"/>
      <c r="F313" s="209"/>
      <c r="G313" s="210"/>
      <c r="H313" s="210"/>
      <c r="I313" s="211"/>
    </row>
    <row r="314" spans="1:9" ht="15.75" customHeight="1" thickTop="1" x14ac:dyDescent="0.35">
      <c r="A314" s="48" t="s">
        <v>96</v>
      </c>
      <c r="B314" s="41">
        <v>86</v>
      </c>
      <c r="C314" s="41" t="s">
        <v>62</v>
      </c>
      <c r="D314" s="172"/>
      <c r="E314" s="47">
        <f t="shared" si="6"/>
        <v>0</v>
      </c>
      <c r="F314" s="206"/>
      <c r="G314" s="207"/>
      <c r="H314" s="207"/>
      <c r="I314" s="208"/>
    </row>
    <row r="315" spans="1:9" ht="15.75" customHeight="1" x14ac:dyDescent="0.35">
      <c r="A315" s="48" t="s">
        <v>97</v>
      </c>
      <c r="B315" s="41">
        <v>86</v>
      </c>
      <c r="C315" s="41" t="s">
        <v>62</v>
      </c>
      <c r="D315" s="172"/>
      <c r="E315" s="47">
        <f t="shared" si="6"/>
        <v>0</v>
      </c>
      <c r="F315" s="206"/>
      <c r="G315" s="207"/>
      <c r="H315" s="207"/>
      <c r="I315" s="208"/>
    </row>
    <row r="316" spans="1:9" ht="15.75" customHeight="1" x14ac:dyDescent="0.35">
      <c r="A316" s="48" t="s">
        <v>98</v>
      </c>
      <c r="B316" s="41">
        <v>86</v>
      </c>
      <c r="C316" s="41" t="s">
        <v>62</v>
      </c>
      <c r="D316" s="172"/>
      <c r="E316" s="47">
        <f t="shared" si="6"/>
        <v>0</v>
      </c>
      <c r="F316" s="206"/>
      <c r="G316" s="207"/>
      <c r="H316" s="207"/>
      <c r="I316" s="208"/>
    </row>
    <row r="317" spans="1:9" ht="15.75" customHeight="1" thickBot="1" x14ac:dyDescent="0.4">
      <c r="A317" s="48" t="s">
        <v>99</v>
      </c>
      <c r="B317" s="41">
        <v>86</v>
      </c>
      <c r="C317" s="41" t="s">
        <v>62</v>
      </c>
      <c r="D317" s="172"/>
      <c r="E317" s="47">
        <f t="shared" si="6"/>
        <v>0</v>
      </c>
      <c r="F317" s="206"/>
      <c r="G317" s="207"/>
      <c r="H317" s="207"/>
      <c r="I317" s="208"/>
    </row>
    <row r="318" spans="1:9" ht="16.5" customHeight="1" thickTop="1" thickBot="1" x14ac:dyDescent="0.4">
      <c r="A318" s="49" t="s">
        <v>100</v>
      </c>
      <c r="B318" s="41"/>
      <c r="C318" s="41"/>
      <c r="D318" s="164"/>
      <c r="E318" s="47"/>
      <c r="F318" s="209"/>
      <c r="G318" s="210"/>
      <c r="H318" s="210"/>
      <c r="I318" s="211"/>
    </row>
    <row r="319" spans="1:9" ht="15.75" customHeight="1" thickTop="1" x14ac:dyDescent="0.35">
      <c r="A319" s="48" t="s">
        <v>101</v>
      </c>
      <c r="B319" s="41">
        <v>86</v>
      </c>
      <c r="C319" s="41" t="s">
        <v>62</v>
      </c>
      <c r="D319" s="172"/>
      <c r="E319" s="47">
        <f t="shared" si="6"/>
        <v>0</v>
      </c>
      <c r="F319" s="206"/>
      <c r="G319" s="207"/>
      <c r="H319" s="207"/>
      <c r="I319" s="208"/>
    </row>
    <row r="320" spans="1:9" ht="15.75" customHeight="1" x14ac:dyDescent="0.35">
      <c r="A320" s="48" t="s">
        <v>102</v>
      </c>
      <c r="B320" s="41">
        <v>1</v>
      </c>
      <c r="C320" s="41" t="s">
        <v>90</v>
      </c>
      <c r="D320" s="172"/>
      <c r="E320" s="47">
        <f t="shared" si="6"/>
        <v>0</v>
      </c>
      <c r="F320" s="206"/>
      <c r="G320" s="207"/>
      <c r="H320" s="207"/>
      <c r="I320" s="208"/>
    </row>
    <row r="321" spans="1:9" ht="15.75" customHeight="1" x14ac:dyDescent="0.35">
      <c r="A321" s="48" t="s">
        <v>103</v>
      </c>
      <c r="B321" s="41">
        <v>1</v>
      </c>
      <c r="C321" s="41" t="s">
        <v>90</v>
      </c>
      <c r="D321" s="172"/>
      <c r="E321" s="47">
        <f t="shared" si="6"/>
        <v>0</v>
      </c>
      <c r="F321" s="206"/>
      <c r="G321" s="207"/>
      <c r="H321" s="207"/>
      <c r="I321" s="208"/>
    </row>
    <row r="322" spans="1:9" ht="15.75" customHeight="1" x14ac:dyDescent="0.35">
      <c r="A322" s="48" t="s">
        <v>104</v>
      </c>
      <c r="B322" s="41">
        <v>1</v>
      </c>
      <c r="C322" s="41" t="s">
        <v>90</v>
      </c>
      <c r="D322" s="172"/>
      <c r="E322" s="47">
        <f t="shared" si="6"/>
        <v>0</v>
      </c>
      <c r="F322" s="206"/>
      <c r="G322" s="207"/>
      <c r="H322" s="207"/>
      <c r="I322" s="208"/>
    </row>
    <row r="323" spans="1:9" ht="15.75" customHeight="1" thickBot="1" x14ac:dyDescent="0.4">
      <c r="A323" s="48" t="s">
        <v>105</v>
      </c>
      <c r="B323" s="41">
        <v>86</v>
      </c>
      <c r="C323" s="41" t="s">
        <v>62</v>
      </c>
      <c r="D323" s="172"/>
      <c r="E323" s="47">
        <f t="shared" si="6"/>
        <v>0</v>
      </c>
      <c r="F323" s="206"/>
      <c r="G323" s="207"/>
      <c r="H323" s="207"/>
      <c r="I323" s="208"/>
    </row>
    <row r="324" spans="1:9" ht="16.5" customHeight="1" thickTop="1" thickBot="1" x14ac:dyDescent="0.4">
      <c r="A324" s="49" t="s">
        <v>106</v>
      </c>
      <c r="B324" s="41"/>
      <c r="C324" s="41"/>
      <c r="D324" s="164"/>
      <c r="E324" s="47"/>
      <c r="F324" s="209"/>
      <c r="G324" s="210"/>
      <c r="H324" s="210"/>
      <c r="I324" s="211"/>
    </row>
    <row r="325" spans="1:9" ht="15.75" customHeight="1" thickTop="1" thickBot="1" x14ac:dyDescent="0.4">
      <c r="A325" s="50" t="s">
        <v>107</v>
      </c>
      <c r="B325" s="41">
        <v>43</v>
      </c>
      <c r="C325" s="41" t="s">
        <v>62</v>
      </c>
      <c r="D325" s="172"/>
      <c r="E325" s="47">
        <f t="shared" si="6"/>
        <v>0</v>
      </c>
      <c r="F325" s="206"/>
      <c r="G325" s="207"/>
      <c r="H325" s="207"/>
      <c r="I325" s="208"/>
    </row>
    <row r="326" spans="1:9" ht="16.5" customHeight="1" thickTop="1" thickBot="1" x14ac:dyDescent="0.4">
      <c r="A326" s="49" t="s">
        <v>108</v>
      </c>
      <c r="B326" s="41"/>
      <c r="C326" s="41"/>
      <c r="D326" s="164"/>
      <c r="E326" s="47"/>
      <c r="F326" s="209"/>
      <c r="G326" s="210"/>
      <c r="H326" s="210"/>
      <c r="I326" s="211"/>
    </row>
    <row r="327" spans="1:9" ht="15.75" customHeight="1" thickTop="1" x14ac:dyDescent="0.35">
      <c r="A327" s="51" t="s">
        <v>109</v>
      </c>
      <c r="B327" s="41">
        <v>43</v>
      </c>
      <c r="C327" s="41" t="s">
        <v>62</v>
      </c>
      <c r="D327" s="172"/>
      <c r="E327" s="47">
        <f t="shared" si="6"/>
        <v>0</v>
      </c>
      <c r="F327" s="206"/>
      <c r="G327" s="207"/>
      <c r="H327" s="207"/>
      <c r="I327" s="208"/>
    </row>
    <row r="328" spans="1:9" ht="15.75" customHeight="1" x14ac:dyDescent="0.35">
      <c r="A328" s="51" t="s">
        <v>110</v>
      </c>
      <c r="B328" s="41">
        <v>43</v>
      </c>
      <c r="C328" s="41" t="s">
        <v>62</v>
      </c>
      <c r="D328" s="172"/>
      <c r="E328" s="47">
        <f t="shared" si="6"/>
        <v>0</v>
      </c>
      <c r="F328" s="206"/>
      <c r="G328" s="207"/>
      <c r="H328" s="207"/>
      <c r="I328" s="208"/>
    </row>
    <row r="329" spans="1:9" ht="15.75" customHeight="1" x14ac:dyDescent="0.35">
      <c r="A329" s="51" t="s">
        <v>111</v>
      </c>
      <c r="B329" s="41">
        <v>43</v>
      </c>
      <c r="C329" s="41" t="s">
        <v>62</v>
      </c>
      <c r="D329" s="172"/>
      <c r="E329" s="47">
        <f t="shared" si="6"/>
        <v>0</v>
      </c>
      <c r="F329" s="206"/>
      <c r="G329" s="207"/>
      <c r="H329" s="207"/>
      <c r="I329" s="208"/>
    </row>
    <row r="330" spans="1:9" ht="15.75" customHeight="1" x14ac:dyDescent="0.35">
      <c r="A330" s="51" t="s">
        <v>112</v>
      </c>
      <c r="B330" s="41">
        <v>43</v>
      </c>
      <c r="C330" s="41" t="s">
        <v>62</v>
      </c>
      <c r="D330" s="172"/>
      <c r="E330" s="47">
        <f t="shared" si="6"/>
        <v>0</v>
      </c>
      <c r="F330" s="206"/>
      <c r="G330" s="207"/>
      <c r="H330" s="207"/>
      <c r="I330" s="208"/>
    </row>
    <row r="331" spans="1:9" ht="15.75" customHeight="1" thickBot="1" x14ac:dyDescent="0.4">
      <c r="A331" s="50" t="s">
        <v>113</v>
      </c>
      <c r="B331" s="41">
        <v>43</v>
      </c>
      <c r="C331" s="41" t="s">
        <v>62</v>
      </c>
      <c r="D331" s="172"/>
      <c r="E331" s="47">
        <f t="shared" si="6"/>
        <v>0</v>
      </c>
      <c r="F331" s="206"/>
      <c r="G331" s="207"/>
      <c r="H331" s="207"/>
      <c r="I331" s="208"/>
    </row>
    <row r="332" spans="1:9" ht="16.5" customHeight="1" thickTop="1" thickBot="1" x14ac:dyDescent="0.4">
      <c r="A332" s="49" t="s">
        <v>114</v>
      </c>
      <c r="B332" s="41"/>
      <c r="C332" s="41"/>
      <c r="D332" s="164"/>
      <c r="E332" s="47"/>
      <c r="F332" s="209"/>
      <c r="G332" s="210"/>
      <c r="H332" s="210"/>
      <c r="I332" s="211"/>
    </row>
    <row r="333" spans="1:9" ht="15.75" customHeight="1" thickTop="1" x14ac:dyDescent="0.35">
      <c r="A333" s="50" t="s">
        <v>115</v>
      </c>
      <c r="B333" s="41">
        <v>1</v>
      </c>
      <c r="C333" s="41" t="s">
        <v>90</v>
      </c>
      <c r="D333" s="172"/>
      <c r="E333" s="47">
        <f t="shared" si="6"/>
        <v>0</v>
      </c>
      <c r="F333" s="206"/>
      <c r="G333" s="207"/>
      <c r="H333" s="207"/>
      <c r="I333" s="208"/>
    </row>
    <row r="334" spans="1:9" ht="15.75" customHeight="1" x14ac:dyDescent="0.35">
      <c r="A334" s="50" t="s">
        <v>116</v>
      </c>
      <c r="B334" s="41">
        <v>1</v>
      </c>
      <c r="C334" s="41" t="s">
        <v>90</v>
      </c>
      <c r="D334" s="172"/>
      <c r="E334" s="47">
        <f t="shared" si="6"/>
        <v>0</v>
      </c>
      <c r="F334" s="206"/>
      <c r="G334" s="207"/>
      <c r="H334" s="207"/>
      <c r="I334" s="208"/>
    </row>
    <row r="335" spans="1:9" ht="15.75" customHeight="1" thickBot="1" x14ac:dyDescent="0.4">
      <c r="A335" s="50" t="s">
        <v>117</v>
      </c>
      <c r="B335" s="41">
        <v>1</v>
      </c>
      <c r="C335" s="41" t="s">
        <v>90</v>
      </c>
      <c r="D335" s="172"/>
      <c r="E335" s="47">
        <f t="shared" si="6"/>
        <v>0</v>
      </c>
      <c r="F335" s="206"/>
      <c r="G335" s="207"/>
      <c r="H335" s="207"/>
      <c r="I335" s="208"/>
    </row>
    <row r="336" spans="1:9" ht="16.5" customHeight="1" thickTop="1" thickBot="1" x14ac:dyDescent="0.4">
      <c r="A336" s="49" t="s">
        <v>118</v>
      </c>
      <c r="B336" s="41"/>
      <c r="C336" s="41"/>
      <c r="D336" s="164"/>
      <c r="E336" s="47"/>
      <c r="F336" s="209"/>
      <c r="G336" s="210"/>
      <c r="H336" s="210"/>
      <c r="I336" s="211"/>
    </row>
    <row r="337" spans="1:9" ht="15.75" customHeight="1" thickTop="1" x14ac:dyDescent="0.35">
      <c r="A337" s="50" t="s">
        <v>119</v>
      </c>
      <c r="B337" s="41">
        <v>1</v>
      </c>
      <c r="C337" s="41" t="s">
        <v>90</v>
      </c>
      <c r="D337" s="172"/>
      <c r="E337" s="47">
        <f t="shared" si="6"/>
        <v>0</v>
      </c>
      <c r="F337" s="206"/>
      <c r="G337" s="207"/>
      <c r="H337" s="207"/>
      <c r="I337" s="208"/>
    </row>
    <row r="338" spans="1:9" ht="15.75" customHeight="1" x14ac:dyDescent="0.35">
      <c r="A338" s="51" t="s">
        <v>120</v>
      </c>
      <c r="B338" s="41">
        <v>1</v>
      </c>
      <c r="C338" s="41" t="s">
        <v>90</v>
      </c>
      <c r="D338" s="172"/>
      <c r="E338" s="47">
        <f t="shared" si="6"/>
        <v>0</v>
      </c>
      <c r="F338" s="206"/>
      <c r="G338" s="207"/>
      <c r="H338" s="207"/>
      <c r="I338" s="208"/>
    </row>
    <row r="339" spans="1:9" ht="15.75" customHeight="1" thickBot="1" x14ac:dyDescent="0.4">
      <c r="A339" s="50" t="s">
        <v>121</v>
      </c>
      <c r="B339" s="41">
        <v>1</v>
      </c>
      <c r="C339" s="41" t="s">
        <v>90</v>
      </c>
      <c r="D339" s="172"/>
      <c r="E339" s="47">
        <f t="shared" si="6"/>
        <v>0</v>
      </c>
      <c r="F339" s="206"/>
      <c r="G339" s="207"/>
      <c r="H339" s="207"/>
      <c r="I339" s="208"/>
    </row>
    <row r="340" spans="1:9" ht="16.5" customHeight="1" thickTop="1" thickBot="1" x14ac:dyDescent="0.4">
      <c r="A340" s="49" t="s">
        <v>122</v>
      </c>
      <c r="B340" s="41"/>
      <c r="C340" s="41"/>
      <c r="D340" s="164"/>
      <c r="E340" s="47"/>
      <c r="F340" s="209"/>
      <c r="G340" s="210"/>
      <c r="H340" s="210"/>
      <c r="I340" s="211"/>
    </row>
    <row r="341" spans="1:9" ht="15.75" customHeight="1" thickTop="1" x14ac:dyDescent="0.35">
      <c r="A341" s="50" t="s">
        <v>123</v>
      </c>
      <c r="B341" s="41">
        <v>1</v>
      </c>
      <c r="C341" s="41" t="s">
        <v>90</v>
      </c>
      <c r="D341" s="172"/>
      <c r="E341" s="47">
        <f t="shared" si="6"/>
        <v>0</v>
      </c>
      <c r="F341" s="206"/>
      <c r="G341" s="207"/>
      <c r="H341" s="207"/>
      <c r="I341" s="208"/>
    </row>
    <row r="342" spans="1:9" ht="15.75" customHeight="1" x14ac:dyDescent="0.35">
      <c r="A342" s="50" t="s">
        <v>124</v>
      </c>
      <c r="B342" s="41">
        <v>1</v>
      </c>
      <c r="C342" s="41" t="s">
        <v>90</v>
      </c>
      <c r="D342" s="172"/>
      <c r="E342" s="47">
        <f t="shared" si="6"/>
        <v>0</v>
      </c>
      <c r="F342" s="206"/>
      <c r="G342" s="207"/>
      <c r="H342" s="207"/>
      <c r="I342" s="208"/>
    </row>
    <row r="343" spans="1:9" ht="15.75" customHeight="1" x14ac:dyDescent="0.35">
      <c r="A343" s="50" t="s">
        <v>125</v>
      </c>
      <c r="B343" s="41">
        <v>1</v>
      </c>
      <c r="C343" s="41" t="s">
        <v>90</v>
      </c>
      <c r="D343" s="172"/>
      <c r="E343" s="47">
        <f t="shared" si="6"/>
        <v>0</v>
      </c>
      <c r="F343" s="206"/>
      <c r="G343" s="207"/>
      <c r="H343" s="207"/>
      <c r="I343" s="208"/>
    </row>
    <row r="344" spans="1:9" ht="15.75" customHeight="1" x14ac:dyDescent="0.35">
      <c r="A344" s="50" t="s">
        <v>126</v>
      </c>
      <c r="B344" s="41">
        <v>1</v>
      </c>
      <c r="C344" s="41" t="s">
        <v>90</v>
      </c>
      <c r="D344" s="172"/>
      <c r="E344" s="47">
        <f t="shared" si="6"/>
        <v>0</v>
      </c>
      <c r="F344" s="206"/>
      <c r="G344" s="207"/>
      <c r="H344" s="207"/>
      <c r="I344" s="208"/>
    </row>
    <row r="345" spans="1:9" ht="15.75" customHeight="1" x14ac:dyDescent="0.35">
      <c r="A345" s="50" t="s">
        <v>127</v>
      </c>
      <c r="B345" s="41">
        <v>1</v>
      </c>
      <c r="C345" s="41" t="s">
        <v>90</v>
      </c>
      <c r="D345" s="172"/>
      <c r="E345" s="47">
        <f t="shared" si="6"/>
        <v>0</v>
      </c>
      <c r="F345" s="206"/>
      <c r="G345" s="207"/>
      <c r="H345" s="207"/>
      <c r="I345" s="208"/>
    </row>
    <row r="346" spans="1:9" ht="15.75" customHeight="1" x14ac:dyDescent="0.35">
      <c r="A346" s="50" t="s">
        <v>128</v>
      </c>
      <c r="B346" s="41">
        <v>1</v>
      </c>
      <c r="C346" s="41" t="s">
        <v>90</v>
      </c>
      <c r="D346" s="172"/>
      <c r="E346" s="47">
        <f t="shared" si="6"/>
        <v>0</v>
      </c>
      <c r="F346" s="206"/>
      <c r="G346" s="207"/>
      <c r="H346" s="207"/>
      <c r="I346" s="208"/>
    </row>
    <row r="347" spans="1:9" ht="15.75" customHeight="1" x14ac:dyDescent="0.35">
      <c r="A347" s="50" t="s">
        <v>129</v>
      </c>
      <c r="B347" s="41">
        <v>1</v>
      </c>
      <c r="C347" s="41" t="s">
        <v>90</v>
      </c>
      <c r="D347" s="172"/>
      <c r="E347" s="47">
        <f t="shared" si="6"/>
        <v>0</v>
      </c>
      <c r="F347" s="206"/>
      <c r="G347" s="207"/>
      <c r="H347" s="207"/>
      <c r="I347" s="208"/>
    </row>
    <row r="348" spans="1:9" ht="15.75" customHeight="1" x14ac:dyDescent="0.35">
      <c r="A348" s="50" t="s">
        <v>130</v>
      </c>
      <c r="B348" s="41">
        <v>1</v>
      </c>
      <c r="C348" s="41" t="s">
        <v>90</v>
      </c>
      <c r="D348" s="172"/>
      <c r="E348" s="47">
        <f t="shared" si="6"/>
        <v>0</v>
      </c>
      <c r="F348" s="206" t="s">
        <v>132</v>
      </c>
      <c r="G348" s="207"/>
      <c r="H348" s="207"/>
      <c r="I348" s="208"/>
    </row>
    <row r="349" spans="1:9" ht="15.75" customHeight="1" x14ac:dyDescent="0.35">
      <c r="A349" s="50" t="s">
        <v>133</v>
      </c>
      <c r="B349" s="41">
        <v>1</v>
      </c>
      <c r="C349" s="41" t="s">
        <v>90</v>
      </c>
      <c r="D349" s="172"/>
      <c r="E349" s="47">
        <f t="shared" si="6"/>
        <v>0</v>
      </c>
      <c r="F349" s="206" t="s">
        <v>134</v>
      </c>
      <c r="G349" s="207"/>
      <c r="H349" s="207"/>
      <c r="I349" s="208"/>
    </row>
    <row r="350" spans="1:9" ht="15.75" customHeight="1" thickBot="1" x14ac:dyDescent="0.4">
      <c r="A350" s="50" t="s">
        <v>135</v>
      </c>
      <c r="B350" s="41">
        <v>1</v>
      </c>
      <c r="C350" s="41" t="s">
        <v>90</v>
      </c>
      <c r="D350" s="172"/>
      <c r="E350" s="47">
        <f t="shared" si="6"/>
        <v>0</v>
      </c>
      <c r="F350" s="206" t="s">
        <v>136</v>
      </c>
      <c r="G350" s="207"/>
      <c r="H350" s="207"/>
      <c r="I350" s="208"/>
    </row>
    <row r="351" spans="1:9" ht="16.5" customHeight="1" thickTop="1" thickBot="1" x14ac:dyDescent="0.4">
      <c r="A351" s="49" t="s">
        <v>137</v>
      </c>
      <c r="B351" s="41"/>
      <c r="C351" s="41"/>
      <c r="D351" s="164"/>
      <c r="E351" s="47"/>
      <c r="F351" s="209"/>
      <c r="G351" s="210"/>
      <c r="H351" s="210"/>
      <c r="I351" s="211"/>
    </row>
    <row r="352" spans="1:9" ht="15.75" customHeight="1" thickTop="1" x14ac:dyDescent="0.35">
      <c r="A352" s="50" t="s">
        <v>138</v>
      </c>
      <c r="B352" s="41">
        <v>1</v>
      </c>
      <c r="C352" s="41" t="s">
        <v>90</v>
      </c>
      <c r="D352" s="172"/>
      <c r="E352" s="47">
        <f t="shared" si="6"/>
        <v>0</v>
      </c>
      <c r="F352" s="206"/>
      <c r="G352" s="207"/>
      <c r="H352" s="207"/>
      <c r="I352" s="208"/>
    </row>
    <row r="353" spans="1:9" ht="15.75" customHeight="1" x14ac:dyDescent="0.35">
      <c r="A353" s="50" t="s">
        <v>139</v>
      </c>
      <c r="B353" s="41">
        <v>1</v>
      </c>
      <c r="C353" s="41" t="s">
        <v>90</v>
      </c>
      <c r="D353" s="172"/>
      <c r="E353" s="47">
        <f t="shared" si="6"/>
        <v>0</v>
      </c>
      <c r="F353" s="206"/>
      <c r="G353" s="207"/>
      <c r="H353" s="207"/>
      <c r="I353" s="208"/>
    </row>
    <row r="354" spans="1:9" ht="15.75" customHeight="1" x14ac:dyDescent="0.35">
      <c r="A354" s="48" t="s">
        <v>140</v>
      </c>
      <c r="B354" s="41">
        <v>1</v>
      </c>
      <c r="C354" s="41" t="s">
        <v>73</v>
      </c>
      <c r="D354" s="172"/>
      <c r="E354" s="47">
        <f t="shared" si="6"/>
        <v>0</v>
      </c>
      <c r="F354" s="206"/>
      <c r="G354" s="207"/>
      <c r="H354" s="207"/>
      <c r="I354" s="208"/>
    </row>
    <row r="355" spans="1:9" ht="15.75" customHeight="1" x14ac:dyDescent="0.35">
      <c r="A355" s="50" t="s">
        <v>141</v>
      </c>
      <c r="B355" s="41">
        <v>1</v>
      </c>
      <c r="C355" s="41" t="s">
        <v>90</v>
      </c>
      <c r="D355" s="172"/>
      <c r="E355" s="47">
        <f t="shared" ref="E355:E371" si="7">SUM(B355)*D355</f>
        <v>0</v>
      </c>
      <c r="F355" s="206"/>
      <c r="G355" s="207"/>
      <c r="H355" s="207"/>
      <c r="I355" s="208"/>
    </row>
    <row r="356" spans="1:9" ht="15.75" customHeight="1" thickBot="1" x14ac:dyDescent="0.4">
      <c r="A356" s="50" t="s">
        <v>142</v>
      </c>
      <c r="B356" s="41">
        <v>1</v>
      </c>
      <c r="C356" s="41" t="s">
        <v>90</v>
      </c>
      <c r="D356" s="172"/>
      <c r="E356" s="47">
        <f t="shared" si="7"/>
        <v>0</v>
      </c>
      <c r="F356" s="206"/>
      <c r="G356" s="207"/>
      <c r="H356" s="207"/>
      <c r="I356" s="208"/>
    </row>
    <row r="357" spans="1:9" ht="16.5" customHeight="1" thickTop="1" thickBot="1" x14ac:dyDescent="0.4">
      <c r="A357" s="49" t="s">
        <v>143</v>
      </c>
      <c r="B357" s="41"/>
      <c r="C357" s="41"/>
      <c r="D357" s="164"/>
      <c r="E357" s="47"/>
      <c r="F357" s="209"/>
      <c r="G357" s="210"/>
      <c r="H357" s="210"/>
      <c r="I357" s="211"/>
    </row>
    <row r="358" spans="1:9" ht="15.75" customHeight="1" thickTop="1" x14ac:dyDescent="0.35">
      <c r="A358" s="50" t="s">
        <v>234</v>
      </c>
      <c r="B358" s="41">
        <v>1</v>
      </c>
      <c r="C358" s="41" t="s">
        <v>90</v>
      </c>
      <c r="D358" s="172"/>
      <c r="E358" s="47">
        <f t="shared" si="7"/>
        <v>0</v>
      </c>
      <c r="F358" s="206"/>
      <c r="G358" s="207"/>
      <c r="H358" s="207"/>
      <c r="I358" s="208"/>
    </row>
    <row r="359" spans="1:9" ht="15.75" customHeight="1" x14ac:dyDescent="0.35">
      <c r="A359" s="50" t="s">
        <v>145</v>
      </c>
      <c r="B359" s="41">
        <v>1</v>
      </c>
      <c r="C359" s="41" t="s">
        <v>90</v>
      </c>
      <c r="D359" s="172"/>
      <c r="E359" s="47">
        <f t="shared" si="7"/>
        <v>0</v>
      </c>
      <c r="F359" s="206"/>
      <c r="G359" s="207"/>
      <c r="H359" s="207"/>
      <c r="I359" s="208"/>
    </row>
    <row r="360" spans="1:9" ht="15.75" customHeight="1" x14ac:dyDescent="0.35">
      <c r="A360" s="50" t="s">
        <v>146</v>
      </c>
      <c r="B360" s="41">
        <v>1</v>
      </c>
      <c r="C360" s="41" t="s">
        <v>90</v>
      </c>
      <c r="D360" s="172"/>
      <c r="E360" s="47">
        <f t="shared" si="7"/>
        <v>0</v>
      </c>
      <c r="F360" s="206"/>
      <c r="G360" s="207"/>
      <c r="H360" s="207"/>
      <c r="I360" s="208"/>
    </row>
    <row r="361" spans="1:9" ht="15.75" customHeight="1" x14ac:dyDescent="0.35">
      <c r="A361" s="50" t="s">
        <v>147</v>
      </c>
      <c r="B361" s="41">
        <v>15</v>
      </c>
      <c r="C361" s="41" t="s">
        <v>131</v>
      </c>
      <c r="D361" s="172"/>
      <c r="E361" s="47">
        <f t="shared" si="7"/>
        <v>0</v>
      </c>
      <c r="F361" s="206"/>
      <c r="G361" s="207"/>
      <c r="H361" s="207"/>
      <c r="I361" s="208"/>
    </row>
    <row r="362" spans="1:9" ht="15.75" customHeight="1" x14ac:dyDescent="0.35">
      <c r="A362" s="50" t="s">
        <v>148</v>
      </c>
      <c r="B362" s="41">
        <v>1</v>
      </c>
      <c r="C362" s="41" t="s">
        <v>90</v>
      </c>
      <c r="D362" s="172"/>
      <c r="E362" s="47">
        <f t="shared" si="7"/>
        <v>0</v>
      </c>
      <c r="F362" s="206"/>
      <c r="G362" s="207"/>
      <c r="H362" s="207"/>
      <c r="I362" s="208"/>
    </row>
    <row r="363" spans="1:9" ht="15.75" customHeight="1" thickBot="1" x14ac:dyDescent="0.4">
      <c r="A363" s="50" t="s">
        <v>149</v>
      </c>
      <c r="B363" s="41">
        <v>80</v>
      </c>
      <c r="C363" s="41" t="s">
        <v>131</v>
      </c>
      <c r="D363" s="172"/>
      <c r="E363" s="47">
        <f t="shared" si="7"/>
        <v>0</v>
      </c>
      <c r="F363" s="206"/>
      <c r="G363" s="207"/>
      <c r="H363" s="207"/>
      <c r="I363" s="208"/>
    </row>
    <row r="364" spans="1:9" ht="16.5" customHeight="1" thickTop="1" thickBot="1" x14ac:dyDescent="0.4">
      <c r="A364" s="49" t="s">
        <v>150</v>
      </c>
      <c r="B364" s="41"/>
      <c r="C364" s="41"/>
      <c r="D364" s="164"/>
      <c r="E364" s="47"/>
      <c r="F364" s="209"/>
      <c r="G364" s="210"/>
      <c r="H364" s="210"/>
      <c r="I364" s="211"/>
    </row>
    <row r="365" spans="1:9" ht="15.75" customHeight="1" thickTop="1" x14ac:dyDescent="0.35">
      <c r="A365" s="48" t="s">
        <v>235</v>
      </c>
      <c r="B365" s="41">
        <v>1</v>
      </c>
      <c r="C365" s="41" t="s">
        <v>73</v>
      </c>
      <c r="D365" s="172"/>
      <c r="E365" s="47">
        <f t="shared" si="7"/>
        <v>0</v>
      </c>
      <c r="F365" s="206"/>
      <c r="G365" s="207"/>
      <c r="H365" s="207"/>
      <c r="I365" s="208"/>
    </row>
    <row r="366" spans="1:9" ht="15.75" customHeight="1" x14ac:dyDescent="0.35">
      <c r="A366" s="48" t="s">
        <v>152</v>
      </c>
      <c r="B366" s="41">
        <v>1</v>
      </c>
      <c r="C366" s="41" t="s">
        <v>73</v>
      </c>
      <c r="D366" s="172"/>
      <c r="E366" s="47">
        <f t="shared" si="7"/>
        <v>0</v>
      </c>
      <c r="F366" s="206"/>
      <c r="G366" s="207"/>
      <c r="H366" s="207"/>
      <c r="I366" s="208"/>
    </row>
    <row r="367" spans="1:9" ht="15.75" customHeight="1" thickBot="1" x14ac:dyDescent="0.4">
      <c r="A367" s="48" t="s">
        <v>153</v>
      </c>
      <c r="B367" s="41"/>
      <c r="C367" s="41"/>
      <c r="D367" s="164"/>
      <c r="E367" s="144" t="s">
        <v>154</v>
      </c>
      <c r="F367" s="209" t="s">
        <v>155</v>
      </c>
      <c r="G367" s="210"/>
      <c r="H367" s="210"/>
      <c r="I367" s="211"/>
    </row>
    <row r="368" spans="1:9" ht="16.5" customHeight="1" thickTop="1" thickBot="1" x14ac:dyDescent="0.4">
      <c r="A368" s="49" t="s">
        <v>156</v>
      </c>
      <c r="B368" s="41"/>
      <c r="C368" s="41"/>
      <c r="D368" s="164"/>
      <c r="E368" s="47"/>
      <c r="F368" s="209"/>
      <c r="G368" s="210"/>
      <c r="H368" s="210"/>
      <c r="I368" s="211"/>
    </row>
    <row r="369" spans="1:9" ht="15.75" customHeight="1" thickTop="1" x14ac:dyDescent="0.35">
      <c r="A369" s="48" t="s">
        <v>236</v>
      </c>
      <c r="B369" s="41">
        <v>80</v>
      </c>
      <c r="C369" s="41" t="s">
        <v>131</v>
      </c>
      <c r="D369" s="172"/>
      <c r="E369" s="47">
        <f t="shared" si="7"/>
        <v>0</v>
      </c>
      <c r="F369" s="206"/>
      <c r="G369" s="207"/>
      <c r="H369" s="207"/>
      <c r="I369" s="208"/>
    </row>
    <row r="370" spans="1:9" ht="15.75" customHeight="1" x14ac:dyDescent="0.35">
      <c r="A370" s="48" t="s">
        <v>158</v>
      </c>
      <c r="B370" s="41">
        <v>1</v>
      </c>
      <c r="C370" s="41" t="s">
        <v>90</v>
      </c>
      <c r="D370" s="172"/>
      <c r="E370" s="47">
        <f t="shared" si="7"/>
        <v>0</v>
      </c>
      <c r="F370" s="206"/>
      <c r="G370" s="207"/>
      <c r="H370" s="207"/>
      <c r="I370" s="208"/>
    </row>
    <row r="371" spans="1:9" ht="15.75" customHeight="1" x14ac:dyDescent="0.35">
      <c r="A371" s="48" t="s">
        <v>159</v>
      </c>
      <c r="B371" s="41">
        <v>1</v>
      </c>
      <c r="C371" s="41" t="s">
        <v>90</v>
      </c>
      <c r="D371" s="172"/>
      <c r="E371" s="47">
        <f t="shared" si="7"/>
        <v>0</v>
      </c>
      <c r="F371" s="206"/>
      <c r="G371" s="207"/>
      <c r="H371" s="207"/>
      <c r="I371" s="208"/>
    </row>
    <row r="372" spans="1:9" ht="15.75" customHeight="1" thickBot="1" x14ac:dyDescent="0.4">
      <c r="A372" s="48"/>
      <c r="B372" s="41"/>
      <c r="C372" s="41"/>
      <c r="D372" s="46"/>
      <c r="E372" s="47"/>
      <c r="F372" s="209"/>
      <c r="G372" s="210"/>
      <c r="H372" s="210"/>
      <c r="I372" s="211"/>
    </row>
    <row r="373" spans="1:9" ht="16.5" customHeight="1" thickTop="1" thickBot="1" x14ac:dyDescent="0.4">
      <c r="A373" s="52" t="s">
        <v>160</v>
      </c>
      <c r="B373" s="53"/>
      <c r="C373" s="54"/>
      <c r="D373" s="55"/>
      <c r="E373" s="56">
        <f>SUM(E282:E371)</f>
        <v>0</v>
      </c>
      <c r="F373" s="234"/>
      <c r="G373" s="235"/>
      <c r="H373" s="235"/>
      <c r="I373" s="236"/>
    </row>
    <row r="374" spans="1:9" ht="16.5" customHeight="1" thickTop="1" thickBot="1" x14ac:dyDescent="0.4">
      <c r="A374" s="52" t="s">
        <v>161</v>
      </c>
      <c r="B374" s="53"/>
      <c r="C374" s="54"/>
      <c r="D374" s="55"/>
      <c r="E374" s="56">
        <f>SUM(E373)/B261</f>
        <v>0</v>
      </c>
      <c r="F374" s="234"/>
      <c r="G374" s="235"/>
      <c r="H374" s="235"/>
      <c r="I374" s="236"/>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234"/>
      <c r="G376" s="235"/>
      <c r="H376" s="235"/>
      <c r="I376" s="236"/>
    </row>
    <row r="377" spans="1:9" ht="15.75" customHeight="1" thickTop="1" x14ac:dyDescent="0.35">
      <c r="A377" s="61" t="s">
        <v>163</v>
      </c>
      <c r="B377" s="62"/>
      <c r="C377" s="63"/>
      <c r="D377" s="64"/>
      <c r="E377" s="174"/>
      <c r="F377" s="191"/>
      <c r="G377" s="192"/>
      <c r="H377" s="192"/>
      <c r="I377" s="193"/>
    </row>
    <row r="378" spans="1:9" ht="15.75" customHeight="1" thickBot="1" x14ac:dyDescent="0.4">
      <c r="A378" s="61" t="s">
        <v>164</v>
      </c>
      <c r="B378" s="66"/>
      <c r="C378" s="67"/>
      <c r="D378" s="68"/>
      <c r="E378" s="175"/>
      <c r="F378" s="194"/>
      <c r="G378" s="195"/>
      <c r="H378" s="195"/>
      <c r="I378" s="196"/>
    </row>
    <row r="379" spans="1:9" ht="16.5" customHeight="1" thickTop="1" thickBot="1" x14ac:dyDescent="0.4">
      <c r="A379" s="52" t="s">
        <v>165</v>
      </c>
      <c r="B379" s="53"/>
      <c r="C379" s="54"/>
      <c r="D379" s="55"/>
      <c r="E379" s="94">
        <f>SUM(E377:E378)</f>
        <v>0</v>
      </c>
      <c r="F379" s="234"/>
      <c r="G379" s="235"/>
      <c r="H379" s="235"/>
      <c r="I379" s="236"/>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42"/>
      <c r="B382" s="243"/>
      <c r="C382" s="243"/>
      <c r="D382" s="243"/>
      <c r="E382" s="243"/>
      <c r="F382" s="243"/>
      <c r="G382" s="243"/>
      <c r="H382" s="243"/>
      <c r="I382" s="24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c r="E385" s="78">
        <f>SUM(B385)*D385</f>
        <v>0</v>
      </c>
      <c r="F385" s="82">
        <v>3</v>
      </c>
      <c r="G385" s="83">
        <f>SUM(E385*F385)</f>
        <v>0</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c r="E387" s="78">
        <f>SUM(B387)*D387</f>
        <v>0</v>
      </c>
      <c r="F387" s="82">
        <v>3</v>
      </c>
      <c r="G387" s="83">
        <f>SUM(E387*F387)</f>
        <v>0</v>
      </c>
      <c r="H387" s="80"/>
      <c r="I387" s="75"/>
    </row>
    <row r="388" spans="1:9" ht="16" thickBot="1" x14ac:dyDescent="0.4">
      <c r="A388" s="179" t="s">
        <v>173</v>
      </c>
      <c r="B388" s="129">
        <v>1</v>
      </c>
      <c r="C388" s="39" t="s">
        <v>90</v>
      </c>
      <c r="D388" s="176"/>
      <c r="E388" s="78">
        <f>SUM(B388)*D388</f>
        <v>0</v>
      </c>
      <c r="F388" s="85">
        <v>3</v>
      </c>
      <c r="G388" s="86">
        <f>SUM(E388*F388)</f>
        <v>0</v>
      </c>
      <c r="H388" s="80"/>
      <c r="I388" s="75"/>
    </row>
    <row r="389" spans="1:9" ht="16" thickBot="1" x14ac:dyDescent="0.4">
      <c r="A389" s="87" t="s">
        <v>174</v>
      </c>
      <c r="B389" s="40"/>
      <c r="C389" s="40"/>
      <c r="D389" s="40"/>
      <c r="E389" s="40"/>
      <c r="F389" s="88"/>
      <c r="G389" s="89">
        <f>SUM(G385:G388)</f>
        <v>0</v>
      </c>
      <c r="H389" s="80"/>
      <c r="I389" s="75"/>
    </row>
    <row r="390" spans="1:9" ht="16" thickBot="1" x14ac:dyDescent="0.4">
      <c r="A390" s="188"/>
      <c r="B390" s="189"/>
      <c r="C390" s="189"/>
      <c r="D390" s="189"/>
      <c r="E390" s="189"/>
      <c r="F390" s="189"/>
      <c r="G390" s="189"/>
      <c r="H390" s="189"/>
      <c r="I390" s="190"/>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c r="E393" s="78">
        <f>SUM(B393)*D393</f>
        <v>0</v>
      </c>
      <c r="F393" s="82">
        <v>16</v>
      </c>
      <c r="G393" s="83">
        <f>SUM(E393*F393)</f>
        <v>0</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c r="E395" s="78">
        <f>SUM(B395)*D395</f>
        <v>0</v>
      </c>
      <c r="F395" s="82">
        <v>16</v>
      </c>
      <c r="G395" s="83">
        <f>SUM(E395*F395)</f>
        <v>0</v>
      </c>
      <c r="H395" s="80"/>
      <c r="I395" s="75"/>
    </row>
    <row r="396" spans="1:9" ht="16" thickBot="1" x14ac:dyDescent="0.4">
      <c r="A396" s="179" t="s">
        <v>173</v>
      </c>
      <c r="B396" s="129">
        <v>1</v>
      </c>
      <c r="C396" s="39" t="s">
        <v>90</v>
      </c>
      <c r="D396" s="176"/>
      <c r="E396" s="78">
        <f>SUM(B396)*D396</f>
        <v>0</v>
      </c>
      <c r="F396" s="85">
        <v>16</v>
      </c>
      <c r="G396" s="86">
        <f>SUM(E396*F396)</f>
        <v>0</v>
      </c>
      <c r="H396" s="80"/>
      <c r="I396" s="75"/>
    </row>
    <row r="397" spans="1:9" ht="16" thickBot="1" x14ac:dyDescent="0.4">
      <c r="A397" s="87" t="s">
        <v>176</v>
      </c>
      <c r="B397" s="40"/>
      <c r="C397" s="40"/>
      <c r="D397" s="40"/>
      <c r="E397" s="40"/>
      <c r="F397" s="88"/>
      <c r="G397" s="89">
        <f>SUM(G393:G396)</f>
        <v>0</v>
      </c>
      <c r="H397" s="80"/>
      <c r="I397" s="75"/>
    </row>
    <row r="398" spans="1:9" ht="16" thickBot="1" x14ac:dyDescent="0.4">
      <c r="A398" s="250"/>
      <c r="B398" s="251"/>
      <c r="C398" s="251"/>
      <c r="D398" s="251"/>
      <c r="E398" s="251"/>
      <c r="F398" s="251"/>
      <c r="G398" s="251"/>
      <c r="H398" s="251"/>
      <c r="I398" s="252"/>
    </row>
    <row r="399" spans="1:9" ht="16" thickBot="1" x14ac:dyDescent="0.4">
      <c r="A399" s="70" t="s">
        <v>254</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6"/>
      <c r="E401" s="78">
        <f>SUM(B401)*D401</f>
        <v>0</v>
      </c>
      <c r="F401" s="82">
        <v>7</v>
      </c>
      <c r="G401" s="83">
        <f>SUM(E401*F401)</f>
        <v>0</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6"/>
      <c r="E403" s="78">
        <f>SUM(B403)*D403</f>
        <v>0</v>
      </c>
      <c r="F403" s="82">
        <v>7</v>
      </c>
      <c r="G403" s="83">
        <f>SUM(E403*F403)</f>
        <v>0</v>
      </c>
      <c r="H403" s="80"/>
      <c r="I403" s="75"/>
    </row>
    <row r="404" spans="1:9" ht="16" thickBot="1" x14ac:dyDescent="0.4">
      <c r="A404" s="179" t="s">
        <v>173</v>
      </c>
      <c r="B404" s="129">
        <v>1</v>
      </c>
      <c r="C404" s="39" t="s">
        <v>90</v>
      </c>
      <c r="D404" s="176"/>
      <c r="E404" s="78">
        <f>SUM(B404)*D404</f>
        <v>0</v>
      </c>
      <c r="F404" s="85">
        <v>7</v>
      </c>
      <c r="G404" s="86">
        <f>SUM(E404*F404)</f>
        <v>0</v>
      </c>
      <c r="H404" s="80"/>
      <c r="I404" s="75"/>
    </row>
    <row r="405" spans="1:9" ht="16" thickBot="1" x14ac:dyDescent="0.4">
      <c r="A405" s="87" t="s">
        <v>255</v>
      </c>
      <c r="B405" s="40"/>
      <c r="C405" s="40"/>
      <c r="D405" s="40"/>
      <c r="E405" s="40"/>
      <c r="F405" s="88"/>
      <c r="G405" s="89">
        <f>SUM(G401:G404)</f>
        <v>0</v>
      </c>
      <c r="H405" s="90"/>
      <c r="I405" s="75"/>
    </row>
    <row r="406" spans="1:9" ht="16" thickBot="1" x14ac:dyDescent="0.4">
      <c r="A406" s="253"/>
      <c r="B406" s="254"/>
      <c r="C406" s="254"/>
      <c r="D406" s="254"/>
      <c r="E406" s="254"/>
      <c r="F406" s="254"/>
      <c r="G406" s="254"/>
      <c r="H406" s="255"/>
      <c r="I406" s="256"/>
    </row>
    <row r="407" spans="1:9" ht="16" thickBot="1" x14ac:dyDescent="0.4">
      <c r="A407" s="70" t="s">
        <v>260</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c r="E409" s="78">
        <f>SUM(B409)*D409</f>
        <v>0</v>
      </c>
      <c r="F409" s="82">
        <v>11</v>
      </c>
      <c r="G409" s="83">
        <f>SUM(E409*F409)</f>
        <v>0</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c r="E411" s="78">
        <f>SUM(B411)*D411</f>
        <v>0</v>
      </c>
      <c r="F411" s="82">
        <v>11</v>
      </c>
      <c r="G411" s="83">
        <f>SUM(E411*F411)</f>
        <v>0</v>
      </c>
      <c r="H411" s="80"/>
      <c r="I411" s="75"/>
    </row>
    <row r="412" spans="1:9" ht="16" thickBot="1" x14ac:dyDescent="0.4">
      <c r="A412" s="179" t="s">
        <v>173</v>
      </c>
      <c r="B412" s="129">
        <v>1</v>
      </c>
      <c r="C412" s="39" t="s">
        <v>90</v>
      </c>
      <c r="D412" s="176"/>
      <c r="E412" s="78">
        <f>SUM(B412)*D412</f>
        <v>0</v>
      </c>
      <c r="F412" s="85">
        <v>11</v>
      </c>
      <c r="G412" s="86">
        <f>SUM(E412*F412)</f>
        <v>0</v>
      </c>
      <c r="H412" s="80"/>
      <c r="I412" s="75"/>
    </row>
    <row r="413" spans="1:9" ht="16" thickBot="1" x14ac:dyDescent="0.4">
      <c r="A413" s="87" t="s">
        <v>178</v>
      </c>
      <c r="B413" s="40"/>
      <c r="C413" s="40"/>
      <c r="D413" s="40"/>
      <c r="E413" s="40"/>
      <c r="F413" s="88"/>
      <c r="G413" s="89">
        <f>SUM(G409:G412)</f>
        <v>0</v>
      </c>
      <c r="H413" s="90"/>
      <c r="I413" s="75"/>
    </row>
    <row r="414" spans="1:9" ht="16" thickBot="1" x14ac:dyDescent="0.4">
      <c r="A414" s="188"/>
      <c r="B414" s="189"/>
      <c r="C414" s="189"/>
      <c r="D414" s="189"/>
      <c r="E414" s="189"/>
      <c r="F414" s="189"/>
      <c r="G414" s="189"/>
      <c r="H414" s="189"/>
      <c r="I414" s="190"/>
    </row>
    <row r="415" spans="1:9" ht="16" thickBot="1" x14ac:dyDescent="0.4">
      <c r="A415" s="70" t="s">
        <v>256</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c r="E417" s="78">
        <f>SUM(B417)*D417</f>
        <v>0</v>
      </c>
      <c r="F417" s="82">
        <v>11</v>
      </c>
      <c r="G417" s="83">
        <f>SUM(E417*F417)</f>
        <v>0</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c r="E419" s="78">
        <f>SUM(B419)*D419</f>
        <v>0</v>
      </c>
      <c r="F419" s="82">
        <v>11</v>
      </c>
      <c r="G419" s="83">
        <f>SUM(E419*F419)</f>
        <v>0</v>
      </c>
      <c r="H419" s="80"/>
      <c r="I419" s="75"/>
    </row>
    <row r="420" spans="1:9" ht="16" thickBot="1" x14ac:dyDescent="0.4">
      <c r="A420" s="179" t="s">
        <v>173</v>
      </c>
      <c r="B420" s="129">
        <v>1</v>
      </c>
      <c r="C420" s="39" t="s">
        <v>90</v>
      </c>
      <c r="D420" s="176"/>
      <c r="E420" s="78">
        <f>SUM(B420)*D420</f>
        <v>0</v>
      </c>
      <c r="F420" s="85">
        <v>11</v>
      </c>
      <c r="G420" s="86">
        <f>SUM(E420*F420)</f>
        <v>0</v>
      </c>
      <c r="H420" s="80"/>
      <c r="I420" s="75"/>
    </row>
    <row r="421" spans="1:9" ht="16" thickBot="1" x14ac:dyDescent="0.4">
      <c r="A421" s="87" t="s">
        <v>178</v>
      </c>
      <c r="B421" s="40"/>
      <c r="C421" s="40"/>
      <c r="D421" s="40"/>
      <c r="E421" s="40"/>
      <c r="F421" s="88"/>
      <c r="G421" s="89">
        <f>SUM(G417:G420)</f>
        <v>0</v>
      </c>
      <c r="H421" s="80"/>
      <c r="I421" s="75"/>
    </row>
    <row r="422" spans="1:9" ht="16" thickBot="1" x14ac:dyDescent="0.4">
      <c r="A422" s="188"/>
      <c r="B422" s="189"/>
      <c r="C422" s="189"/>
      <c r="D422" s="189"/>
      <c r="E422" s="189"/>
      <c r="F422" s="189"/>
      <c r="G422" s="189"/>
      <c r="H422" s="189"/>
      <c r="I422" s="190"/>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c r="E425" s="78">
        <f>SUM(B425)*D425</f>
        <v>0</v>
      </c>
      <c r="F425" s="82">
        <v>22</v>
      </c>
      <c r="G425" s="83">
        <f>SUM(E425*F425)</f>
        <v>0</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c r="E427" s="78">
        <f>SUM(B427)*D427</f>
        <v>0</v>
      </c>
      <c r="F427" s="82">
        <v>22</v>
      </c>
      <c r="G427" s="83">
        <f>SUM(E427*F427)</f>
        <v>0</v>
      </c>
      <c r="H427" s="80"/>
      <c r="I427" s="75"/>
    </row>
    <row r="428" spans="1:9" ht="16" thickBot="1" x14ac:dyDescent="0.4">
      <c r="A428" s="179" t="s">
        <v>173</v>
      </c>
      <c r="B428" s="129">
        <v>1</v>
      </c>
      <c r="C428" s="39" t="s">
        <v>90</v>
      </c>
      <c r="D428" s="176"/>
      <c r="E428" s="78">
        <f>SUM(B428)*D428</f>
        <v>0</v>
      </c>
      <c r="F428" s="85">
        <v>22</v>
      </c>
      <c r="G428" s="86">
        <f>SUM(E428*F428)</f>
        <v>0</v>
      </c>
      <c r="H428" s="80"/>
      <c r="I428" s="75"/>
    </row>
    <row r="429" spans="1:9" ht="16" thickBot="1" x14ac:dyDescent="0.4">
      <c r="A429" s="87" t="s">
        <v>181</v>
      </c>
      <c r="B429" s="40"/>
      <c r="C429" s="40"/>
      <c r="D429" s="40"/>
      <c r="E429" s="40"/>
      <c r="F429" s="88"/>
      <c r="G429" s="89">
        <f>SUM(G425:G428)</f>
        <v>0</v>
      </c>
      <c r="H429" s="80"/>
      <c r="I429" s="75"/>
    </row>
    <row r="430" spans="1:9" ht="16" thickBot="1" x14ac:dyDescent="0.4">
      <c r="A430" s="250"/>
      <c r="B430" s="251"/>
      <c r="C430" s="251"/>
      <c r="D430" s="251"/>
      <c r="E430" s="251"/>
      <c r="F430" s="251"/>
      <c r="G430" s="251"/>
      <c r="H430" s="251"/>
      <c r="I430" s="252"/>
    </row>
    <row r="431" spans="1:9" ht="16" thickBot="1" x14ac:dyDescent="0.4">
      <c r="A431" s="70" t="s">
        <v>257</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c r="E433" s="78">
        <f>SUM(B433)*D433</f>
        <v>0</v>
      </c>
      <c r="F433" s="82">
        <v>10</v>
      </c>
      <c r="G433" s="83">
        <f>SUM(E433*F433)</f>
        <v>0</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c r="E435" s="78">
        <f>SUM(B435)*D435</f>
        <v>0</v>
      </c>
      <c r="F435" s="82">
        <v>10</v>
      </c>
      <c r="G435" s="83">
        <f>SUM(E435*F435)</f>
        <v>0</v>
      </c>
      <c r="H435" s="80"/>
      <c r="I435" s="75"/>
    </row>
    <row r="436" spans="1:9" ht="16" thickBot="1" x14ac:dyDescent="0.4">
      <c r="A436" s="179" t="s">
        <v>173</v>
      </c>
      <c r="B436" s="129">
        <v>1</v>
      </c>
      <c r="C436" s="39" t="s">
        <v>90</v>
      </c>
      <c r="D436" s="176"/>
      <c r="E436" s="78">
        <f>SUM(B436)*D436</f>
        <v>0</v>
      </c>
      <c r="F436" s="82">
        <v>10</v>
      </c>
      <c r="G436" s="83">
        <f>SUM(E436*F436)</f>
        <v>0</v>
      </c>
      <c r="H436" s="65"/>
      <c r="I436" s="75"/>
    </row>
    <row r="437" spans="1:9" ht="16" thickBot="1" x14ac:dyDescent="0.4">
      <c r="A437" s="87" t="s">
        <v>258</v>
      </c>
      <c r="B437" s="40"/>
      <c r="C437" s="40"/>
      <c r="D437" s="40"/>
      <c r="E437" s="40"/>
      <c r="F437" s="40"/>
      <c r="G437" s="89">
        <f>SUM(G433:G436)</f>
        <v>0</v>
      </c>
      <c r="H437" s="151"/>
      <c r="I437" s="152"/>
    </row>
    <row r="438" spans="1:9" ht="16" thickBot="1" x14ac:dyDescent="0.4">
      <c r="A438" s="237"/>
      <c r="B438" s="237"/>
      <c r="C438" s="237"/>
      <c r="D438" s="237"/>
      <c r="E438" s="237"/>
      <c r="F438" s="237"/>
      <c r="G438" s="237"/>
      <c r="H438" s="237"/>
      <c r="I438" s="237"/>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c r="E441" s="78">
        <f>SUM(B441)*D441</f>
        <v>0</v>
      </c>
      <c r="F441" s="78"/>
      <c r="G441" s="111"/>
      <c r="H441" s="65"/>
      <c r="I441" s="110"/>
    </row>
    <row r="442" spans="1:9" ht="16" thickBot="1" x14ac:dyDescent="0.4">
      <c r="A442" s="117" t="s">
        <v>186</v>
      </c>
      <c r="B442" s="39">
        <v>19182</v>
      </c>
      <c r="C442" s="39" t="s">
        <v>185</v>
      </c>
      <c r="D442" s="176"/>
      <c r="E442" s="78">
        <f t="shared" ref="E442" si="8">SUM(B442)*D442</f>
        <v>0</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c r="E444" s="78">
        <f t="shared" ref="E444:E448" si="9">SUM(B444)*D444</f>
        <v>0</v>
      </c>
      <c r="F444" s="78"/>
      <c r="G444" s="111"/>
      <c r="H444" s="65"/>
      <c r="I444" s="110"/>
    </row>
    <row r="445" spans="1:9" x14ac:dyDescent="0.35">
      <c r="A445" s="96" t="s">
        <v>189</v>
      </c>
      <c r="B445" s="39">
        <v>1022</v>
      </c>
      <c r="C445" s="39" t="s">
        <v>185</v>
      </c>
      <c r="D445" s="176"/>
      <c r="E445" s="78">
        <f t="shared" si="9"/>
        <v>0</v>
      </c>
      <c r="F445" s="78"/>
      <c r="G445" s="111"/>
      <c r="H445" s="65"/>
      <c r="I445" s="110"/>
    </row>
    <row r="446" spans="1:9" x14ac:dyDescent="0.35">
      <c r="A446" s="96" t="s">
        <v>190</v>
      </c>
      <c r="B446" s="39">
        <v>125</v>
      </c>
      <c r="C446" s="39" t="s">
        <v>185</v>
      </c>
      <c r="D446" s="176"/>
      <c r="E446" s="78">
        <f t="shared" si="9"/>
        <v>0</v>
      </c>
      <c r="F446" s="78"/>
      <c r="G446" s="111"/>
      <c r="H446" s="65"/>
      <c r="I446" s="110"/>
    </row>
    <row r="447" spans="1:9" x14ac:dyDescent="0.35">
      <c r="A447" s="96" t="s">
        <v>192</v>
      </c>
      <c r="B447" s="39">
        <v>3467</v>
      </c>
      <c r="C447" s="39" t="s">
        <v>185</v>
      </c>
      <c r="D447" s="176"/>
      <c r="E447" s="78">
        <f t="shared" si="9"/>
        <v>0</v>
      </c>
      <c r="F447" s="78"/>
      <c r="G447" s="111"/>
      <c r="H447" s="65"/>
      <c r="I447" s="110"/>
    </row>
    <row r="448" spans="1:9" ht="16" thickBot="1" x14ac:dyDescent="0.4">
      <c r="A448" s="117" t="s">
        <v>193</v>
      </c>
      <c r="B448" s="39">
        <v>2134</v>
      </c>
      <c r="C448" s="39" t="s">
        <v>185</v>
      </c>
      <c r="D448" s="176"/>
      <c r="E448" s="78">
        <f t="shared" si="9"/>
        <v>0</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c r="E450" s="78">
        <f t="shared" ref="E450:E455" si="10">SUM(B450)*D450</f>
        <v>0</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6"/>
      <c r="E453" s="78">
        <f t="shared" si="10"/>
        <v>0</v>
      </c>
      <c r="F453" s="78"/>
      <c r="G453" s="111"/>
      <c r="H453" s="65"/>
      <c r="I453" s="110"/>
    </row>
    <row r="454" spans="1:9" x14ac:dyDescent="0.35">
      <c r="A454" s="96" t="s">
        <v>200</v>
      </c>
      <c r="B454" s="39">
        <v>1282</v>
      </c>
      <c r="C454" s="39" t="s">
        <v>201</v>
      </c>
      <c r="D454" s="176"/>
      <c r="E454" s="78">
        <f t="shared" si="10"/>
        <v>0</v>
      </c>
      <c r="F454" s="78"/>
      <c r="G454" s="111"/>
      <c r="H454" s="65"/>
      <c r="I454" s="110"/>
    </row>
    <row r="455" spans="1:9" ht="16" thickBot="1" x14ac:dyDescent="0.4">
      <c r="A455" s="117" t="s">
        <v>202</v>
      </c>
      <c r="B455" s="39">
        <v>390</v>
      </c>
      <c r="C455" s="39" t="s">
        <v>201</v>
      </c>
      <c r="D455" s="176"/>
      <c r="E455" s="78">
        <f t="shared" si="10"/>
        <v>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c r="E458" s="78">
        <f t="shared" si="12"/>
        <v>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728300</v>
      </c>
      <c r="H467" s="119"/>
      <c r="I467" s="115"/>
    </row>
    <row r="468" spans="1:9" ht="16" thickBot="1" x14ac:dyDescent="0.4">
      <c r="A468" s="238"/>
      <c r="B468" s="238"/>
      <c r="C468" s="238"/>
      <c r="D468" s="238"/>
      <c r="E468" s="238"/>
      <c r="F468" s="238"/>
      <c r="G468" s="238"/>
      <c r="H468" s="238"/>
      <c r="I468" s="239"/>
    </row>
    <row r="469" spans="1:9" ht="16" thickBot="1" x14ac:dyDescent="0.4">
      <c r="A469" s="240" t="s">
        <v>216</v>
      </c>
      <c r="B469" s="240"/>
      <c r="C469" s="240"/>
      <c r="D469" s="240"/>
      <c r="E469" s="241"/>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0</v>
      </c>
      <c r="H471" s="27"/>
      <c r="I471" s="130"/>
    </row>
    <row r="472" spans="1:9" x14ac:dyDescent="0.35">
      <c r="A472" s="103" t="s">
        <v>218</v>
      </c>
      <c r="B472" s="92"/>
      <c r="C472" s="93"/>
      <c r="D472" s="93"/>
      <c r="E472" s="93"/>
      <c r="F472" s="126"/>
      <c r="G472" s="97">
        <f>SUM(G385,G393,G401,G409,G417,G425,G433)</f>
        <v>0</v>
      </c>
      <c r="H472" s="27"/>
      <c r="I472" s="130"/>
    </row>
    <row r="473" spans="1:9" x14ac:dyDescent="0.35">
      <c r="A473" s="103" t="s">
        <v>219</v>
      </c>
      <c r="B473" s="92"/>
      <c r="C473" s="93"/>
      <c r="D473" s="93"/>
      <c r="E473" s="93"/>
      <c r="F473" s="126"/>
      <c r="G473" s="97">
        <f>SUM(G387,G395,G403,G411,G419,G427,G435)</f>
        <v>0</v>
      </c>
      <c r="H473" s="27"/>
      <c r="I473" s="130"/>
    </row>
    <row r="474" spans="1:9" x14ac:dyDescent="0.35">
      <c r="A474" s="103" t="s">
        <v>220</v>
      </c>
      <c r="B474" s="92"/>
      <c r="C474" s="93"/>
      <c r="D474" s="93"/>
      <c r="E474" s="93"/>
      <c r="F474" s="126"/>
      <c r="G474" s="97">
        <f>SUM(G388,G396,G404,G412,G420,G428,G436)</f>
        <v>0</v>
      </c>
      <c r="H474" s="27"/>
      <c r="I474" s="130"/>
    </row>
    <row r="475" spans="1:9" x14ac:dyDescent="0.35">
      <c r="A475" s="103" t="s">
        <v>221</v>
      </c>
      <c r="B475" s="92"/>
      <c r="C475" s="93"/>
      <c r="D475" s="93"/>
      <c r="E475" s="93"/>
      <c r="F475" s="126"/>
      <c r="G475" s="97">
        <f>SUM(G467)</f>
        <v>728300</v>
      </c>
      <c r="H475" s="27"/>
      <c r="I475" s="130"/>
    </row>
    <row r="476" spans="1:9" x14ac:dyDescent="0.35">
      <c r="A476" s="103" t="s">
        <v>222</v>
      </c>
      <c r="B476" s="18"/>
      <c r="C476" s="93"/>
      <c r="D476" s="93"/>
      <c r="E476" s="93"/>
      <c r="F476" s="126"/>
      <c r="G476" s="97">
        <f>SUM(G471:G475)*3%</f>
        <v>21849</v>
      </c>
      <c r="H476" s="27"/>
      <c r="I476" s="130"/>
    </row>
    <row r="477" spans="1:9" x14ac:dyDescent="0.35">
      <c r="A477" s="103" t="s">
        <v>223</v>
      </c>
      <c r="B477" s="92"/>
      <c r="C477" s="93"/>
      <c r="D477" s="93"/>
      <c r="E477" s="93"/>
      <c r="F477" s="126"/>
      <c r="G477" s="97">
        <f>SUM(G471:G476)*E379</f>
        <v>0</v>
      </c>
      <c r="H477" s="27"/>
      <c r="I477" s="130"/>
    </row>
    <row r="478" spans="1:9" ht="16" thickBot="1" x14ac:dyDescent="0.4">
      <c r="A478" s="103"/>
      <c r="B478" s="92"/>
      <c r="C478" s="93"/>
      <c r="D478" s="93"/>
      <c r="E478" s="93"/>
      <c r="F478" s="126"/>
      <c r="G478" s="98"/>
      <c r="H478" s="27"/>
      <c r="I478" s="130"/>
    </row>
    <row r="479" spans="1:9" ht="16" thickBot="1" x14ac:dyDescent="0.4">
      <c r="A479" s="104" t="s">
        <v>259</v>
      </c>
      <c r="B479" s="105"/>
      <c r="C479" s="106"/>
      <c r="D479" s="106"/>
      <c r="E479" s="106"/>
      <c r="F479" s="127"/>
      <c r="G479" s="107">
        <f>SUM(G471:G478)</f>
        <v>750149</v>
      </c>
      <c r="H479" s="161"/>
      <c r="I479" s="132"/>
    </row>
    <row r="480" spans="1:9" ht="16" thickBot="1" x14ac:dyDescent="0.4">
      <c r="A480" s="24"/>
      <c r="C480" s="25"/>
      <c r="D480" s="25"/>
      <c r="E480" s="25"/>
      <c r="F480" s="26"/>
      <c r="G480" s="27"/>
      <c r="H480" s="27"/>
      <c r="I480" s="25"/>
    </row>
    <row r="481" spans="1:7" ht="24" customHeight="1" thickBot="1" x14ac:dyDescent="0.4">
      <c r="A481" s="247" t="s">
        <v>239</v>
      </c>
      <c r="B481" s="248"/>
      <c r="C481" s="248"/>
      <c r="D481" s="248"/>
      <c r="E481" s="248"/>
      <c r="F481" s="249"/>
      <c r="G481" s="153"/>
    </row>
    <row r="482" spans="1:7" ht="24" customHeight="1" thickBot="1" x14ac:dyDescent="0.4">
      <c r="A482" s="135" t="s">
        <v>259</v>
      </c>
      <c r="B482" s="154"/>
      <c r="C482" s="155"/>
      <c r="D482" s="155"/>
      <c r="E482" s="155"/>
      <c r="F482" s="156"/>
      <c r="G482" s="157">
        <f>SUM(G238)</f>
        <v>750149</v>
      </c>
    </row>
    <row r="483" spans="1:7" ht="24" customHeight="1" thickBot="1" x14ac:dyDescent="0.4">
      <c r="A483" s="241" t="s">
        <v>261</v>
      </c>
      <c r="B483" s="245"/>
      <c r="C483" s="245"/>
      <c r="D483" s="245"/>
      <c r="E483" s="245"/>
      <c r="F483" s="246"/>
      <c r="G483" s="157">
        <f>SUM(G479)</f>
        <v>750149</v>
      </c>
    </row>
    <row r="484" spans="1:7" ht="31" customHeight="1" thickBot="1" x14ac:dyDescent="0.4">
      <c r="A484" s="241" t="s">
        <v>262</v>
      </c>
      <c r="B484" s="245"/>
      <c r="C484" s="245"/>
      <c r="D484" s="245"/>
      <c r="E484" s="245"/>
      <c r="F484" s="246"/>
      <c r="G484" s="157">
        <f>SUM(G482:G483)</f>
        <v>1500298</v>
      </c>
    </row>
  </sheetData>
  <sheetProtection algorithmName="SHA-512" hashValue="GjyhQOwY/9Q/UdsaC0M1CVXEyWlY/CEjGCDOGUHbVhn3l7FKGMtyjlxseusA6Q/iGbtG7r8jDXjpuOgiplau1g==" saltValue="h32kNZvEakjqfSd2WHjIbw==" spinCount="100000" sheet="1" selectLockedCells="1"/>
  <mergeCells count="252">
    <mergeCell ref="A390:I390"/>
    <mergeCell ref="A398:I398"/>
    <mergeCell ref="A406:I406"/>
    <mergeCell ref="A414:I414"/>
    <mergeCell ref="A422:I422"/>
    <mergeCell ref="A430:I430"/>
    <mergeCell ref="A438:I438"/>
    <mergeCell ref="A468:I468"/>
    <mergeCell ref="A469:E469"/>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16:I316"/>
    <mergeCell ref="F317:I317"/>
    <mergeCell ref="F318:I318"/>
    <mergeCell ref="F319:I319"/>
    <mergeCell ref="F320:I320"/>
    <mergeCell ref="F321:I321"/>
    <mergeCell ref="F310:I310"/>
    <mergeCell ref="F311:I311"/>
    <mergeCell ref="F312:I312"/>
    <mergeCell ref="F313:I313"/>
    <mergeCell ref="F314:I314"/>
    <mergeCell ref="F315:I315"/>
    <mergeCell ref="F304:I304"/>
    <mergeCell ref="F305:I305"/>
    <mergeCell ref="F306:I306"/>
    <mergeCell ref="F307:I307"/>
    <mergeCell ref="F308:I308"/>
    <mergeCell ref="F309:I309"/>
    <mergeCell ref="F298:I298"/>
    <mergeCell ref="F299:I299"/>
    <mergeCell ref="F300:I300"/>
    <mergeCell ref="F301:I301"/>
    <mergeCell ref="F302:I302"/>
    <mergeCell ref="F303:I303"/>
    <mergeCell ref="F292:I292"/>
    <mergeCell ref="F293:I293"/>
    <mergeCell ref="F294:I294"/>
    <mergeCell ref="F295:I295"/>
    <mergeCell ref="F296:I296"/>
    <mergeCell ref="F297:I297"/>
    <mergeCell ref="F286:I286"/>
    <mergeCell ref="F287:I287"/>
    <mergeCell ref="F288:I288"/>
    <mergeCell ref="F289:I289"/>
    <mergeCell ref="F290:I290"/>
    <mergeCell ref="F291:I291"/>
    <mergeCell ref="F280:I280"/>
    <mergeCell ref="F281:I281"/>
    <mergeCell ref="F282:I282"/>
    <mergeCell ref="F283:I283"/>
    <mergeCell ref="F284:I284"/>
    <mergeCell ref="F285:I285"/>
    <mergeCell ref="A272:I272"/>
    <mergeCell ref="A273:I273"/>
    <mergeCell ref="A274:I274"/>
    <mergeCell ref="A275:I275"/>
    <mergeCell ref="A278:I278"/>
    <mergeCell ref="A279:I279"/>
    <mergeCell ref="A267:I267"/>
    <mergeCell ref="A268:I268"/>
    <mergeCell ref="A269:I269"/>
    <mergeCell ref="A270:I270"/>
    <mergeCell ref="A271:I271"/>
    <mergeCell ref="A276:I276"/>
    <mergeCell ref="A277:I277"/>
    <mergeCell ref="A197:I197"/>
    <mergeCell ref="A227:I227"/>
    <mergeCell ref="A228:E228"/>
    <mergeCell ref="D245:E24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F126:I126"/>
    <mergeCell ref="F127:I127"/>
    <mergeCell ref="F128:I128"/>
    <mergeCell ref="F129:I129"/>
    <mergeCell ref="F130:I130"/>
    <mergeCell ref="F131:I131"/>
    <mergeCell ref="F120:I120"/>
    <mergeCell ref="F121:I121"/>
    <mergeCell ref="F122:I122"/>
    <mergeCell ref="F123:I123"/>
    <mergeCell ref="F124:I124"/>
    <mergeCell ref="F125:I125"/>
    <mergeCell ref="F114:I114"/>
    <mergeCell ref="F115:I115"/>
    <mergeCell ref="F116:I116"/>
    <mergeCell ref="F117:I117"/>
    <mergeCell ref="F118:I118"/>
    <mergeCell ref="F119:I119"/>
    <mergeCell ref="F109:I109"/>
    <mergeCell ref="F110:I110"/>
    <mergeCell ref="F111:I111"/>
    <mergeCell ref="F112:I112"/>
    <mergeCell ref="F113:I113"/>
    <mergeCell ref="F103:I103"/>
    <mergeCell ref="F104:I104"/>
    <mergeCell ref="F105:I105"/>
    <mergeCell ref="F106:I106"/>
    <mergeCell ref="F107:I107"/>
    <mergeCell ref="F108:I108"/>
    <mergeCell ref="F97:I97"/>
    <mergeCell ref="F98:I98"/>
    <mergeCell ref="F99:I99"/>
    <mergeCell ref="F100:I100"/>
    <mergeCell ref="F101:I101"/>
    <mergeCell ref="F102:I102"/>
    <mergeCell ref="F91:I91"/>
    <mergeCell ref="F92:I92"/>
    <mergeCell ref="F93:I93"/>
    <mergeCell ref="F94:I94"/>
    <mergeCell ref="F95:I95"/>
    <mergeCell ref="F96:I96"/>
    <mergeCell ref="F85:I85"/>
    <mergeCell ref="F86:I86"/>
    <mergeCell ref="F87:I87"/>
    <mergeCell ref="F88:I88"/>
    <mergeCell ref="F89:I89"/>
    <mergeCell ref="F90:I90"/>
    <mergeCell ref="F64:I64"/>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0:I70"/>
    <mergeCell ref="F71:I71"/>
    <mergeCell ref="F72:I72"/>
    <mergeCell ref="F61:I61"/>
    <mergeCell ref="F62:I62"/>
    <mergeCell ref="F63:I63"/>
  </mergeCells>
  <pageMargins left="0.7" right="0.7" top="0.75" bottom="0.75" header="0.3" footer="0.3"/>
  <pageSetup paperSize="9" scale="49"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tabColor rgb="FF7030A0"/>
    <pageSetUpPr fitToPage="1"/>
  </sheetPr>
  <dimension ref="A1:K484"/>
  <sheetViews>
    <sheetView view="pageBreakPreview" topLeftCell="A401" zoomScaleNormal="100" zoomScaleSheetLayoutView="100" workbookViewId="0">
      <selection activeCell="D417" sqref="D417"/>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263</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198" t="s">
        <v>264</v>
      </c>
      <c r="C7" s="198"/>
      <c r="D7" s="198"/>
      <c r="E7" s="198"/>
      <c r="F7" s="198"/>
      <c r="G7" s="198"/>
      <c r="H7" s="198"/>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251</v>
      </c>
      <c r="F12" s="133"/>
      <c r="G12" s="133"/>
      <c r="H12" s="133"/>
      <c r="I12" s="95"/>
    </row>
    <row r="13" spans="1:9" x14ac:dyDescent="0.35">
      <c r="A13" s="139" t="s">
        <v>25</v>
      </c>
      <c r="B13" s="182">
        <v>71.599999999999994</v>
      </c>
      <c r="C13" s="31" t="s">
        <v>26</v>
      </c>
      <c r="D13" s="31"/>
      <c r="E13" s="136">
        <v>19</v>
      </c>
      <c r="F13" s="137">
        <f t="shared" ref="F13:F17" si="0">SUM(B13)*E13</f>
        <v>1360.3999999999999</v>
      </c>
      <c r="G13" s="123" t="s">
        <v>27</v>
      </c>
      <c r="I13" s="21"/>
    </row>
    <row r="14" spans="1:9" x14ac:dyDescent="0.35">
      <c r="A14" s="139"/>
      <c r="B14" s="182">
        <v>85.2</v>
      </c>
      <c r="C14" s="31" t="s">
        <v>28</v>
      </c>
      <c r="D14" s="31"/>
      <c r="E14" s="136">
        <v>18</v>
      </c>
      <c r="F14" s="137">
        <f t="shared" si="0"/>
        <v>1533.6000000000001</v>
      </c>
      <c r="G14" s="123" t="s">
        <v>27</v>
      </c>
      <c r="I14" s="21"/>
    </row>
    <row r="15" spans="1:9" x14ac:dyDescent="0.35">
      <c r="A15" s="139"/>
      <c r="B15" s="182">
        <v>86.1</v>
      </c>
      <c r="C15" s="31" t="s">
        <v>29</v>
      </c>
      <c r="D15" s="31"/>
      <c r="E15" s="136">
        <v>11</v>
      </c>
      <c r="F15" s="137">
        <f t="shared" si="0"/>
        <v>947.09999999999991</v>
      </c>
      <c r="G15" s="123" t="s">
        <v>27</v>
      </c>
      <c r="I15" s="21"/>
    </row>
    <row r="16" spans="1:9" x14ac:dyDescent="0.35">
      <c r="A16" s="139"/>
      <c r="B16" s="182">
        <v>94.2</v>
      </c>
      <c r="C16" s="31" t="s">
        <v>265</v>
      </c>
      <c r="D16" s="31"/>
      <c r="E16" s="136">
        <v>22</v>
      </c>
      <c r="F16" s="137">
        <f t="shared" si="0"/>
        <v>2072.4</v>
      </c>
      <c r="G16" s="123" t="s">
        <v>27</v>
      </c>
      <c r="I16" s="21"/>
    </row>
    <row r="17" spans="1:11" x14ac:dyDescent="0.35">
      <c r="A17" s="139"/>
      <c r="B17" s="182">
        <v>108.3</v>
      </c>
      <c r="C17" s="31" t="s">
        <v>252</v>
      </c>
      <c r="D17" s="31"/>
      <c r="E17" s="136">
        <v>10</v>
      </c>
      <c r="F17" s="137">
        <f t="shared" si="0"/>
        <v>1083</v>
      </c>
      <c r="G17" s="123" t="s">
        <v>27</v>
      </c>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16" t="s">
        <v>43</v>
      </c>
      <c r="B27" s="217"/>
      <c r="C27" s="217"/>
      <c r="D27" s="217"/>
      <c r="E27" s="217"/>
      <c r="F27" s="217"/>
      <c r="G27" s="217"/>
      <c r="H27" s="217"/>
      <c r="I27" s="218"/>
      <c r="K27" s="18"/>
    </row>
    <row r="28" spans="1:11" ht="18.75" customHeight="1" x14ac:dyDescent="0.35">
      <c r="A28" s="216" t="s">
        <v>44</v>
      </c>
      <c r="B28" s="217"/>
      <c r="C28" s="217"/>
      <c r="D28" s="217"/>
      <c r="E28" s="217"/>
      <c r="F28" s="217"/>
      <c r="G28" s="217"/>
      <c r="H28" s="217"/>
      <c r="I28" s="218"/>
      <c r="K28" s="18"/>
    </row>
    <row r="29" spans="1:11" ht="55.5" customHeight="1" x14ac:dyDescent="0.35">
      <c r="A29" s="200" t="s">
        <v>45</v>
      </c>
      <c r="B29" s="201"/>
      <c r="C29" s="201"/>
      <c r="D29" s="201"/>
      <c r="E29" s="201"/>
      <c r="F29" s="201"/>
      <c r="G29" s="201"/>
      <c r="H29" s="201"/>
      <c r="I29" s="202"/>
    </row>
    <row r="30" spans="1:11" ht="51" customHeight="1" x14ac:dyDescent="0.35">
      <c r="A30" s="197" t="s">
        <v>46</v>
      </c>
      <c r="B30" s="198"/>
      <c r="C30" s="198"/>
      <c r="D30" s="198"/>
      <c r="E30" s="198"/>
      <c r="F30" s="198"/>
      <c r="G30" s="198"/>
      <c r="H30" s="198"/>
      <c r="I30" s="199"/>
    </row>
    <row r="31" spans="1:11" ht="37.5" customHeight="1" x14ac:dyDescent="0.35">
      <c r="A31" s="200" t="s">
        <v>47</v>
      </c>
      <c r="B31" s="201"/>
      <c r="C31" s="201"/>
      <c r="D31" s="201"/>
      <c r="E31" s="201"/>
      <c r="F31" s="201"/>
      <c r="G31" s="201"/>
      <c r="H31" s="201"/>
      <c r="I31" s="202"/>
    </row>
    <row r="32" spans="1:11" ht="18.75" customHeight="1" x14ac:dyDescent="0.35">
      <c r="A32" s="197" t="s">
        <v>48</v>
      </c>
      <c r="B32" s="198"/>
      <c r="C32" s="198"/>
      <c r="D32" s="198"/>
      <c r="E32" s="198"/>
      <c r="F32" s="198"/>
      <c r="G32" s="198"/>
      <c r="H32" s="198"/>
      <c r="I32" s="199"/>
    </row>
    <row r="33" spans="1:9" ht="58.5" customHeight="1" x14ac:dyDescent="0.35">
      <c r="A33" s="197" t="s">
        <v>49</v>
      </c>
      <c r="B33" s="198"/>
      <c r="C33" s="198"/>
      <c r="D33" s="198"/>
      <c r="E33" s="198"/>
      <c r="F33" s="198"/>
      <c r="G33" s="198"/>
      <c r="H33" s="198"/>
      <c r="I33" s="199"/>
    </row>
    <row r="34" spans="1:9" ht="65.25" customHeight="1" x14ac:dyDescent="0.35">
      <c r="A34" s="219" t="s">
        <v>253</v>
      </c>
      <c r="B34" s="220"/>
      <c r="C34" s="220"/>
      <c r="D34" s="220"/>
      <c r="E34" s="220"/>
      <c r="F34" s="220"/>
      <c r="G34" s="220"/>
      <c r="H34" s="220"/>
      <c r="I34" s="221"/>
    </row>
    <row r="35" spans="1:9" ht="33" customHeight="1" x14ac:dyDescent="0.35">
      <c r="A35" s="203" t="s">
        <v>51</v>
      </c>
      <c r="B35" s="204"/>
      <c r="C35" s="204"/>
      <c r="D35" s="204"/>
      <c r="E35" s="204"/>
      <c r="F35" s="204"/>
      <c r="G35" s="204"/>
      <c r="H35" s="204"/>
      <c r="I35" s="205"/>
    </row>
    <row r="36" spans="1:9" ht="18.75" customHeight="1" x14ac:dyDescent="0.35">
      <c r="A36" s="203" t="s">
        <v>52</v>
      </c>
      <c r="B36" s="204"/>
      <c r="C36" s="204"/>
      <c r="D36" s="204"/>
      <c r="E36" s="204"/>
      <c r="F36" s="204"/>
      <c r="G36" s="204"/>
      <c r="H36" s="204"/>
      <c r="I36" s="205"/>
    </row>
    <row r="37" spans="1:9" ht="36.75" customHeight="1" x14ac:dyDescent="0.35">
      <c r="A37" s="219" t="s">
        <v>53</v>
      </c>
      <c r="B37" s="220"/>
      <c r="C37" s="220"/>
      <c r="D37" s="220"/>
      <c r="E37" s="220"/>
      <c r="F37" s="220"/>
      <c r="G37" s="220"/>
      <c r="H37" s="220"/>
      <c r="I37" s="221"/>
    </row>
    <row r="38" spans="1:9" ht="15.75" customHeight="1" thickBot="1" x14ac:dyDescent="0.4">
      <c r="A38" s="222"/>
      <c r="B38" s="223"/>
      <c r="C38" s="223"/>
      <c r="D38" s="223"/>
      <c r="E38" s="223"/>
      <c r="F38" s="223"/>
      <c r="G38" s="223"/>
      <c r="H38" s="223"/>
      <c r="I38" s="224"/>
    </row>
    <row r="39" spans="1:9" ht="24" customHeight="1" thickTop="1" thickBot="1" x14ac:dyDescent="0.4">
      <c r="A39" s="42" t="s">
        <v>54</v>
      </c>
      <c r="B39" s="43" t="s">
        <v>55</v>
      </c>
      <c r="C39" s="43" t="s">
        <v>56</v>
      </c>
      <c r="D39" s="121" t="s">
        <v>57</v>
      </c>
      <c r="E39" s="44" t="s">
        <v>58</v>
      </c>
      <c r="F39" s="225" t="s">
        <v>59</v>
      </c>
      <c r="G39" s="226"/>
      <c r="H39" s="226"/>
      <c r="I39" s="227"/>
    </row>
    <row r="40" spans="1:9" ht="15.75" customHeight="1" thickTop="1" thickBot="1" x14ac:dyDescent="0.4">
      <c r="A40" s="45" t="s">
        <v>60</v>
      </c>
      <c r="B40" s="41"/>
      <c r="C40" s="41"/>
      <c r="D40" s="46"/>
      <c r="E40" s="47"/>
      <c r="F40" s="228"/>
      <c r="G40" s="229"/>
      <c r="H40" s="229"/>
      <c r="I40" s="230"/>
    </row>
    <row r="41" spans="1:9" ht="15.75" customHeight="1" thickTop="1" x14ac:dyDescent="0.35">
      <c r="A41" s="48" t="s">
        <v>61</v>
      </c>
      <c r="B41" s="41">
        <v>104</v>
      </c>
      <c r="C41" s="41" t="s">
        <v>62</v>
      </c>
      <c r="D41" s="172"/>
      <c r="E41" s="47">
        <f>SUM(B41)*D41</f>
        <v>0</v>
      </c>
      <c r="F41" s="206"/>
      <c r="G41" s="207"/>
      <c r="H41" s="207"/>
      <c r="I41" s="208"/>
    </row>
    <row r="42" spans="1:9" ht="15.75" customHeight="1" x14ac:dyDescent="0.35">
      <c r="A42" s="48" t="s">
        <v>63</v>
      </c>
      <c r="B42" s="41">
        <v>104</v>
      </c>
      <c r="C42" s="41" t="s">
        <v>62</v>
      </c>
      <c r="D42" s="172"/>
      <c r="E42" s="47">
        <f t="shared" ref="E42:E105" si="1">SUM(B42)*D42</f>
        <v>0</v>
      </c>
      <c r="F42" s="206"/>
      <c r="G42" s="207"/>
      <c r="H42" s="207"/>
      <c r="I42" s="208"/>
    </row>
    <row r="43" spans="1:9" ht="15.75" customHeight="1" x14ac:dyDescent="0.35">
      <c r="A43" s="48" t="s">
        <v>64</v>
      </c>
      <c r="B43" s="41">
        <v>104</v>
      </c>
      <c r="C43" s="41" t="s">
        <v>62</v>
      </c>
      <c r="D43" s="172"/>
      <c r="E43" s="47">
        <f t="shared" si="1"/>
        <v>0</v>
      </c>
      <c r="F43" s="206"/>
      <c r="G43" s="207"/>
      <c r="H43" s="207"/>
      <c r="I43" s="208"/>
    </row>
    <row r="44" spans="1:9" ht="15.75" customHeight="1" x14ac:dyDescent="0.35">
      <c r="A44" s="48" t="s">
        <v>65</v>
      </c>
      <c r="B44" s="41">
        <v>104</v>
      </c>
      <c r="C44" s="41" t="s">
        <v>62</v>
      </c>
      <c r="D44" s="172"/>
      <c r="E44" s="47">
        <f t="shared" si="1"/>
        <v>0</v>
      </c>
      <c r="F44" s="206"/>
      <c r="G44" s="207"/>
      <c r="H44" s="207"/>
      <c r="I44" s="208"/>
    </row>
    <row r="45" spans="1:9" ht="15.75" customHeight="1" x14ac:dyDescent="0.35">
      <c r="A45" s="48" t="s">
        <v>66</v>
      </c>
      <c r="B45" s="41">
        <v>104</v>
      </c>
      <c r="C45" s="41" t="s">
        <v>62</v>
      </c>
      <c r="D45" s="172"/>
      <c r="E45" s="47">
        <f t="shared" si="1"/>
        <v>0</v>
      </c>
      <c r="F45" s="206"/>
      <c r="G45" s="207"/>
      <c r="H45" s="207"/>
      <c r="I45" s="208"/>
    </row>
    <row r="46" spans="1:9" ht="15.75" customHeight="1" x14ac:dyDescent="0.35">
      <c r="A46" s="48" t="s">
        <v>67</v>
      </c>
      <c r="B46" s="41">
        <v>104</v>
      </c>
      <c r="C46" s="41" t="s">
        <v>62</v>
      </c>
      <c r="D46" s="172"/>
      <c r="E46" s="47">
        <f t="shared" si="1"/>
        <v>0</v>
      </c>
      <c r="F46" s="206"/>
      <c r="G46" s="207"/>
      <c r="H46" s="207"/>
      <c r="I46" s="208"/>
    </row>
    <row r="47" spans="1:9" ht="15.75" customHeight="1" x14ac:dyDescent="0.35">
      <c r="A47" s="48" t="s">
        <v>68</v>
      </c>
      <c r="B47" s="41">
        <v>104</v>
      </c>
      <c r="C47" s="41" t="s">
        <v>62</v>
      </c>
      <c r="D47" s="172"/>
      <c r="E47" s="47">
        <f t="shared" si="1"/>
        <v>0</v>
      </c>
      <c r="F47" s="206"/>
      <c r="G47" s="207"/>
      <c r="H47" s="207"/>
      <c r="I47" s="208"/>
    </row>
    <row r="48" spans="1:9" ht="15.75" customHeight="1" x14ac:dyDescent="0.35">
      <c r="A48" s="48" t="s">
        <v>69</v>
      </c>
      <c r="B48" s="41">
        <v>104</v>
      </c>
      <c r="C48" s="41" t="s">
        <v>62</v>
      </c>
      <c r="D48" s="172"/>
      <c r="E48" s="47">
        <f t="shared" si="1"/>
        <v>0</v>
      </c>
      <c r="F48" s="206"/>
      <c r="G48" s="207"/>
      <c r="H48" s="207"/>
      <c r="I48" s="208"/>
    </row>
    <row r="49" spans="1:9" ht="15.75" customHeight="1" thickBot="1" x14ac:dyDescent="0.4">
      <c r="A49" s="48" t="s">
        <v>70</v>
      </c>
      <c r="B49" s="41">
        <v>104</v>
      </c>
      <c r="C49" s="41" t="s">
        <v>62</v>
      </c>
      <c r="D49" s="172"/>
      <c r="E49" s="47">
        <f t="shared" si="1"/>
        <v>0</v>
      </c>
      <c r="F49" s="206"/>
      <c r="G49" s="207"/>
      <c r="H49" s="207"/>
      <c r="I49" s="208"/>
    </row>
    <row r="50" spans="1:9" ht="15.75" customHeight="1" thickTop="1" thickBot="1" x14ac:dyDescent="0.4">
      <c r="A50" s="49" t="s">
        <v>71</v>
      </c>
      <c r="B50" s="41"/>
      <c r="C50" s="41"/>
      <c r="D50" s="164"/>
      <c r="E50" s="47"/>
      <c r="F50" s="209"/>
      <c r="G50" s="210"/>
      <c r="H50" s="210"/>
      <c r="I50" s="211"/>
    </row>
    <row r="51" spans="1:9" ht="15.75" customHeight="1" thickTop="1" x14ac:dyDescent="0.35">
      <c r="A51" s="50" t="s">
        <v>72</v>
      </c>
      <c r="B51" s="142">
        <v>1</v>
      </c>
      <c r="C51" s="41" t="s">
        <v>73</v>
      </c>
      <c r="D51" s="172"/>
      <c r="E51" s="47">
        <f t="shared" si="1"/>
        <v>0</v>
      </c>
      <c r="F51" s="206"/>
      <c r="G51" s="207"/>
      <c r="H51" s="207"/>
      <c r="I51" s="208"/>
    </row>
    <row r="52" spans="1:9" ht="15.75" customHeight="1" x14ac:dyDescent="0.35">
      <c r="A52" s="48" t="s">
        <v>74</v>
      </c>
      <c r="B52" s="41">
        <v>104</v>
      </c>
      <c r="C52" s="41" t="s">
        <v>62</v>
      </c>
      <c r="D52" s="172"/>
      <c r="E52" s="47">
        <f t="shared" si="1"/>
        <v>0</v>
      </c>
      <c r="F52" s="206"/>
      <c r="G52" s="207"/>
      <c r="H52" s="207"/>
      <c r="I52" s="208"/>
    </row>
    <row r="53" spans="1:9" ht="15.75" customHeight="1" x14ac:dyDescent="0.35">
      <c r="A53" s="48" t="s">
        <v>75</v>
      </c>
      <c r="B53" s="41">
        <v>104</v>
      </c>
      <c r="C53" s="41" t="s">
        <v>62</v>
      </c>
      <c r="D53" s="172"/>
      <c r="E53" s="47">
        <f t="shared" si="1"/>
        <v>0</v>
      </c>
      <c r="F53" s="206"/>
      <c r="G53" s="207"/>
      <c r="H53" s="207"/>
      <c r="I53" s="208"/>
    </row>
    <row r="54" spans="1:9" ht="15.75" customHeight="1" x14ac:dyDescent="0.35">
      <c r="A54" s="48" t="s">
        <v>76</v>
      </c>
      <c r="B54" s="41">
        <v>104</v>
      </c>
      <c r="C54" s="41" t="s">
        <v>62</v>
      </c>
      <c r="D54" s="172"/>
      <c r="E54" s="47">
        <f t="shared" si="1"/>
        <v>0</v>
      </c>
      <c r="F54" s="206"/>
      <c r="G54" s="207"/>
      <c r="H54" s="207"/>
      <c r="I54" s="208"/>
    </row>
    <row r="55" spans="1:9" ht="15.75" customHeight="1" x14ac:dyDescent="0.35">
      <c r="A55" s="48" t="s">
        <v>77</v>
      </c>
      <c r="B55" s="41">
        <v>104</v>
      </c>
      <c r="C55" s="41" t="s">
        <v>62</v>
      </c>
      <c r="D55" s="172"/>
      <c r="E55" s="47">
        <f t="shared" si="1"/>
        <v>0</v>
      </c>
      <c r="F55" s="206"/>
      <c r="G55" s="207"/>
      <c r="H55" s="207"/>
      <c r="I55" s="208"/>
    </row>
    <row r="56" spans="1:9" ht="15.75" customHeight="1" x14ac:dyDescent="0.35">
      <c r="A56" s="48" t="s">
        <v>78</v>
      </c>
      <c r="B56" s="41">
        <v>104</v>
      </c>
      <c r="C56" s="41" t="s">
        <v>62</v>
      </c>
      <c r="D56" s="172"/>
      <c r="E56" s="47">
        <f t="shared" si="1"/>
        <v>0</v>
      </c>
      <c r="F56" s="206"/>
      <c r="G56" s="207"/>
      <c r="H56" s="207"/>
      <c r="I56" s="208"/>
    </row>
    <row r="57" spans="1:9" ht="15.75" customHeight="1" x14ac:dyDescent="0.35">
      <c r="A57" s="48" t="s">
        <v>79</v>
      </c>
      <c r="B57" s="41">
        <v>104</v>
      </c>
      <c r="C57" s="41" t="s">
        <v>62</v>
      </c>
      <c r="D57" s="172"/>
      <c r="E57" s="47">
        <f t="shared" si="1"/>
        <v>0</v>
      </c>
      <c r="F57" s="206"/>
      <c r="G57" s="207"/>
      <c r="H57" s="207"/>
      <c r="I57" s="208"/>
    </row>
    <row r="58" spans="1:9" ht="15.75" customHeight="1" x14ac:dyDescent="0.35">
      <c r="A58" s="48" t="s">
        <v>80</v>
      </c>
      <c r="B58" s="41">
        <v>104</v>
      </c>
      <c r="C58" s="41" t="s">
        <v>62</v>
      </c>
      <c r="D58" s="172"/>
      <c r="E58" s="47">
        <f t="shared" si="1"/>
        <v>0</v>
      </c>
      <c r="F58" s="206"/>
      <c r="G58" s="207"/>
      <c r="H58" s="207"/>
      <c r="I58" s="208"/>
    </row>
    <row r="59" spans="1:9" ht="15.75" customHeight="1" x14ac:dyDescent="0.35">
      <c r="A59" s="48" t="s">
        <v>81</v>
      </c>
      <c r="B59" s="41">
        <v>104</v>
      </c>
      <c r="C59" s="41" t="s">
        <v>62</v>
      </c>
      <c r="D59" s="172"/>
      <c r="E59" s="47">
        <f t="shared" si="1"/>
        <v>0</v>
      </c>
      <c r="F59" s="206"/>
      <c r="G59" s="207"/>
      <c r="H59" s="207"/>
      <c r="I59" s="208"/>
    </row>
    <row r="60" spans="1:9" ht="15.75" customHeight="1" x14ac:dyDescent="0.35">
      <c r="A60" s="50" t="s">
        <v>82</v>
      </c>
      <c r="B60" s="41">
        <v>104</v>
      </c>
      <c r="C60" s="41" t="s">
        <v>62</v>
      </c>
      <c r="D60" s="172"/>
      <c r="E60" s="47">
        <f t="shared" si="1"/>
        <v>0</v>
      </c>
      <c r="F60" s="206"/>
      <c r="G60" s="207"/>
      <c r="H60" s="207"/>
      <c r="I60" s="208"/>
    </row>
    <row r="61" spans="1:9" ht="15.75" customHeight="1" x14ac:dyDescent="0.35">
      <c r="A61" s="48" t="s">
        <v>83</v>
      </c>
      <c r="B61" s="142">
        <v>1</v>
      </c>
      <c r="C61" s="41" t="s">
        <v>73</v>
      </c>
      <c r="D61" s="172"/>
      <c r="E61" s="47">
        <f t="shared" si="1"/>
        <v>0</v>
      </c>
      <c r="F61" s="206"/>
      <c r="G61" s="207"/>
      <c r="H61" s="207"/>
      <c r="I61" s="208"/>
    </row>
    <row r="62" spans="1:9" ht="15.75" customHeight="1" x14ac:dyDescent="0.35">
      <c r="A62" s="48" t="s">
        <v>84</v>
      </c>
      <c r="B62" s="142">
        <v>1</v>
      </c>
      <c r="C62" s="41" t="s">
        <v>73</v>
      </c>
      <c r="D62" s="172"/>
      <c r="E62" s="47">
        <f t="shared" si="1"/>
        <v>0</v>
      </c>
      <c r="F62" s="206"/>
      <c r="G62" s="207"/>
      <c r="H62" s="207"/>
      <c r="I62" s="208"/>
    </row>
    <row r="63" spans="1:9" ht="15.75" customHeight="1" thickBot="1" x14ac:dyDescent="0.4">
      <c r="A63" s="143" t="s">
        <v>85</v>
      </c>
      <c r="B63" s="142">
        <v>1</v>
      </c>
      <c r="C63" s="41" t="s">
        <v>73</v>
      </c>
      <c r="D63" s="172"/>
      <c r="E63" s="47">
        <f t="shared" si="1"/>
        <v>0</v>
      </c>
      <c r="F63" s="206"/>
      <c r="G63" s="207"/>
      <c r="H63" s="207"/>
      <c r="I63" s="208"/>
    </row>
    <row r="64" spans="1:9" ht="15.75" customHeight="1" thickTop="1" thickBot="1" x14ac:dyDescent="0.4">
      <c r="A64" s="49" t="s">
        <v>86</v>
      </c>
      <c r="B64" s="41"/>
      <c r="C64" s="41"/>
      <c r="D64" s="164"/>
      <c r="E64" s="47"/>
      <c r="F64" s="209"/>
      <c r="G64" s="210"/>
      <c r="H64" s="210"/>
      <c r="I64" s="211"/>
    </row>
    <row r="65" spans="1:9" ht="15.75" customHeight="1" thickTop="1" thickBot="1" x14ac:dyDescent="0.4">
      <c r="A65" s="158" t="s">
        <v>87</v>
      </c>
      <c r="B65" s="41">
        <v>104</v>
      </c>
      <c r="C65" s="159" t="s">
        <v>62</v>
      </c>
      <c r="D65" s="173"/>
      <c r="E65" s="160">
        <f t="shared" si="1"/>
        <v>0</v>
      </c>
      <c r="F65" s="231"/>
      <c r="G65" s="232"/>
      <c r="H65" s="232"/>
      <c r="I65" s="233"/>
    </row>
    <row r="66" spans="1:9" ht="15.75" customHeight="1" thickBot="1" x14ac:dyDescent="0.4">
      <c r="A66" s="146" t="s">
        <v>88</v>
      </c>
      <c r="B66" s="147"/>
      <c r="C66" s="147"/>
      <c r="D66" s="165"/>
      <c r="E66" s="148"/>
      <c r="F66" s="212"/>
      <c r="G66" s="213"/>
      <c r="H66" s="213"/>
      <c r="I66" s="214"/>
    </row>
    <row r="67" spans="1:9" ht="15.75" customHeight="1" thickTop="1" x14ac:dyDescent="0.35">
      <c r="A67" s="48" t="s">
        <v>89</v>
      </c>
      <c r="B67" s="142">
        <v>1</v>
      </c>
      <c r="C67" s="142" t="s">
        <v>90</v>
      </c>
      <c r="D67" s="172"/>
      <c r="E67" s="47">
        <f t="shared" si="1"/>
        <v>0</v>
      </c>
      <c r="F67" s="206"/>
      <c r="G67" s="207"/>
      <c r="H67" s="207"/>
      <c r="I67" s="208"/>
    </row>
    <row r="68" spans="1:9" ht="15.75" customHeight="1" x14ac:dyDescent="0.35">
      <c r="A68" s="48" t="s">
        <v>91</v>
      </c>
      <c r="B68" s="142">
        <v>1</v>
      </c>
      <c r="C68" s="142" t="s">
        <v>90</v>
      </c>
      <c r="D68" s="172"/>
      <c r="E68" s="47">
        <f t="shared" si="1"/>
        <v>0</v>
      </c>
      <c r="F68" s="206"/>
      <c r="G68" s="207"/>
      <c r="H68" s="207"/>
      <c r="I68" s="208"/>
    </row>
    <row r="69" spans="1:9" ht="15.75" customHeight="1" x14ac:dyDescent="0.35">
      <c r="A69" s="48" t="s">
        <v>92</v>
      </c>
      <c r="B69" s="41">
        <v>1</v>
      </c>
      <c r="C69" s="142" t="s">
        <v>90</v>
      </c>
      <c r="D69" s="172"/>
      <c r="E69" s="47">
        <f t="shared" si="1"/>
        <v>0</v>
      </c>
      <c r="F69" s="206"/>
      <c r="G69" s="207"/>
      <c r="H69" s="207"/>
      <c r="I69" s="208"/>
    </row>
    <row r="70" spans="1:9" ht="15.75" customHeight="1" x14ac:dyDescent="0.35">
      <c r="A70" s="48" t="s">
        <v>93</v>
      </c>
      <c r="B70" s="41">
        <v>1</v>
      </c>
      <c r="C70" s="142" t="s">
        <v>90</v>
      </c>
      <c r="D70" s="172"/>
      <c r="E70" s="47">
        <f t="shared" si="1"/>
        <v>0</v>
      </c>
      <c r="F70" s="206"/>
      <c r="G70" s="207"/>
      <c r="H70" s="207"/>
      <c r="I70" s="208"/>
    </row>
    <row r="71" spans="1:9" ht="15.75" customHeight="1" thickBot="1" x14ac:dyDescent="0.4">
      <c r="A71" s="48" t="s">
        <v>94</v>
      </c>
      <c r="B71" s="142">
        <v>1</v>
      </c>
      <c r="C71" s="41" t="s">
        <v>90</v>
      </c>
      <c r="D71" s="172"/>
      <c r="E71" s="47">
        <f t="shared" si="1"/>
        <v>0</v>
      </c>
      <c r="F71" s="206"/>
      <c r="G71" s="207"/>
      <c r="H71" s="207"/>
      <c r="I71" s="208"/>
    </row>
    <row r="72" spans="1:9" ht="15.75" customHeight="1" thickTop="1" thickBot="1" x14ac:dyDescent="0.4">
      <c r="A72" s="49" t="s">
        <v>95</v>
      </c>
      <c r="B72" s="41"/>
      <c r="C72" s="41"/>
      <c r="D72" s="164"/>
      <c r="E72" s="47"/>
      <c r="F72" s="209"/>
      <c r="G72" s="210"/>
      <c r="H72" s="210"/>
      <c r="I72" s="211"/>
    </row>
    <row r="73" spans="1:9" ht="15.75" customHeight="1" thickTop="1" x14ac:dyDescent="0.35">
      <c r="A73" s="48" t="s">
        <v>96</v>
      </c>
      <c r="B73" s="41">
        <v>104</v>
      </c>
      <c r="C73" s="41" t="s">
        <v>62</v>
      </c>
      <c r="D73" s="172"/>
      <c r="E73" s="47">
        <f t="shared" si="1"/>
        <v>0</v>
      </c>
      <c r="F73" s="206"/>
      <c r="G73" s="207"/>
      <c r="H73" s="207"/>
      <c r="I73" s="208"/>
    </row>
    <row r="74" spans="1:9" ht="15.75" customHeight="1" x14ac:dyDescent="0.35">
      <c r="A74" s="48" t="s">
        <v>97</v>
      </c>
      <c r="B74" s="41">
        <v>104</v>
      </c>
      <c r="C74" s="41" t="s">
        <v>62</v>
      </c>
      <c r="D74" s="172"/>
      <c r="E74" s="47">
        <f t="shared" si="1"/>
        <v>0</v>
      </c>
      <c r="F74" s="206"/>
      <c r="G74" s="207"/>
      <c r="H74" s="207"/>
      <c r="I74" s="208"/>
    </row>
    <row r="75" spans="1:9" ht="15.75" customHeight="1" x14ac:dyDescent="0.35">
      <c r="A75" s="48" t="s">
        <v>98</v>
      </c>
      <c r="B75" s="41">
        <v>104</v>
      </c>
      <c r="C75" s="41" t="s">
        <v>62</v>
      </c>
      <c r="D75" s="172"/>
      <c r="E75" s="47">
        <f t="shared" si="1"/>
        <v>0</v>
      </c>
      <c r="F75" s="206"/>
      <c r="G75" s="207"/>
      <c r="H75" s="207"/>
      <c r="I75" s="208"/>
    </row>
    <row r="76" spans="1:9" ht="15.75" customHeight="1" thickBot="1" x14ac:dyDescent="0.4">
      <c r="A76" s="48" t="s">
        <v>99</v>
      </c>
      <c r="B76" s="41">
        <v>104</v>
      </c>
      <c r="C76" s="41" t="s">
        <v>62</v>
      </c>
      <c r="D76" s="172"/>
      <c r="E76" s="47">
        <f t="shared" si="1"/>
        <v>0</v>
      </c>
      <c r="F76" s="206"/>
      <c r="G76" s="207"/>
      <c r="H76" s="207"/>
      <c r="I76" s="208"/>
    </row>
    <row r="77" spans="1:9" ht="15.75" customHeight="1" thickTop="1" thickBot="1" x14ac:dyDescent="0.4">
      <c r="A77" s="49" t="s">
        <v>100</v>
      </c>
      <c r="B77" s="41"/>
      <c r="C77" s="41"/>
      <c r="D77" s="164"/>
      <c r="E77" s="47"/>
      <c r="F77" s="209"/>
      <c r="G77" s="210"/>
      <c r="H77" s="210"/>
      <c r="I77" s="211"/>
    </row>
    <row r="78" spans="1:9" ht="15.75" customHeight="1" thickTop="1" x14ac:dyDescent="0.35">
      <c r="A78" s="48" t="s">
        <v>101</v>
      </c>
      <c r="B78" s="41">
        <v>104</v>
      </c>
      <c r="C78" s="41" t="s">
        <v>62</v>
      </c>
      <c r="D78" s="172"/>
      <c r="E78" s="47">
        <f t="shared" si="1"/>
        <v>0</v>
      </c>
      <c r="F78" s="206"/>
      <c r="G78" s="207"/>
      <c r="H78" s="207"/>
      <c r="I78" s="208"/>
    </row>
    <row r="79" spans="1:9" ht="15.75" customHeight="1" x14ac:dyDescent="0.35">
      <c r="A79" s="48" t="s">
        <v>102</v>
      </c>
      <c r="B79" s="142">
        <v>1</v>
      </c>
      <c r="C79" s="41" t="s">
        <v>90</v>
      </c>
      <c r="D79" s="172"/>
      <c r="E79" s="47">
        <f t="shared" si="1"/>
        <v>0</v>
      </c>
      <c r="F79" s="206"/>
      <c r="G79" s="207"/>
      <c r="H79" s="207"/>
      <c r="I79" s="208"/>
    </row>
    <row r="80" spans="1:9" ht="15.75" customHeight="1" x14ac:dyDescent="0.35">
      <c r="A80" s="48" t="s">
        <v>103</v>
      </c>
      <c r="B80" s="142">
        <v>1</v>
      </c>
      <c r="C80" s="41" t="s">
        <v>90</v>
      </c>
      <c r="D80" s="172"/>
      <c r="E80" s="47">
        <f t="shared" si="1"/>
        <v>0</v>
      </c>
      <c r="F80" s="206"/>
      <c r="G80" s="207"/>
      <c r="H80" s="207"/>
      <c r="I80" s="208"/>
    </row>
    <row r="81" spans="1:9" ht="15.75" customHeight="1" x14ac:dyDescent="0.35">
      <c r="A81" s="48" t="s">
        <v>104</v>
      </c>
      <c r="B81" s="142">
        <v>1</v>
      </c>
      <c r="C81" s="41" t="s">
        <v>90</v>
      </c>
      <c r="D81" s="172"/>
      <c r="E81" s="47">
        <f t="shared" si="1"/>
        <v>0</v>
      </c>
      <c r="F81" s="206"/>
      <c r="G81" s="207"/>
      <c r="H81" s="207"/>
      <c r="I81" s="208"/>
    </row>
    <row r="82" spans="1:9" ht="15.75" customHeight="1" thickBot="1" x14ac:dyDescent="0.4">
      <c r="A82" s="48" t="s">
        <v>105</v>
      </c>
      <c r="B82" s="41">
        <v>104</v>
      </c>
      <c r="C82" s="41" t="s">
        <v>62</v>
      </c>
      <c r="D82" s="172"/>
      <c r="E82" s="47">
        <f t="shared" si="1"/>
        <v>0</v>
      </c>
      <c r="F82" s="206"/>
      <c r="G82" s="207"/>
      <c r="H82" s="207"/>
      <c r="I82" s="208"/>
    </row>
    <row r="83" spans="1:9" ht="15.75" customHeight="1" thickTop="1" thickBot="1" x14ac:dyDescent="0.4">
      <c r="A83" s="49" t="s">
        <v>106</v>
      </c>
      <c r="B83" s="41"/>
      <c r="C83" s="41"/>
      <c r="D83" s="164"/>
      <c r="E83" s="47"/>
      <c r="F83" s="209"/>
      <c r="G83" s="210"/>
      <c r="H83" s="210"/>
      <c r="I83" s="211"/>
    </row>
    <row r="84" spans="1:9" ht="15.75" customHeight="1" thickTop="1" thickBot="1" x14ac:dyDescent="0.4">
      <c r="A84" s="50" t="s">
        <v>107</v>
      </c>
      <c r="B84" s="41">
        <v>52</v>
      </c>
      <c r="C84" s="41" t="s">
        <v>62</v>
      </c>
      <c r="D84" s="172"/>
      <c r="E84" s="47">
        <f t="shared" si="1"/>
        <v>0</v>
      </c>
      <c r="F84" s="206"/>
      <c r="G84" s="207"/>
      <c r="H84" s="207"/>
      <c r="I84" s="208"/>
    </row>
    <row r="85" spans="1:9" ht="15.75" customHeight="1" thickTop="1" thickBot="1" x14ac:dyDescent="0.4">
      <c r="A85" s="49" t="s">
        <v>108</v>
      </c>
      <c r="B85" s="41"/>
      <c r="C85" s="41"/>
      <c r="D85" s="164"/>
      <c r="E85" s="47"/>
      <c r="F85" s="209"/>
      <c r="G85" s="210"/>
      <c r="H85" s="210"/>
      <c r="I85" s="211"/>
    </row>
    <row r="86" spans="1:9" ht="15.75" customHeight="1" thickTop="1" x14ac:dyDescent="0.35">
      <c r="A86" s="51" t="s">
        <v>109</v>
      </c>
      <c r="B86" s="41">
        <v>52</v>
      </c>
      <c r="C86" s="41" t="s">
        <v>62</v>
      </c>
      <c r="D86" s="172"/>
      <c r="E86" s="47">
        <f t="shared" si="1"/>
        <v>0</v>
      </c>
      <c r="F86" s="206"/>
      <c r="G86" s="207"/>
      <c r="H86" s="207"/>
      <c r="I86" s="208"/>
    </row>
    <row r="87" spans="1:9" ht="15.75" customHeight="1" x14ac:dyDescent="0.35">
      <c r="A87" s="51" t="s">
        <v>110</v>
      </c>
      <c r="B87" s="41">
        <v>52</v>
      </c>
      <c r="C87" s="41" t="s">
        <v>62</v>
      </c>
      <c r="D87" s="172"/>
      <c r="E87" s="47">
        <f t="shared" si="1"/>
        <v>0</v>
      </c>
      <c r="F87" s="206"/>
      <c r="G87" s="207"/>
      <c r="H87" s="207"/>
      <c r="I87" s="208"/>
    </row>
    <row r="88" spans="1:9" ht="15.75" customHeight="1" x14ac:dyDescent="0.35">
      <c r="A88" s="51" t="s">
        <v>111</v>
      </c>
      <c r="B88" s="41">
        <v>52</v>
      </c>
      <c r="C88" s="41" t="s">
        <v>62</v>
      </c>
      <c r="D88" s="172"/>
      <c r="E88" s="47">
        <f t="shared" si="1"/>
        <v>0</v>
      </c>
      <c r="F88" s="206"/>
      <c r="G88" s="207"/>
      <c r="H88" s="207"/>
      <c r="I88" s="208"/>
    </row>
    <row r="89" spans="1:9" ht="15.75" customHeight="1" x14ac:dyDescent="0.35">
      <c r="A89" s="51" t="s">
        <v>112</v>
      </c>
      <c r="B89" s="41">
        <v>52</v>
      </c>
      <c r="C89" s="41" t="s">
        <v>62</v>
      </c>
      <c r="D89" s="172"/>
      <c r="E89" s="47">
        <f t="shared" si="1"/>
        <v>0</v>
      </c>
      <c r="F89" s="206"/>
      <c r="G89" s="207"/>
      <c r="H89" s="207"/>
      <c r="I89" s="208"/>
    </row>
    <row r="90" spans="1:9" ht="15.75" customHeight="1" thickBot="1" x14ac:dyDescent="0.4">
      <c r="A90" s="50" t="s">
        <v>113</v>
      </c>
      <c r="B90" s="41">
        <v>52</v>
      </c>
      <c r="C90" s="41" t="s">
        <v>62</v>
      </c>
      <c r="D90" s="172"/>
      <c r="E90" s="47">
        <f t="shared" si="1"/>
        <v>0</v>
      </c>
      <c r="F90" s="206"/>
      <c r="G90" s="207"/>
      <c r="H90" s="207"/>
      <c r="I90" s="208"/>
    </row>
    <row r="91" spans="1:9" ht="15.75" customHeight="1" thickTop="1" thickBot="1" x14ac:dyDescent="0.4">
      <c r="A91" s="49" t="s">
        <v>114</v>
      </c>
      <c r="B91" s="41"/>
      <c r="C91" s="41"/>
      <c r="D91" s="164"/>
      <c r="E91" s="47"/>
      <c r="F91" s="209"/>
      <c r="G91" s="210"/>
      <c r="H91" s="210"/>
      <c r="I91" s="211"/>
    </row>
    <row r="92" spans="1:9" ht="15.75" customHeight="1" thickTop="1" x14ac:dyDescent="0.35">
      <c r="A92" s="50" t="s">
        <v>115</v>
      </c>
      <c r="B92" s="142">
        <v>1</v>
      </c>
      <c r="C92" s="41" t="s">
        <v>90</v>
      </c>
      <c r="D92" s="172"/>
      <c r="E92" s="47">
        <f t="shared" si="1"/>
        <v>0</v>
      </c>
      <c r="F92" s="206"/>
      <c r="G92" s="207"/>
      <c r="H92" s="207"/>
      <c r="I92" s="208"/>
    </row>
    <row r="93" spans="1:9" ht="15.75" customHeight="1" x14ac:dyDescent="0.35">
      <c r="A93" s="50" t="s">
        <v>116</v>
      </c>
      <c r="B93" s="142">
        <v>1</v>
      </c>
      <c r="C93" s="41" t="s">
        <v>90</v>
      </c>
      <c r="D93" s="172"/>
      <c r="E93" s="47">
        <f t="shared" si="1"/>
        <v>0</v>
      </c>
      <c r="F93" s="206"/>
      <c r="G93" s="207"/>
      <c r="H93" s="207"/>
      <c r="I93" s="208"/>
    </row>
    <row r="94" spans="1:9" ht="15.75" customHeight="1" thickBot="1" x14ac:dyDescent="0.4">
      <c r="A94" s="50" t="s">
        <v>117</v>
      </c>
      <c r="B94" s="142">
        <v>1</v>
      </c>
      <c r="C94" s="41" t="s">
        <v>90</v>
      </c>
      <c r="D94" s="172"/>
      <c r="E94" s="47">
        <f t="shared" si="1"/>
        <v>0</v>
      </c>
      <c r="F94" s="206"/>
      <c r="G94" s="207"/>
      <c r="H94" s="207"/>
      <c r="I94" s="208"/>
    </row>
    <row r="95" spans="1:9" ht="15.75" customHeight="1" thickTop="1" thickBot="1" x14ac:dyDescent="0.4">
      <c r="A95" s="49" t="s">
        <v>118</v>
      </c>
      <c r="B95" s="41"/>
      <c r="C95" s="41"/>
      <c r="D95" s="164"/>
      <c r="E95" s="47"/>
      <c r="F95" s="209"/>
      <c r="G95" s="210"/>
      <c r="H95" s="210"/>
      <c r="I95" s="211"/>
    </row>
    <row r="96" spans="1:9" ht="15.75" customHeight="1" thickTop="1" x14ac:dyDescent="0.35">
      <c r="A96" s="50" t="s">
        <v>119</v>
      </c>
      <c r="B96" s="142">
        <v>1</v>
      </c>
      <c r="C96" s="41" t="s">
        <v>90</v>
      </c>
      <c r="D96" s="172"/>
      <c r="E96" s="47">
        <f t="shared" si="1"/>
        <v>0</v>
      </c>
      <c r="F96" s="206"/>
      <c r="G96" s="207"/>
      <c r="H96" s="207"/>
      <c r="I96" s="208"/>
    </row>
    <row r="97" spans="1:9" ht="15.75" customHeight="1" x14ac:dyDescent="0.35">
      <c r="A97" s="51" t="s">
        <v>120</v>
      </c>
      <c r="B97" s="142">
        <v>1</v>
      </c>
      <c r="C97" s="41" t="s">
        <v>90</v>
      </c>
      <c r="D97" s="172"/>
      <c r="E97" s="47">
        <f t="shared" si="1"/>
        <v>0</v>
      </c>
      <c r="F97" s="206"/>
      <c r="G97" s="207"/>
      <c r="H97" s="207"/>
      <c r="I97" s="208"/>
    </row>
    <row r="98" spans="1:9" ht="15.75" customHeight="1" thickBot="1" x14ac:dyDescent="0.4">
      <c r="A98" s="50" t="s">
        <v>121</v>
      </c>
      <c r="B98" s="142">
        <v>1</v>
      </c>
      <c r="C98" s="41" t="s">
        <v>90</v>
      </c>
      <c r="D98" s="172"/>
      <c r="E98" s="47">
        <f t="shared" si="1"/>
        <v>0</v>
      </c>
      <c r="F98" s="206"/>
      <c r="G98" s="207"/>
      <c r="H98" s="207"/>
      <c r="I98" s="208"/>
    </row>
    <row r="99" spans="1:9" ht="15.75" customHeight="1" thickTop="1" thickBot="1" x14ac:dyDescent="0.4">
      <c r="A99" s="49" t="s">
        <v>122</v>
      </c>
      <c r="B99" s="41"/>
      <c r="C99" s="41"/>
      <c r="D99" s="164"/>
      <c r="E99" s="47"/>
      <c r="F99" s="209"/>
      <c r="G99" s="210"/>
      <c r="H99" s="210"/>
      <c r="I99" s="211"/>
    </row>
    <row r="100" spans="1:9" ht="15.75" customHeight="1" thickTop="1" x14ac:dyDescent="0.35">
      <c r="A100" s="50" t="s">
        <v>123</v>
      </c>
      <c r="B100" s="41">
        <v>1</v>
      </c>
      <c r="C100" s="41" t="s">
        <v>90</v>
      </c>
      <c r="D100" s="172"/>
      <c r="E100" s="47">
        <f t="shared" si="1"/>
        <v>0</v>
      </c>
      <c r="F100" s="206"/>
      <c r="G100" s="207"/>
      <c r="H100" s="207"/>
      <c r="I100" s="208"/>
    </row>
    <row r="101" spans="1:9" ht="15.75" customHeight="1" x14ac:dyDescent="0.35">
      <c r="A101" s="50" t="s">
        <v>124</v>
      </c>
      <c r="B101" s="41">
        <v>1</v>
      </c>
      <c r="C101" s="41" t="s">
        <v>90</v>
      </c>
      <c r="D101" s="172"/>
      <c r="E101" s="47">
        <f t="shared" si="1"/>
        <v>0</v>
      </c>
      <c r="F101" s="206"/>
      <c r="G101" s="207"/>
      <c r="H101" s="207"/>
      <c r="I101" s="208"/>
    </row>
    <row r="102" spans="1:9" ht="15.75" customHeight="1" x14ac:dyDescent="0.35">
      <c r="A102" s="50" t="s">
        <v>125</v>
      </c>
      <c r="B102" s="41">
        <v>1</v>
      </c>
      <c r="C102" s="41" t="s">
        <v>90</v>
      </c>
      <c r="D102" s="172"/>
      <c r="E102" s="47">
        <f t="shared" si="1"/>
        <v>0</v>
      </c>
      <c r="F102" s="206"/>
      <c r="G102" s="207"/>
      <c r="H102" s="207"/>
      <c r="I102" s="208"/>
    </row>
    <row r="103" spans="1:9" ht="15.75" customHeight="1" x14ac:dyDescent="0.35">
      <c r="A103" s="50" t="s">
        <v>126</v>
      </c>
      <c r="B103" s="41">
        <v>1</v>
      </c>
      <c r="C103" s="41" t="s">
        <v>90</v>
      </c>
      <c r="D103" s="172"/>
      <c r="E103" s="47">
        <f t="shared" si="1"/>
        <v>0</v>
      </c>
      <c r="F103" s="206"/>
      <c r="G103" s="207"/>
      <c r="H103" s="207"/>
      <c r="I103" s="208"/>
    </row>
    <row r="104" spans="1:9" ht="15.75" customHeight="1" x14ac:dyDescent="0.35">
      <c r="A104" s="50" t="s">
        <v>127</v>
      </c>
      <c r="B104" s="41">
        <v>1</v>
      </c>
      <c r="C104" s="41" t="s">
        <v>90</v>
      </c>
      <c r="D104" s="172"/>
      <c r="E104" s="47">
        <f t="shared" si="1"/>
        <v>0</v>
      </c>
      <c r="F104" s="206"/>
      <c r="G104" s="207"/>
      <c r="H104" s="207"/>
      <c r="I104" s="208"/>
    </row>
    <row r="105" spans="1:9" ht="15.75" customHeight="1" x14ac:dyDescent="0.35">
      <c r="A105" s="50" t="s">
        <v>128</v>
      </c>
      <c r="B105" s="41">
        <v>1</v>
      </c>
      <c r="C105" s="41" t="s">
        <v>90</v>
      </c>
      <c r="D105" s="172"/>
      <c r="E105" s="47">
        <f t="shared" si="1"/>
        <v>0</v>
      </c>
      <c r="F105" s="206"/>
      <c r="G105" s="207"/>
      <c r="H105" s="207"/>
      <c r="I105" s="208"/>
    </row>
    <row r="106" spans="1:9" ht="15.75" customHeight="1" x14ac:dyDescent="0.35">
      <c r="A106" s="50" t="s">
        <v>129</v>
      </c>
      <c r="B106" s="41">
        <v>1</v>
      </c>
      <c r="C106" s="41" t="s">
        <v>90</v>
      </c>
      <c r="D106" s="172"/>
      <c r="E106" s="47">
        <f t="shared" ref="E106:E130" si="2">SUM(B106)*D106</f>
        <v>0</v>
      </c>
      <c r="F106" s="206"/>
      <c r="G106" s="207"/>
      <c r="H106" s="207"/>
      <c r="I106" s="208"/>
    </row>
    <row r="107" spans="1:9" ht="15.75" customHeight="1" x14ac:dyDescent="0.35">
      <c r="A107" s="50" t="s">
        <v>130</v>
      </c>
      <c r="B107" s="142">
        <v>15</v>
      </c>
      <c r="C107" s="41" t="s">
        <v>131</v>
      </c>
      <c r="D107" s="172"/>
      <c r="E107" s="47">
        <f t="shared" si="2"/>
        <v>0</v>
      </c>
      <c r="F107" s="206" t="s">
        <v>132</v>
      </c>
      <c r="G107" s="207"/>
      <c r="H107" s="207"/>
      <c r="I107" s="208"/>
    </row>
    <row r="108" spans="1:9" ht="15.75" customHeight="1" x14ac:dyDescent="0.35">
      <c r="A108" s="50" t="s">
        <v>133</v>
      </c>
      <c r="B108" s="41">
        <v>1</v>
      </c>
      <c r="C108" s="41" t="s">
        <v>90</v>
      </c>
      <c r="D108" s="172"/>
      <c r="E108" s="47">
        <f t="shared" si="2"/>
        <v>0</v>
      </c>
      <c r="F108" s="206" t="s">
        <v>134</v>
      </c>
      <c r="G108" s="207"/>
      <c r="H108" s="207"/>
      <c r="I108" s="208"/>
    </row>
    <row r="109" spans="1:9" ht="15.75" customHeight="1" thickBot="1" x14ac:dyDescent="0.4">
      <c r="A109" s="50" t="s">
        <v>135</v>
      </c>
      <c r="B109" s="142">
        <v>1</v>
      </c>
      <c r="C109" s="41" t="s">
        <v>90</v>
      </c>
      <c r="D109" s="172"/>
      <c r="E109" s="47">
        <f t="shared" si="2"/>
        <v>0</v>
      </c>
      <c r="F109" s="206" t="s">
        <v>136</v>
      </c>
      <c r="G109" s="207"/>
      <c r="H109" s="207"/>
      <c r="I109" s="208"/>
    </row>
    <row r="110" spans="1:9" ht="15.75" customHeight="1" thickTop="1" thickBot="1" x14ac:dyDescent="0.4">
      <c r="A110" s="49" t="s">
        <v>137</v>
      </c>
      <c r="B110" s="41"/>
      <c r="C110" s="41"/>
      <c r="D110" s="164"/>
      <c r="E110" s="47"/>
      <c r="F110" s="209"/>
      <c r="G110" s="210"/>
      <c r="H110" s="210"/>
      <c r="I110" s="211"/>
    </row>
    <row r="111" spans="1:9" ht="15.75" customHeight="1" thickTop="1" x14ac:dyDescent="0.35">
      <c r="A111" s="50" t="s">
        <v>138</v>
      </c>
      <c r="B111" s="142">
        <v>1</v>
      </c>
      <c r="C111" s="41" t="s">
        <v>90</v>
      </c>
      <c r="D111" s="172"/>
      <c r="E111" s="47">
        <f t="shared" si="2"/>
        <v>0</v>
      </c>
      <c r="F111" s="206"/>
      <c r="G111" s="207"/>
      <c r="H111" s="207"/>
      <c r="I111" s="208"/>
    </row>
    <row r="112" spans="1:9" ht="15.75" customHeight="1" x14ac:dyDescent="0.35">
      <c r="A112" s="50" t="s">
        <v>139</v>
      </c>
      <c r="B112" s="142">
        <v>1</v>
      </c>
      <c r="C112" s="41" t="s">
        <v>90</v>
      </c>
      <c r="D112" s="172"/>
      <c r="E112" s="47">
        <f t="shared" si="2"/>
        <v>0</v>
      </c>
      <c r="F112" s="206"/>
      <c r="G112" s="207"/>
      <c r="H112" s="207"/>
      <c r="I112" s="208"/>
    </row>
    <row r="113" spans="1:9" ht="15.75" customHeight="1" x14ac:dyDescent="0.35">
      <c r="A113" s="48" t="s">
        <v>140</v>
      </c>
      <c r="B113" s="142">
        <v>1</v>
      </c>
      <c r="C113" s="41" t="s">
        <v>73</v>
      </c>
      <c r="D113" s="172"/>
      <c r="E113" s="47">
        <f t="shared" si="2"/>
        <v>0</v>
      </c>
      <c r="F113" s="206"/>
      <c r="G113" s="207"/>
      <c r="H113" s="207"/>
      <c r="I113" s="208"/>
    </row>
    <row r="114" spans="1:9" ht="15.75" customHeight="1" x14ac:dyDescent="0.35">
      <c r="A114" s="50" t="s">
        <v>141</v>
      </c>
      <c r="B114" s="142">
        <v>1</v>
      </c>
      <c r="C114" s="41" t="s">
        <v>90</v>
      </c>
      <c r="D114" s="172"/>
      <c r="E114" s="47">
        <f t="shared" si="2"/>
        <v>0</v>
      </c>
      <c r="F114" s="206"/>
      <c r="G114" s="207"/>
      <c r="H114" s="207"/>
      <c r="I114" s="208"/>
    </row>
    <row r="115" spans="1:9" ht="15.75" customHeight="1" thickBot="1" x14ac:dyDescent="0.4">
      <c r="A115" s="50" t="s">
        <v>142</v>
      </c>
      <c r="B115" s="142">
        <v>1</v>
      </c>
      <c r="C115" s="41" t="s">
        <v>90</v>
      </c>
      <c r="D115" s="172"/>
      <c r="E115" s="47">
        <f t="shared" si="2"/>
        <v>0</v>
      </c>
      <c r="F115" s="206"/>
      <c r="G115" s="207"/>
      <c r="H115" s="207"/>
      <c r="I115" s="208"/>
    </row>
    <row r="116" spans="1:9" ht="15.75" customHeight="1" thickTop="1" thickBot="1" x14ac:dyDescent="0.4">
      <c r="A116" s="49" t="s">
        <v>143</v>
      </c>
      <c r="B116" s="142"/>
      <c r="C116" s="41"/>
      <c r="D116" s="164"/>
      <c r="E116" s="47"/>
      <c r="F116" s="209"/>
      <c r="G116" s="210"/>
      <c r="H116" s="210"/>
      <c r="I116" s="211"/>
    </row>
    <row r="117" spans="1:9" ht="15.75" customHeight="1" thickTop="1" x14ac:dyDescent="0.35">
      <c r="A117" s="50" t="s">
        <v>144</v>
      </c>
      <c r="B117" s="142">
        <v>1</v>
      </c>
      <c r="C117" s="41" t="s">
        <v>90</v>
      </c>
      <c r="D117" s="172"/>
      <c r="E117" s="47">
        <f t="shared" si="2"/>
        <v>0</v>
      </c>
      <c r="F117" s="206"/>
      <c r="G117" s="207"/>
      <c r="H117" s="207"/>
      <c r="I117" s="208"/>
    </row>
    <row r="118" spans="1:9" ht="15.75" customHeight="1" x14ac:dyDescent="0.35">
      <c r="A118" s="50" t="s">
        <v>145</v>
      </c>
      <c r="B118" s="142">
        <v>1</v>
      </c>
      <c r="C118" s="41" t="s">
        <v>90</v>
      </c>
      <c r="D118" s="172"/>
      <c r="E118" s="47">
        <f t="shared" si="2"/>
        <v>0</v>
      </c>
      <c r="F118" s="206"/>
      <c r="G118" s="207"/>
      <c r="H118" s="207"/>
      <c r="I118" s="208"/>
    </row>
    <row r="119" spans="1:9" ht="15.75" customHeight="1" x14ac:dyDescent="0.35">
      <c r="A119" s="50" t="s">
        <v>146</v>
      </c>
      <c r="B119" s="142">
        <v>1</v>
      </c>
      <c r="C119" s="41" t="s">
        <v>90</v>
      </c>
      <c r="D119" s="172"/>
      <c r="E119" s="47">
        <f t="shared" si="2"/>
        <v>0</v>
      </c>
      <c r="F119" s="206"/>
      <c r="G119" s="207"/>
      <c r="H119" s="207"/>
      <c r="I119" s="208"/>
    </row>
    <row r="120" spans="1:9" ht="15.75" customHeight="1" x14ac:dyDescent="0.35">
      <c r="A120" s="50" t="s">
        <v>147</v>
      </c>
      <c r="B120" s="41">
        <v>15</v>
      </c>
      <c r="C120" s="41" t="s">
        <v>131</v>
      </c>
      <c r="D120" s="172"/>
      <c r="E120" s="47">
        <f t="shared" si="2"/>
        <v>0</v>
      </c>
      <c r="F120" s="206"/>
      <c r="G120" s="207"/>
      <c r="H120" s="207"/>
      <c r="I120" s="208"/>
    </row>
    <row r="121" spans="1:9" ht="15.75" customHeight="1" x14ac:dyDescent="0.35">
      <c r="A121" s="50" t="s">
        <v>148</v>
      </c>
      <c r="B121" s="41">
        <v>1</v>
      </c>
      <c r="C121" s="41" t="s">
        <v>90</v>
      </c>
      <c r="D121" s="172"/>
      <c r="E121" s="47">
        <f t="shared" si="2"/>
        <v>0</v>
      </c>
      <c r="F121" s="206"/>
      <c r="G121" s="207"/>
      <c r="H121" s="207"/>
      <c r="I121" s="208"/>
    </row>
    <row r="122" spans="1:9" ht="15.75" customHeight="1" thickBot="1" x14ac:dyDescent="0.4">
      <c r="A122" s="50" t="s">
        <v>149</v>
      </c>
      <c r="B122" s="142">
        <v>80</v>
      </c>
      <c r="C122" s="142" t="s">
        <v>131</v>
      </c>
      <c r="D122" s="172"/>
      <c r="E122" s="47">
        <f t="shared" si="2"/>
        <v>0</v>
      </c>
      <c r="F122" s="206"/>
      <c r="G122" s="207"/>
      <c r="H122" s="207"/>
      <c r="I122" s="208"/>
    </row>
    <row r="123" spans="1:9" ht="15.75" customHeight="1" thickTop="1" thickBot="1" x14ac:dyDescent="0.4">
      <c r="A123" s="49" t="s">
        <v>150</v>
      </c>
      <c r="B123" s="41"/>
      <c r="C123" s="41"/>
      <c r="D123" s="164"/>
      <c r="E123" s="47"/>
      <c r="F123" s="209"/>
      <c r="G123" s="210"/>
      <c r="H123" s="210"/>
      <c r="I123" s="211"/>
    </row>
    <row r="124" spans="1:9" ht="15.75" customHeight="1" thickTop="1" x14ac:dyDescent="0.35">
      <c r="A124" s="48" t="s">
        <v>151</v>
      </c>
      <c r="B124" s="142">
        <v>1</v>
      </c>
      <c r="C124" s="41" t="s">
        <v>73</v>
      </c>
      <c r="D124" s="172"/>
      <c r="E124" s="47">
        <f t="shared" si="2"/>
        <v>0</v>
      </c>
      <c r="F124" s="206"/>
      <c r="G124" s="207"/>
      <c r="H124" s="207"/>
      <c r="I124" s="208"/>
    </row>
    <row r="125" spans="1:9" ht="15.75" customHeight="1" x14ac:dyDescent="0.35">
      <c r="A125" s="48" t="s">
        <v>152</v>
      </c>
      <c r="B125" s="142">
        <v>1</v>
      </c>
      <c r="C125" s="41" t="s">
        <v>73</v>
      </c>
      <c r="D125" s="172"/>
      <c r="E125" s="47">
        <f t="shared" si="2"/>
        <v>0</v>
      </c>
      <c r="F125" s="206"/>
      <c r="G125" s="207"/>
      <c r="H125" s="207"/>
      <c r="I125" s="208"/>
    </row>
    <row r="126" spans="1:9" ht="15.75" customHeight="1" thickBot="1" x14ac:dyDescent="0.4">
      <c r="A126" s="48" t="s">
        <v>153</v>
      </c>
      <c r="B126" s="41"/>
      <c r="C126" s="41"/>
      <c r="D126" s="164"/>
      <c r="E126" s="144" t="s">
        <v>154</v>
      </c>
      <c r="F126" s="209" t="s">
        <v>155</v>
      </c>
      <c r="G126" s="210"/>
      <c r="H126" s="210"/>
      <c r="I126" s="211"/>
    </row>
    <row r="127" spans="1:9" ht="15.75" customHeight="1" thickTop="1" thickBot="1" x14ac:dyDescent="0.4">
      <c r="A127" s="49" t="s">
        <v>156</v>
      </c>
      <c r="B127" s="41"/>
      <c r="C127" s="41"/>
      <c r="D127" s="164"/>
      <c r="E127" s="47"/>
      <c r="F127" s="209"/>
      <c r="G127" s="210"/>
      <c r="H127" s="210"/>
      <c r="I127" s="211"/>
    </row>
    <row r="128" spans="1:9" ht="15.75" customHeight="1" thickTop="1" x14ac:dyDescent="0.35">
      <c r="A128" s="48" t="s">
        <v>157</v>
      </c>
      <c r="B128" s="142">
        <v>80</v>
      </c>
      <c r="C128" s="142" t="s">
        <v>131</v>
      </c>
      <c r="D128" s="172"/>
      <c r="E128" s="47">
        <f t="shared" si="2"/>
        <v>0</v>
      </c>
      <c r="F128" s="206"/>
      <c r="G128" s="207"/>
      <c r="H128" s="207"/>
      <c r="I128" s="208"/>
    </row>
    <row r="129" spans="1:9" ht="15.75" customHeight="1" x14ac:dyDescent="0.35">
      <c r="A129" s="48" t="s">
        <v>158</v>
      </c>
      <c r="B129" s="142">
        <v>1</v>
      </c>
      <c r="C129" s="41" t="s">
        <v>90</v>
      </c>
      <c r="D129" s="172"/>
      <c r="E129" s="47">
        <f t="shared" si="2"/>
        <v>0</v>
      </c>
      <c r="F129" s="206"/>
      <c r="G129" s="207"/>
      <c r="H129" s="207"/>
      <c r="I129" s="208"/>
    </row>
    <row r="130" spans="1:9" ht="15.75" customHeight="1" x14ac:dyDescent="0.35">
      <c r="A130" s="48" t="s">
        <v>159</v>
      </c>
      <c r="B130" s="142">
        <v>1</v>
      </c>
      <c r="C130" s="41" t="s">
        <v>90</v>
      </c>
      <c r="D130" s="172"/>
      <c r="E130" s="47">
        <f t="shared" si="2"/>
        <v>0</v>
      </c>
      <c r="F130" s="206"/>
      <c r="G130" s="207"/>
      <c r="H130" s="207"/>
      <c r="I130" s="208"/>
    </row>
    <row r="131" spans="1:9" ht="15.75" customHeight="1" thickBot="1" x14ac:dyDescent="0.4">
      <c r="A131" s="48"/>
      <c r="B131" s="41"/>
      <c r="C131" s="41"/>
      <c r="D131" s="46"/>
      <c r="E131" s="47"/>
      <c r="F131" s="209"/>
      <c r="G131" s="210"/>
      <c r="H131" s="210"/>
      <c r="I131" s="211"/>
    </row>
    <row r="132" spans="1:9" ht="23.25" customHeight="1" thickTop="1" thickBot="1" x14ac:dyDescent="0.4">
      <c r="A132" s="52" t="s">
        <v>160</v>
      </c>
      <c r="B132" s="53"/>
      <c r="C132" s="54"/>
      <c r="D132" s="55"/>
      <c r="E132" s="56">
        <f>SUM(E41:E130)</f>
        <v>0</v>
      </c>
      <c r="F132" s="234"/>
      <c r="G132" s="235"/>
      <c r="H132" s="235"/>
      <c r="I132" s="236"/>
    </row>
    <row r="133" spans="1:9" ht="23.25" customHeight="1" thickTop="1" thickBot="1" x14ac:dyDescent="0.4">
      <c r="A133" s="52" t="s">
        <v>161</v>
      </c>
      <c r="B133" s="53"/>
      <c r="C133" s="54"/>
      <c r="D133" s="55"/>
      <c r="E133" s="56">
        <f>SUM(E132)/B21</f>
        <v>0</v>
      </c>
      <c r="F133" s="234"/>
      <c r="G133" s="235"/>
      <c r="H133" s="235"/>
      <c r="I133" s="236"/>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234"/>
      <c r="G135" s="235"/>
      <c r="H135" s="235"/>
      <c r="I135" s="236"/>
    </row>
    <row r="136" spans="1:9" ht="23.25" customHeight="1" thickTop="1" x14ac:dyDescent="0.35">
      <c r="A136" s="61" t="s">
        <v>163</v>
      </c>
      <c r="B136" s="62"/>
      <c r="C136" s="63"/>
      <c r="D136" s="64"/>
      <c r="E136" s="174">
        <v>0</v>
      </c>
      <c r="F136" s="191"/>
      <c r="G136" s="192"/>
      <c r="H136" s="192"/>
      <c r="I136" s="193"/>
    </row>
    <row r="137" spans="1:9" ht="23.25" customHeight="1" thickBot="1" x14ac:dyDescent="0.4">
      <c r="A137" s="61" t="s">
        <v>164</v>
      </c>
      <c r="B137" s="66"/>
      <c r="C137" s="67"/>
      <c r="D137" s="68"/>
      <c r="E137" s="175">
        <v>0</v>
      </c>
      <c r="F137" s="194"/>
      <c r="G137" s="195"/>
      <c r="H137" s="195"/>
      <c r="I137" s="196"/>
    </row>
    <row r="138" spans="1:9" ht="23.25" customHeight="1" thickTop="1" thickBot="1" x14ac:dyDescent="0.4">
      <c r="A138" s="52" t="s">
        <v>165</v>
      </c>
      <c r="B138" s="53"/>
      <c r="C138" s="54"/>
      <c r="D138" s="55"/>
      <c r="E138" s="94">
        <f>SUM(E136:E137)</f>
        <v>0</v>
      </c>
      <c r="F138" s="234"/>
      <c r="G138" s="235"/>
      <c r="H138" s="235"/>
      <c r="I138" s="236"/>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42"/>
      <c r="B141" s="243"/>
      <c r="C141" s="243"/>
      <c r="D141" s="243"/>
      <c r="E141" s="243"/>
      <c r="F141" s="243"/>
      <c r="G141" s="243"/>
      <c r="H141" s="243"/>
      <c r="I141" s="24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c r="E144" s="78">
        <f>SUM(B144)*D144</f>
        <v>0</v>
      </c>
      <c r="F144" s="82">
        <v>3</v>
      </c>
      <c r="G144" s="83">
        <f>SUM(E144*F144)</f>
        <v>0</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c r="E146" s="78">
        <f>SUM(B146)*D146</f>
        <v>0</v>
      </c>
      <c r="F146" s="82">
        <v>3</v>
      </c>
      <c r="G146" s="83">
        <f>SUM(E146*F146)</f>
        <v>0</v>
      </c>
      <c r="H146" s="80"/>
      <c r="I146" s="75"/>
    </row>
    <row r="147" spans="1:9" ht="16" thickBot="1" x14ac:dyDescent="0.4">
      <c r="A147" s="179" t="s">
        <v>173</v>
      </c>
      <c r="B147" s="129">
        <v>1</v>
      </c>
      <c r="C147" s="39" t="s">
        <v>90</v>
      </c>
      <c r="D147" s="176"/>
      <c r="E147" s="78">
        <f>SUM(B147)*D147</f>
        <v>0</v>
      </c>
      <c r="F147" s="85">
        <v>3</v>
      </c>
      <c r="G147" s="86">
        <f>SUM(E147*F147)</f>
        <v>0</v>
      </c>
      <c r="H147" s="80"/>
      <c r="I147" s="75"/>
    </row>
    <row r="148" spans="1:9" ht="16" thickBot="1" x14ac:dyDescent="0.4">
      <c r="A148" s="87" t="s">
        <v>174</v>
      </c>
      <c r="B148" s="40"/>
      <c r="C148" s="40"/>
      <c r="D148" s="40"/>
      <c r="E148" s="40"/>
      <c r="F148" s="88"/>
      <c r="G148" s="89">
        <f>SUM(G144:G147)</f>
        <v>0</v>
      </c>
      <c r="H148" s="80"/>
      <c r="I148" s="75"/>
    </row>
    <row r="149" spans="1:9" ht="16" thickBot="1" x14ac:dyDescent="0.4">
      <c r="A149" s="188"/>
      <c r="B149" s="189"/>
      <c r="C149" s="189"/>
      <c r="D149" s="189"/>
      <c r="E149" s="189"/>
      <c r="F149" s="189"/>
      <c r="G149" s="189"/>
      <c r="H149" s="189"/>
      <c r="I149" s="190"/>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c r="E152" s="78">
        <f>SUM(B152)*D152</f>
        <v>0</v>
      </c>
      <c r="F152" s="82">
        <v>16</v>
      </c>
      <c r="G152" s="83">
        <f>SUM(E152*F152)</f>
        <v>0</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c r="E154" s="78">
        <f>SUM(B154)*D154</f>
        <v>0</v>
      </c>
      <c r="F154" s="82">
        <v>16</v>
      </c>
      <c r="G154" s="83">
        <f>SUM(E154*F154)</f>
        <v>0</v>
      </c>
      <c r="H154" s="80"/>
      <c r="I154" s="75"/>
    </row>
    <row r="155" spans="1:9" ht="16" thickBot="1" x14ac:dyDescent="0.4">
      <c r="A155" s="179" t="s">
        <v>173</v>
      </c>
      <c r="B155" s="129">
        <v>1</v>
      </c>
      <c r="C155" s="39" t="s">
        <v>90</v>
      </c>
      <c r="D155" s="176"/>
      <c r="E155" s="78">
        <f>SUM(B155)*D155</f>
        <v>0</v>
      </c>
      <c r="F155" s="85">
        <v>16</v>
      </c>
      <c r="G155" s="86">
        <f>SUM(E155*F155)</f>
        <v>0</v>
      </c>
      <c r="H155" s="80"/>
      <c r="I155" s="75"/>
    </row>
    <row r="156" spans="1:9" ht="16" thickBot="1" x14ac:dyDescent="0.4">
      <c r="A156" s="87" t="s">
        <v>176</v>
      </c>
      <c r="B156" s="40"/>
      <c r="C156" s="40"/>
      <c r="D156" s="40"/>
      <c r="E156" s="40"/>
      <c r="F156" s="88"/>
      <c r="G156" s="89">
        <f>SUM(G152:G155)</f>
        <v>0</v>
      </c>
      <c r="H156" s="80"/>
      <c r="I156" s="75"/>
    </row>
    <row r="157" spans="1:9" ht="16" thickBot="1" x14ac:dyDescent="0.4">
      <c r="A157" s="250"/>
      <c r="B157" s="251"/>
      <c r="C157" s="251"/>
      <c r="D157" s="251"/>
      <c r="E157" s="251"/>
      <c r="F157" s="251"/>
      <c r="G157" s="251"/>
      <c r="H157" s="251"/>
      <c r="I157" s="252"/>
    </row>
    <row r="158" spans="1:9" ht="16" thickBot="1" x14ac:dyDescent="0.4">
      <c r="A158" s="70" t="s">
        <v>254</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c r="E160" s="78">
        <f>SUM(B160)*D160</f>
        <v>0</v>
      </c>
      <c r="F160" s="82">
        <v>7</v>
      </c>
      <c r="G160" s="83">
        <f>SUM(E160*F160)</f>
        <v>0</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c r="E162" s="78">
        <f>SUM(B162)*D162</f>
        <v>0</v>
      </c>
      <c r="F162" s="82">
        <v>7</v>
      </c>
      <c r="G162" s="83">
        <f>SUM(E162*F162)</f>
        <v>0</v>
      </c>
      <c r="H162" s="80"/>
      <c r="I162" s="75"/>
    </row>
    <row r="163" spans="1:9" ht="16" thickBot="1" x14ac:dyDescent="0.4">
      <c r="A163" s="179" t="s">
        <v>173</v>
      </c>
      <c r="B163" s="129">
        <v>1</v>
      </c>
      <c r="C163" s="39" t="s">
        <v>90</v>
      </c>
      <c r="D163" s="176"/>
      <c r="E163" s="78">
        <f>SUM(B163)*D163</f>
        <v>0</v>
      </c>
      <c r="F163" s="85">
        <v>7</v>
      </c>
      <c r="G163" s="86">
        <f>SUM(E163*F163)</f>
        <v>0</v>
      </c>
      <c r="H163" s="80"/>
      <c r="I163" s="75"/>
    </row>
    <row r="164" spans="1:9" ht="16" thickBot="1" x14ac:dyDescent="0.4">
      <c r="A164" s="87" t="s">
        <v>255</v>
      </c>
      <c r="B164" s="40"/>
      <c r="C164" s="40"/>
      <c r="D164" s="40"/>
      <c r="E164" s="40"/>
      <c r="F164" s="88"/>
      <c r="G164" s="89">
        <f>SUM(G160:G163)</f>
        <v>0</v>
      </c>
      <c r="H164" s="90"/>
      <c r="I164" s="75"/>
    </row>
    <row r="165" spans="1:9" ht="16" thickBot="1" x14ac:dyDescent="0.4">
      <c r="A165" s="253"/>
      <c r="B165" s="254"/>
      <c r="C165" s="254"/>
      <c r="D165" s="254"/>
      <c r="E165" s="254"/>
      <c r="F165" s="254"/>
      <c r="G165" s="254"/>
      <c r="H165" s="255"/>
      <c r="I165" s="256"/>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c r="E168" s="78">
        <f>SUM(B168)*D168</f>
        <v>0</v>
      </c>
      <c r="F168" s="82">
        <v>11</v>
      </c>
      <c r="G168" s="83">
        <f>SUM(E168*F168)</f>
        <v>0</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c r="E170" s="78">
        <f>SUM(B170)*D170</f>
        <v>0</v>
      </c>
      <c r="F170" s="82">
        <v>11</v>
      </c>
      <c r="G170" s="83">
        <f>SUM(E170*F170)</f>
        <v>0</v>
      </c>
      <c r="H170" s="80"/>
      <c r="I170" s="75"/>
    </row>
    <row r="171" spans="1:9" ht="16" thickBot="1" x14ac:dyDescent="0.4">
      <c r="A171" s="179" t="s">
        <v>173</v>
      </c>
      <c r="B171" s="129">
        <v>1</v>
      </c>
      <c r="C171" s="39" t="s">
        <v>90</v>
      </c>
      <c r="D171" s="176"/>
      <c r="E171" s="78">
        <f>SUM(B171)*D171</f>
        <v>0</v>
      </c>
      <c r="F171" s="85">
        <v>11</v>
      </c>
      <c r="G171" s="86">
        <f>SUM(E171*F171)</f>
        <v>0</v>
      </c>
      <c r="H171" s="80"/>
      <c r="I171" s="75"/>
    </row>
    <row r="172" spans="1:9" ht="16" thickBot="1" x14ac:dyDescent="0.4">
      <c r="A172" s="87" t="s">
        <v>178</v>
      </c>
      <c r="B172" s="40"/>
      <c r="C172" s="40"/>
      <c r="D172" s="40"/>
      <c r="E172" s="40"/>
      <c r="F172" s="88"/>
      <c r="G172" s="89">
        <f>SUM(G168:G171)</f>
        <v>0</v>
      </c>
      <c r="H172" s="90"/>
      <c r="I172" s="75"/>
    </row>
    <row r="173" spans="1:9" ht="16" thickBot="1" x14ac:dyDescent="0.4">
      <c r="A173" s="188"/>
      <c r="B173" s="189"/>
      <c r="C173" s="189"/>
      <c r="D173" s="189"/>
      <c r="E173" s="189"/>
      <c r="F173" s="189"/>
      <c r="G173" s="189"/>
      <c r="H173" s="189"/>
      <c r="I173" s="190"/>
    </row>
    <row r="174" spans="1:9" ht="16" thickBot="1" x14ac:dyDescent="0.4">
      <c r="A174" s="70" t="s">
        <v>256</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c r="E176" s="78">
        <f>SUM(B176)*D176</f>
        <v>0</v>
      </c>
      <c r="F176" s="82">
        <v>11</v>
      </c>
      <c r="G176" s="83">
        <f>SUM(E176*F176)</f>
        <v>0</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c r="E178" s="78">
        <f>SUM(B178)*D178</f>
        <v>0</v>
      </c>
      <c r="F178" s="82">
        <v>11</v>
      </c>
      <c r="G178" s="83">
        <f>SUM(E178*F178)</f>
        <v>0</v>
      </c>
      <c r="H178" s="80"/>
      <c r="I178" s="75"/>
    </row>
    <row r="179" spans="1:9" ht="16" thickBot="1" x14ac:dyDescent="0.4">
      <c r="A179" s="179" t="s">
        <v>173</v>
      </c>
      <c r="B179" s="129">
        <v>1</v>
      </c>
      <c r="C179" s="39" t="s">
        <v>90</v>
      </c>
      <c r="D179" s="176"/>
      <c r="E179" s="78">
        <f>SUM(B179)*D179</f>
        <v>0</v>
      </c>
      <c r="F179" s="85">
        <v>11</v>
      </c>
      <c r="G179" s="86">
        <f>SUM(E179*F179)</f>
        <v>0</v>
      </c>
      <c r="H179" s="80"/>
      <c r="I179" s="75"/>
    </row>
    <row r="180" spans="1:9" ht="16" thickBot="1" x14ac:dyDescent="0.4">
      <c r="A180" s="87" t="s">
        <v>178</v>
      </c>
      <c r="B180" s="40"/>
      <c r="C180" s="40"/>
      <c r="D180" s="40"/>
      <c r="E180" s="40"/>
      <c r="F180" s="88"/>
      <c r="G180" s="89">
        <f>SUM(G176:G179)</f>
        <v>0</v>
      </c>
      <c r="H180" s="80"/>
      <c r="I180" s="75"/>
    </row>
    <row r="181" spans="1:9" ht="16" thickBot="1" x14ac:dyDescent="0.4">
      <c r="A181" s="188"/>
      <c r="B181" s="189"/>
      <c r="C181" s="189"/>
      <c r="D181" s="189"/>
      <c r="E181" s="189"/>
      <c r="F181" s="189"/>
      <c r="G181" s="189"/>
      <c r="H181" s="189"/>
      <c r="I181" s="190"/>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c r="E184" s="78">
        <f>SUM(B184)*D184</f>
        <v>0</v>
      </c>
      <c r="F184" s="82">
        <v>22</v>
      </c>
      <c r="G184" s="83">
        <f>SUM(E184*F184)</f>
        <v>0</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c r="E186" s="78">
        <f>SUM(B186)*D186</f>
        <v>0</v>
      </c>
      <c r="F186" s="82">
        <v>22</v>
      </c>
      <c r="G186" s="83">
        <f>SUM(E186*F186)</f>
        <v>0</v>
      </c>
      <c r="H186" s="80"/>
      <c r="I186" s="75"/>
    </row>
    <row r="187" spans="1:9" ht="16" thickBot="1" x14ac:dyDescent="0.4">
      <c r="A187" s="179" t="s">
        <v>173</v>
      </c>
      <c r="B187" s="129">
        <v>1</v>
      </c>
      <c r="C187" s="39" t="s">
        <v>90</v>
      </c>
      <c r="D187" s="176"/>
      <c r="E187" s="78">
        <f>SUM(B187)*D187</f>
        <v>0</v>
      </c>
      <c r="F187" s="85">
        <v>22</v>
      </c>
      <c r="G187" s="86">
        <f>SUM(E187*F187)</f>
        <v>0</v>
      </c>
      <c r="H187" s="80"/>
      <c r="I187" s="75"/>
    </row>
    <row r="188" spans="1:9" ht="16" thickBot="1" x14ac:dyDescent="0.4">
      <c r="A188" s="87" t="s">
        <v>181</v>
      </c>
      <c r="B188" s="40"/>
      <c r="C188" s="40"/>
      <c r="D188" s="40"/>
      <c r="E188" s="40"/>
      <c r="F188" s="88"/>
      <c r="G188" s="89">
        <f>SUM(G184:G187)</f>
        <v>0</v>
      </c>
      <c r="H188" s="80"/>
      <c r="I188" s="75"/>
    </row>
    <row r="189" spans="1:9" ht="16" thickBot="1" x14ac:dyDescent="0.4">
      <c r="A189" s="250"/>
      <c r="B189" s="251"/>
      <c r="C189" s="251"/>
      <c r="D189" s="251"/>
      <c r="E189" s="251"/>
      <c r="F189" s="251"/>
      <c r="G189" s="251"/>
      <c r="H189" s="251"/>
      <c r="I189" s="252"/>
    </row>
    <row r="190" spans="1:9" ht="16" thickBot="1" x14ac:dyDescent="0.4">
      <c r="A190" s="70" t="s">
        <v>257</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c r="E192" s="78">
        <f>SUM(B192)*D192</f>
        <v>0</v>
      </c>
      <c r="F192" s="82">
        <v>10</v>
      </c>
      <c r="G192" s="83">
        <f>SUM(E192*F192)</f>
        <v>0</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c r="E194" s="78">
        <f>SUM(B194)*D194</f>
        <v>0</v>
      </c>
      <c r="F194" s="82">
        <v>10</v>
      </c>
      <c r="G194" s="83">
        <f>SUM(E194*F194)</f>
        <v>0</v>
      </c>
      <c r="H194" s="80"/>
      <c r="I194" s="75"/>
    </row>
    <row r="195" spans="1:9" ht="16" thickBot="1" x14ac:dyDescent="0.4">
      <c r="A195" s="179" t="s">
        <v>173</v>
      </c>
      <c r="B195" s="129">
        <v>1</v>
      </c>
      <c r="C195" s="39" t="s">
        <v>90</v>
      </c>
      <c r="D195" s="176"/>
      <c r="E195" s="78">
        <f>SUM(B195)*D195</f>
        <v>0</v>
      </c>
      <c r="F195" s="82">
        <v>10</v>
      </c>
      <c r="G195" s="83">
        <f>SUM(E195*F195)</f>
        <v>0</v>
      </c>
      <c r="H195" s="65"/>
      <c r="I195" s="75"/>
    </row>
    <row r="196" spans="1:9" ht="16" thickBot="1" x14ac:dyDescent="0.4">
      <c r="A196" s="87" t="s">
        <v>258</v>
      </c>
      <c r="B196" s="40"/>
      <c r="C196" s="40"/>
      <c r="D196" s="40"/>
      <c r="E196" s="40"/>
      <c r="F196" s="40"/>
      <c r="G196" s="89">
        <f>SUM(G192:G195)</f>
        <v>0</v>
      </c>
      <c r="H196" s="151"/>
      <c r="I196" s="152"/>
    </row>
    <row r="197" spans="1:9" ht="16" thickBot="1" x14ac:dyDescent="0.4">
      <c r="A197" s="237"/>
      <c r="B197" s="237"/>
      <c r="C197" s="237"/>
      <c r="D197" s="237"/>
      <c r="E197" s="237"/>
      <c r="F197" s="237"/>
      <c r="G197" s="237"/>
      <c r="H197" s="237"/>
      <c r="I197" s="237"/>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c r="E200" s="78">
        <f>SUM(B200)*D200</f>
        <v>0</v>
      </c>
      <c r="F200" s="78"/>
      <c r="G200" s="111"/>
      <c r="H200" s="65"/>
      <c r="I200" s="110"/>
    </row>
    <row r="201" spans="1:9" ht="16" thickBot="1" x14ac:dyDescent="0.4">
      <c r="A201" s="117" t="s">
        <v>186</v>
      </c>
      <c r="B201" s="39">
        <v>19182</v>
      </c>
      <c r="C201" s="39" t="s">
        <v>185</v>
      </c>
      <c r="D201" s="176"/>
      <c r="E201" s="78">
        <f t="shared" ref="E201:E224" si="3">SUM(B201)*D201</f>
        <v>0</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c r="E203" s="78">
        <f t="shared" si="3"/>
        <v>0</v>
      </c>
      <c r="F203" s="78"/>
      <c r="G203" s="111"/>
      <c r="H203" s="65"/>
      <c r="I203" s="110"/>
    </row>
    <row r="204" spans="1:9" x14ac:dyDescent="0.35">
      <c r="A204" s="96" t="s">
        <v>189</v>
      </c>
      <c r="B204" s="39">
        <v>1022</v>
      </c>
      <c r="C204" s="39" t="s">
        <v>185</v>
      </c>
      <c r="D204" s="176"/>
      <c r="E204" s="78">
        <f t="shared" si="3"/>
        <v>0</v>
      </c>
      <c r="F204" s="78"/>
      <c r="G204" s="111"/>
      <c r="H204" s="65"/>
      <c r="I204" s="110"/>
    </row>
    <row r="205" spans="1:9" x14ac:dyDescent="0.35">
      <c r="A205" s="96" t="s">
        <v>190</v>
      </c>
      <c r="B205" s="39">
        <v>125</v>
      </c>
      <c r="C205" s="39" t="s">
        <v>185</v>
      </c>
      <c r="D205" s="176"/>
      <c r="E205" s="78">
        <f t="shared" si="3"/>
        <v>0</v>
      </c>
      <c r="F205" s="78"/>
      <c r="G205" s="111"/>
      <c r="H205" s="65"/>
      <c r="I205" s="110"/>
    </row>
    <row r="206" spans="1:9" x14ac:dyDescent="0.35">
      <c r="A206" s="96" t="s">
        <v>192</v>
      </c>
      <c r="B206" s="39">
        <v>3467</v>
      </c>
      <c r="C206" s="39" t="s">
        <v>185</v>
      </c>
      <c r="D206" s="176"/>
      <c r="E206" s="78">
        <f t="shared" si="3"/>
        <v>0</v>
      </c>
      <c r="F206" s="78"/>
      <c r="G206" s="111"/>
      <c r="H206" s="65"/>
      <c r="I206" s="110"/>
    </row>
    <row r="207" spans="1:9" ht="16" thickBot="1" x14ac:dyDescent="0.4">
      <c r="A207" s="117" t="s">
        <v>193</v>
      </c>
      <c r="B207" s="39">
        <v>2134</v>
      </c>
      <c r="C207" s="39" t="s">
        <v>185</v>
      </c>
      <c r="D207" s="176"/>
      <c r="E207" s="78">
        <f t="shared" si="3"/>
        <v>0</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c r="E209" s="78">
        <f t="shared" si="3"/>
        <v>0</v>
      </c>
      <c r="F209" s="78"/>
      <c r="G209" s="111"/>
      <c r="H209" s="65"/>
      <c r="I209" s="110"/>
    </row>
    <row r="210" spans="1:9" x14ac:dyDescent="0.35">
      <c r="A210" s="96" t="s">
        <v>196</v>
      </c>
      <c r="B210" s="39">
        <v>1515</v>
      </c>
      <c r="C210" s="39" t="s">
        <v>185</v>
      </c>
      <c r="D210" s="129">
        <v>40</v>
      </c>
      <c r="E210" s="78">
        <f t="shared" si="3"/>
        <v>60600</v>
      </c>
      <c r="F210" s="65" t="s">
        <v>197</v>
      </c>
      <c r="G210" s="111"/>
      <c r="H210" s="65"/>
      <c r="I210" s="110"/>
    </row>
    <row r="211" spans="1:9" x14ac:dyDescent="0.35">
      <c r="A211" s="96" t="s">
        <v>198</v>
      </c>
      <c r="B211" s="39">
        <v>134</v>
      </c>
      <c r="C211" s="41" t="s">
        <v>131</v>
      </c>
      <c r="D211" s="129">
        <v>300</v>
      </c>
      <c r="E211" s="78">
        <f t="shared" si="3"/>
        <v>40200</v>
      </c>
      <c r="F211" s="65" t="s">
        <v>197</v>
      </c>
      <c r="G211" s="111"/>
      <c r="H211" s="65"/>
      <c r="I211" s="110"/>
    </row>
    <row r="212" spans="1:9" x14ac:dyDescent="0.35">
      <c r="A212" s="91" t="s">
        <v>199</v>
      </c>
      <c r="B212" s="41">
        <v>86</v>
      </c>
      <c r="C212" s="41" t="s">
        <v>131</v>
      </c>
      <c r="D212" s="177"/>
      <c r="E212" s="78">
        <f t="shared" si="3"/>
        <v>0</v>
      </c>
      <c r="F212" s="78"/>
      <c r="G212" s="111"/>
      <c r="H212" s="65"/>
      <c r="I212" s="110"/>
    </row>
    <row r="213" spans="1:9" x14ac:dyDescent="0.35">
      <c r="A213" s="96" t="s">
        <v>200</v>
      </c>
      <c r="B213" s="39">
        <v>1282</v>
      </c>
      <c r="C213" s="39" t="s">
        <v>201</v>
      </c>
      <c r="D213" s="176"/>
      <c r="E213" s="78">
        <f t="shared" si="3"/>
        <v>0</v>
      </c>
      <c r="F213" s="78"/>
      <c r="G213" s="111"/>
      <c r="H213" s="65"/>
      <c r="I213" s="110"/>
    </row>
    <row r="214" spans="1:9" ht="16" thickBot="1" x14ac:dyDescent="0.4">
      <c r="A214" s="117" t="s">
        <v>202</v>
      </c>
      <c r="B214" s="39">
        <v>390</v>
      </c>
      <c r="C214" s="39" t="s">
        <v>201</v>
      </c>
      <c r="D214" s="176"/>
      <c r="E214" s="78">
        <f t="shared" si="3"/>
        <v>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3"/>
        <v>290000</v>
      </c>
      <c r="F216" s="65" t="s">
        <v>197</v>
      </c>
      <c r="G216" s="111"/>
      <c r="H216" s="65"/>
      <c r="I216" s="110"/>
    </row>
    <row r="217" spans="1:9" x14ac:dyDescent="0.35">
      <c r="A217" s="96" t="s">
        <v>205</v>
      </c>
      <c r="B217" s="39">
        <v>80</v>
      </c>
      <c r="C217" s="39" t="s">
        <v>90</v>
      </c>
      <c r="D217" s="176"/>
      <c r="E217" s="78">
        <f t="shared" si="3"/>
        <v>0</v>
      </c>
      <c r="F217" s="78"/>
      <c r="G217" s="111"/>
      <c r="H217" s="65"/>
      <c r="I217" s="110"/>
    </row>
    <row r="218" spans="1:9" ht="16" thickBot="1" x14ac:dyDescent="0.4">
      <c r="A218" s="117" t="s">
        <v>206</v>
      </c>
      <c r="B218" s="39">
        <v>1</v>
      </c>
      <c r="C218" s="39" t="s">
        <v>90</v>
      </c>
      <c r="D218" s="129">
        <v>20000</v>
      </c>
      <c r="E218" s="78">
        <f t="shared" si="3"/>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3"/>
        <v>82000</v>
      </c>
      <c r="F220" s="65" t="s">
        <v>197</v>
      </c>
      <c r="G220" s="111"/>
      <c r="H220" s="65"/>
      <c r="I220" s="110"/>
    </row>
    <row r="221" spans="1:9" x14ac:dyDescent="0.35">
      <c r="A221" s="96" t="s">
        <v>209</v>
      </c>
      <c r="B221" s="39">
        <v>1</v>
      </c>
      <c r="C221" s="39" t="s">
        <v>90</v>
      </c>
      <c r="D221" s="129">
        <v>62500</v>
      </c>
      <c r="E221" s="78">
        <f t="shared" si="3"/>
        <v>62500</v>
      </c>
      <c r="F221" s="65" t="s">
        <v>197</v>
      </c>
      <c r="G221" s="111"/>
      <c r="H221" s="65"/>
      <c r="I221" s="110"/>
    </row>
    <row r="222" spans="1:9" x14ac:dyDescent="0.35">
      <c r="A222" s="96" t="s">
        <v>210</v>
      </c>
      <c r="B222" s="39">
        <v>1</v>
      </c>
      <c r="C222" s="39" t="s">
        <v>90</v>
      </c>
      <c r="D222" s="129">
        <v>82000</v>
      </c>
      <c r="E222" s="78">
        <f t="shared" si="3"/>
        <v>82000</v>
      </c>
      <c r="F222" s="65" t="s">
        <v>197</v>
      </c>
      <c r="G222" s="111"/>
      <c r="H222" s="65"/>
      <c r="I222" s="110"/>
    </row>
    <row r="223" spans="1:9" x14ac:dyDescent="0.35">
      <c r="A223" s="134" t="s">
        <v>211</v>
      </c>
      <c r="B223" s="39">
        <v>1</v>
      </c>
      <c r="C223" s="39" t="s">
        <v>212</v>
      </c>
      <c r="D223" s="129">
        <v>28500</v>
      </c>
      <c r="E223" s="78">
        <f t="shared" si="3"/>
        <v>28500</v>
      </c>
      <c r="F223" s="65" t="s">
        <v>197</v>
      </c>
      <c r="G223" s="111"/>
      <c r="H223" s="65"/>
      <c r="I223" s="110"/>
    </row>
    <row r="224" spans="1:9" x14ac:dyDescent="0.35">
      <c r="A224" s="96" t="s">
        <v>213</v>
      </c>
      <c r="B224" s="39">
        <v>1</v>
      </c>
      <c r="C224" s="39" t="s">
        <v>90</v>
      </c>
      <c r="D224" s="129">
        <v>42000</v>
      </c>
      <c r="E224" s="78">
        <f t="shared" si="3"/>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728300</v>
      </c>
      <c r="H226" s="119"/>
      <c r="I226" s="115"/>
    </row>
    <row r="227" spans="1:9" ht="16" thickBot="1" x14ac:dyDescent="0.4">
      <c r="A227" s="238"/>
      <c r="B227" s="238"/>
      <c r="C227" s="238"/>
      <c r="D227" s="238"/>
      <c r="E227" s="238"/>
      <c r="F227" s="238"/>
      <c r="G227" s="238"/>
      <c r="H227" s="238"/>
      <c r="I227" s="239"/>
    </row>
    <row r="228" spans="1:9" ht="16" thickBot="1" x14ac:dyDescent="0.4">
      <c r="A228" s="240" t="s">
        <v>216</v>
      </c>
      <c r="B228" s="240"/>
      <c r="C228" s="240"/>
      <c r="D228" s="240"/>
      <c r="E228" s="241"/>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0</v>
      </c>
      <c r="H230" s="27"/>
      <c r="I230" s="130"/>
    </row>
    <row r="231" spans="1:9" x14ac:dyDescent="0.35">
      <c r="A231" s="103" t="s">
        <v>218</v>
      </c>
      <c r="B231" s="92"/>
      <c r="C231" s="93"/>
      <c r="D231" s="93"/>
      <c r="E231" s="93"/>
      <c r="F231" s="126"/>
      <c r="G231" s="97">
        <f>SUM(G144,G152,G160,G168,G176,G184,G192)</f>
        <v>0</v>
      </c>
      <c r="H231" s="27"/>
      <c r="I231" s="130"/>
    </row>
    <row r="232" spans="1:9" x14ac:dyDescent="0.35">
      <c r="A232" s="103" t="s">
        <v>219</v>
      </c>
      <c r="B232" s="92"/>
      <c r="C232" s="93"/>
      <c r="D232" s="93"/>
      <c r="E232" s="93"/>
      <c r="F232" s="126"/>
      <c r="G232" s="97">
        <f>SUM(G146,G154,G162,G170,G178,G186,G194)</f>
        <v>0</v>
      </c>
      <c r="H232" s="27"/>
      <c r="I232" s="130"/>
    </row>
    <row r="233" spans="1:9" x14ac:dyDescent="0.35">
      <c r="A233" s="103" t="s">
        <v>220</v>
      </c>
      <c r="B233" s="92"/>
      <c r="C233" s="93"/>
      <c r="D233" s="93"/>
      <c r="E233" s="93"/>
      <c r="F233" s="126"/>
      <c r="G233" s="97">
        <f>SUM(G147,G155,G163,G171,G179,G187,G195)</f>
        <v>0</v>
      </c>
      <c r="H233" s="27"/>
      <c r="I233" s="130"/>
    </row>
    <row r="234" spans="1:9" x14ac:dyDescent="0.35">
      <c r="A234" s="103" t="s">
        <v>221</v>
      </c>
      <c r="B234" s="92"/>
      <c r="C234" s="93"/>
      <c r="D234" s="93"/>
      <c r="E234" s="93"/>
      <c r="F234" s="126"/>
      <c r="G234" s="97">
        <f>SUM(G226)</f>
        <v>728300</v>
      </c>
      <c r="H234" s="27"/>
      <c r="I234" s="130"/>
    </row>
    <row r="235" spans="1:9" x14ac:dyDescent="0.35">
      <c r="A235" s="103" t="s">
        <v>222</v>
      </c>
      <c r="B235" s="18"/>
      <c r="C235" s="93"/>
      <c r="D235" s="93"/>
      <c r="E235" s="93"/>
      <c r="F235" s="126"/>
      <c r="G235" s="97">
        <f>SUM(G230:G234)*3%</f>
        <v>21849</v>
      </c>
      <c r="H235" s="27"/>
      <c r="I235" s="130"/>
    </row>
    <row r="236" spans="1:9" x14ac:dyDescent="0.35">
      <c r="A236" s="103" t="s">
        <v>223</v>
      </c>
      <c r="B236" s="92"/>
      <c r="C236" s="93"/>
      <c r="D236" s="93"/>
      <c r="E236" s="93"/>
      <c r="F236" s="126"/>
      <c r="G236" s="97">
        <f>SUM(G230:G235)*E138</f>
        <v>0</v>
      </c>
      <c r="H236" s="27"/>
      <c r="I236" s="130"/>
    </row>
    <row r="237" spans="1:9" ht="16" thickBot="1" x14ac:dyDescent="0.4">
      <c r="A237" s="103"/>
      <c r="B237" s="92"/>
      <c r="C237" s="93"/>
      <c r="D237" s="93"/>
      <c r="E237" s="93"/>
      <c r="F237" s="126"/>
      <c r="G237" s="98"/>
      <c r="H237" s="27"/>
      <c r="I237" s="130"/>
    </row>
    <row r="238" spans="1:9" ht="16" thickBot="1" x14ac:dyDescent="0.4">
      <c r="A238" s="104" t="s">
        <v>259</v>
      </c>
      <c r="B238" s="105"/>
      <c r="C238" s="106"/>
      <c r="D238" s="106"/>
      <c r="E238" s="106"/>
      <c r="F238" s="127"/>
      <c r="G238" s="107">
        <f>SUM(G230:G237)</f>
        <v>750149</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4</v>
      </c>
      <c r="C244" s="186"/>
      <c r="D244" s="186"/>
      <c r="E244" s="186"/>
      <c r="F244" s="186"/>
      <c r="G244" s="186"/>
      <c r="H244" s="186"/>
      <c r="I244" s="4"/>
    </row>
    <row r="245" spans="1:9" ht="28.5" customHeight="1" x14ac:dyDescent="0.35">
      <c r="A245" s="29" t="s">
        <v>263</v>
      </c>
      <c r="B245" s="7"/>
      <c r="D245" s="215"/>
      <c r="E245" s="215"/>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198" t="s">
        <v>264</v>
      </c>
      <c r="C247" s="198"/>
      <c r="D247" s="198"/>
      <c r="E247" s="198"/>
      <c r="F247" s="198"/>
      <c r="G247" s="198"/>
      <c r="H247" s="198"/>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251</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252</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16" t="s">
        <v>43</v>
      </c>
      <c r="B267" s="217"/>
      <c r="C267" s="217"/>
      <c r="D267" s="217"/>
      <c r="E267" s="217"/>
      <c r="F267" s="217"/>
      <c r="G267" s="217"/>
      <c r="H267" s="217"/>
      <c r="I267" s="218"/>
    </row>
    <row r="268" spans="1:9" ht="18.75" customHeight="1" x14ac:dyDescent="0.35">
      <c r="A268" s="216" t="s">
        <v>44</v>
      </c>
      <c r="B268" s="217"/>
      <c r="C268" s="217"/>
      <c r="D268" s="217"/>
      <c r="E268" s="217"/>
      <c r="F268" s="217"/>
      <c r="G268" s="217"/>
      <c r="H268" s="217"/>
      <c r="I268" s="218"/>
    </row>
    <row r="269" spans="1:9" s="133" customFormat="1" ht="50.25" customHeight="1" x14ac:dyDescent="0.35">
      <c r="A269" s="200" t="s">
        <v>45</v>
      </c>
      <c r="B269" s="201"/>
      <c r="C269" s="201"/>
      <c r="D269" s="201"/>
      <c r="E269" s="201"/>
      <c r="F269" s="201"/>
      <c r="G269" s="201"/>
      <c r="H269" s="201"/>
      <c r="I269" s="202"/>
    </row>
    <row r="270" spans="1:9" ht="54" customHeight="1" x14ac:dyDescent="0.35">
      <c r="A270" s="197" t="s">
        <v>46</v>
      </c>
      <c r="B270" s="198"/>
      <c r="C270" s="198"/>
      <c r="D270" s="198"/>
      <c r="E270" s="198"/>
      <c r="F270" s="198"/>
      <c r="G270" s="198"/>
      <c r="H270" s="198"/>
      <c r="I270" s="199"/>
    </row>
    <row r="271" spans="1:9" ht="43.5" customHeight="1" x14ac:dyDescent="0.35">
      <c r="A271" s="200" t="s">
        <v>47</v>
      </c>
      <c r="B271" s="201"/>
      <c r="C271" s="201"/>
      <c r="D271" s="201"/>
      <c r="E271" s="201"/>
      <c r="F271" s="201"/>
      <c r="G271" s="201"/>
      <c r="H271" s="201"/>
      <c r="I271" s="202"/>
    </row>
    <row r="272" spans="1:9" ht="18.75" customHeight="1" x14ac:dyDescent="0.35">
      <c r="A272" s="197" t="s">
        <v>48</v>
      </c>
      <c r="B272" s="198"/>
      <c r="C272" s="198"/>
      <c r="D272" s="198"/>
      <c r="E272" s="198"/>
      <c r="F272" s="198"/>
      <c r="G272" s="198"/>
      <c r="H272" s="198"/>
      <c r="I272" s="199"/>
    </row>
    <row r="273" spans="1:9" ht="57.75" customHeight="1" x14ac:dyDescent="0.35">
      <c r="A273" s="197" t="s">
        <v>49</v>
      </c>
      <c r="B273" s="198"/>
      <c r="C273" s="198"/>
      <c r="D273" s="198"/>
      <c r="E273" s="198"/>
      <c r="F273" s="198"/>
      <c r="G273" s="198"/>
      <c r="H273" s="198"/>
      <c r="I273" s="199"/>
    </row>
    <row r="274" spans="1:9" ht="69" customHeight="1" x14ac:dyDescent="0.35">
      <c r="A274" s="203" t="s">
        <v>50</v>
      </c>
      <c r="B274" s="204"/>
      <c r="C274" s="204"/>
      <c r="D274" s="204"/>
      <c r="E274" s="204"/>
      <c r="F274" s="204"/>
      <c r="G274" s="204"/>
      <c r="H274" s="204"/>
      <c r="I274" s="205"/>
    </row>
    <row r="275" spans="1:9" ht="33" customHeight="1" x14ac:dyDescent="0.35">
      <c r="A275" s="203" t="s">
        <v>51</v>
      </c>
      <c r="B275" s="204"/>
      <c r="C275" s="204"/>
      <c r="D275" s="204"/>
      <c r="E275" s="204"/>
      <c r="F275" s="204"/>
      <c r="G275" s="204"/>
      <c r="H275" s="204"/>
      <c r="I275" s="205"/>
    </row>
    <row r="276" spans="1:9" ht="18.75" customHeight="1" x14ac:dyDescent="0.35">
      <c r="A276" s="203" t="s">
        <v>52</v>
      </c>
      <c r="B276" s="204"/>
      <c r="C276" s="204"/>
      <c r="D276" s="204"/>
      <c r="E276" s="204"/>
      <c r="F276" s="204"/>
      <c r="G276" s="204"/>
      <c r="H276" s="204"/>
      <c r="I276" s="205"/>
    </row>
    <row r="277" spans="1:9" ht="37.5" customHeight="1" x14ac:dyDescent="0.35">
      <c r="A277" s="219" t="s">
        <v>53</v>
      </c>
      <c r="B277" s="220"/>
      <c r="C277" s="220"/>
      <c r="D277" s="220"/>
      <c r="E277" s="220"/>
      <c r="F277" s="220"/>
      <c r="G277" s="220"/>
      <c r="H277" s="220"/>
      <c r="I277" s="221"/>
    </row>
    <row r="278" spans="1:9" ht="18.75" customHeight="1" x14ac:dyDescent="0.35">
      <c r="A278" s="203" t="s">
        <v>230</v>
      </c>
      <c r="B278" s="204"/>
      <c r="C278" s="204"/>
      <c r="D278" s="204"/>
      <c r="E278" s="204"/>
      <c r="F278" s="204"/>
      <c r="G278" s="204"/>
      <c r="H278" s="204"/>
      <c r="I278" s="205"/>
    </row>
    <row r="279" spans="1:9" ht="16" thickBot="1" x14ac:dyDescent="0.4">
      <c r="A279" s="222"/>
      <c r="B279" s="223"/>
      <c r="C279" s="223"/>
      <c r="D279" s="223"/>
      <c r="E279" s="223"/>
      <c r="F279" s="223"/>
      <c r="G279" s="223"/>
      <c r="H279" s="223"/>
      <c r="I279" s="224"/>
    </row>
    <row r="280" spans="1:9" ht="16.5" thickTop="1" thickBot="1" x14ac:dyDescent="0.4">
      <c r="A280" s="42" t="s">
        <v>54</v>
      </c>
      <c r="B280" s="43" t="s">
        <v>55</v>
      </c>
      <c r="C280" s="43" t="s">
        <v>56</v>
      </c>
      <c r="D280" s="121" t="s">
        <v>57</v>
      </c>
      <c r="E280" s="44" t="s">
        <v>58</v>
      </c>
      <c r="F280" s="225" t="s">
        <v>59</v>
      </c>
      <c r="G280" s="226"/>
      <c r="H280" s="226"/>
      <c r="I280" s="227"/>
    </row>
    <row r="281" spans="1:9" ht="16.5" thickTop="1" thickBot="1" x14ac:dyDescent="0.4">
      <c r="A281" s="45" t="s">
        <v>60</v>
      </c>
      <c r="B281" s="41"/>
      <c r="C281" s="41"/>
      <c r="D281" s="46"/>
      <c r="E281" s="47"/>
      <c r="F281" s="228"/>
      <c r="G281" s="229"/>
      <c r="H281" s="229"/>
      <c r="I281" s="230"/>
    </row>
    <row r="282" spans="1:9" ht="16" thickTop="1" x14ac:dyDescent="0.35">
      <c r="A282" s="48" t="s">
        <v>61</v>
      </c>
      <c r="B282" s="41">
        <v>86</v>
      </c>
      <c r="C282" s="41" t="s">
        <v>62</v>
      </c>
      <c r="D282" s="172"/>
      <c r="E282" s="47">
        <f>SUM(B282)*D282</f>
        <v>0</v>
      </c>
      <c r="F282" s="206"/>
      <c r="G282" s="207"/>
      <c r="H282" s="207"/>
      <c r="I282" s="208"/>
    </row>
    <row r="283" spans="1:9" x14ac:dyDescent="0.35">
      <c r="A283" s="48" t="s">
        <v>63</v>
      </c>
      <c r="B283" s="41">
        <v>86</v>
      </c>
      <c r="C283" s="41" t="s">
        <v>62</v>
      </c>
      <c r="D283" s="172"/>
      <c r="E283" s="47">
        <f t="shared" ref="E283:E290" si="5">SUM(B283)*D283</f>
        <v>0</v>
      </c>
      <c r="F283" s="206"/>
      <c r="G283" s="207"/>
      <c r="H283" s="207"/>
      <c r="I283" s="208"/>
    </row>
    <row r="284" spans="1:9" x14ac:dyDescent="0.35">
      <c r="A284" s="48" t="s">
        <v>64</v>
      </c>
      <c r="B284" s="41">
        <v>86</v>
      </c>
      <c r="C284" s="41" t="s">
        <v>62</v>
      </c>
      <c r="D284" s="172"/>
      <c r="E284" s="47">
        <f t="shared" si="5"/>
        <v>0</v>
      </c>
      <c r="F284" s="206"/>
      <c r="G284" s="207"/>
      <c r="H284" s="207"/>
      <c r="I284" s="208"/>
    </row>
    <row r="285" spans="1:9" x14ac:dyDescent="0.35">
      <c r="A285" s="48" t="s">
        <v>65</v>
      </c>
      <c r="B285" s="41">
        <v>86</v>
      </c>
      <c r="C285" s="41" t="s">
        <v>62</v>
      </c>
      <c r="D285" s="172"/>
      <c r="E285" s="47">
        <f t="shared" si="5"/>
        <v>0</v>
      </c>
      <c r="F285" s="206"/>
      <c r="G285" s="207"/>
      <c r="H285" s="207"/>
      <c r="I285" s="208"/>
    </row>
    <row r="286" spans="1:9" x14ac:dyDescent="0.35">
      <c r="A286" s="48" t="s">
        <v>66</v>
      </c>
      <c r="B286" s="41">
        <v>86</v>
      </c>
      <c r="C286" s="41" t="s">
        <v>62</v>
      </c>
      <c r="D286" s="172"/>
      <c r="E286" s="47">
        <f t="shared" si="5"/>
        <v>0</v>
      </c>
      <c r="F286" s="206"/>
      <c r="G286" s="207"/>
      <c r="H286" s="207"/>
      <c r="I286" s="208"/>
    </row>
    <row r="287" spans="1:9" x14ac:dyDescent="0.35">
      <c r="A287" s="48" t="s">
        <v>67</v>
      </c>
      <c r="B287" s="41">
        <v>86</v>
      </c>
      <c r="C287" s="41" t="s">
        <v>62</v>
      </c>
      <c r="D287" s="172"/>
      <c r="E287" s="47">
        <f t="shared" si="5"/>
        <v>0</v>
      </c>
      <c r="F287" s="206"/>
      <c r="G287" s="207"/>
      <c r="H287" s="207"/>
      <c r="I287" s="208"/>
    </row>
    <row r="288" spans="1:9" x14ac:dyDescent="0.35">
      <c r="A288" s="48" t="s">
        <v>231</v>
      </c>
      <c r="B288" s="41">
        <v>86</v>
      </c>
      <c r="C288" s="41" t="s">
        <v>62</v>
      </c>
      <c r="D288" s="172"/>
      <c r="E288" s="47">
        <f t="shared" si="5"/>
        <v>0</v>
      </c>
      <c r="F288" s="206"/>
      <c r="G288" s="207"/>
      <c r="H288" s="207"/>
      <c r="I288" s="208"/>
    </row>
    <row r="289" spans="1:9" x14ac:dyDescent="0.35">
      <c r="A289" s="48" t="s">
        <v>69</v>
      </c>
      <c r="B289" s="41">
        <v>86</v>
      </c>
      <c r="C289" s="41" t="s">
        <v>62</v>
      </c>
      <c r="D289" s="172"/>
      <c r="E289" s="47">
        <f t="shared" si="5"/>
        <v>0</v>
      </c>
      <c r="F289" s="206"/>
      <c r="G289" s="207"/>
      <c r="H289" s="207"/>
      <c r="I289" s="208"/>
    </row>
    <row r="290" spans="1:9" ht="16" thickBot="1" x14ac:dyDescent="0.4">
      <c r="A290" s="48" t="s">
        <v>70</v>
      </c>
      <c r="B290" s="41">
        <v>86</v>
      </c>
      <c r="C290" s="41" t="s">
        <v>62</v>
      </c>
      <c r="D290" s="172"/>
      <c r="E290" s="47">
        <f t="shared" si="5"/>
        <v>0</v>
      </c>
      <c r="F290" s="206"/>
      <c r="G290" s="207"/>
      <c r="H290" s="207"/>
      <c r="I290" s="208"/>
    </row>
    <row r="291" spans="1:9" ht="16.5" thickTop="1" thickBot="1" x14ac:dyDescent="0.4">
      <c r="A291" s="49" t="s">
        <v>71</v>
      </c>
      <c r="B291" s="41"/>
      <c r="C291" s="41"/>
      <c r="D291" s="164"/>
      <c r="E291" s="47"/>
      <c r="F291" s="209"/>
      <c r="G291" s="210"/>
      <c r="H291" s="210"/>
      <c r="I291" s="211"/>
    </row>
    <row r="292" spans="1:9" ht="16" thickTop="1" x14ac:dyDescent="0.35">
      <c r="A292" s="50" t="s">
        <v>72</v>
      </c>
      <c r="B292" s="41">
        <v>1</v>
      </c>
      <c r="C292" s="41" t="s">
        <v>73</v>
      </c>
      <c r="D292" s="172"/>
      <c r="E292" s="47">
        <f t="shared" ref="E292:E354" si="6">SUM(B292)*D292</f>
        <v>0</v>
      </c>
      <c r="F292" s="206"/>
      <c r="G292" s="207"/>
      <c r="H292" s="207"/>
      <c r="I292" s="208"/>
    </row>
    <row r="293" spans="1:9" x14ac:dyDescent="0.35">
      <c r="A293" s="48" t="s">
        <v>74</v>
      </c>
      <c r="B293" s="41">
        <v>86</v>
      </c>
      <c r="C293" s="41" t="s">
        <v>62</v>
      </c>
      <c r="D293" s="172"/>
      <c r="E293" s="47">
        <f t="shared" si="6"/>
        <v>0</v>
      </c>
      <c r="F293" s="206"/>
      <c r="G293" s="207"/>
      <c r="H293" s="207"/>
      <c r="I293" s="208"/>
    </row>
    <row r="294" spans="1:9" x14ac:dyDescent="0.35">
      <c r="A294" s="48" t="s">
        <v>75</v>
      </c>
      <c r="B294" s="41">
        <v>86</v>
      </c>
      <c r="C294" s="41" t="s">
        <v>62</v>
      </c>
      <c r="D294" s="172"/>
      <c r="E294" s="47">
        <f t="shared" si="6"/>
        <v>0</v>
      </c>
      <c r="F294" s="206"/>
      <c r="G294" s="207"/>
      <c r="H294" s="207"/>
      <c r="I294" s="208"/>
    </row>
    <row r="295" spans="1:9" x14ac:dyDescent="0.35">
      <c r="A295" s="48" t="s">
        <v>76</v>
      </c>
      <c r="B295" s="41">
        <v>86</v>
      </c>
      <c r="C295" s="41" t="s">
        <v>62</v>
      </c>
      <c r="D295" s="172"/>
      <c r="E295" s="47">
        <f t="shared" si="6"/>
        <v>0</v>
      </c>
      <c r="F295" s="206"/>
      <c r="G295" s="207"/>
      <c r="H295" s="207"/>
      <c r="I295" s="208"/>
    </row>
    <row r="296" spans="1:9" x14ac:dyDescent="0.35">
      <c r="A296" s="48" t="s">
        <v>77</v>
      </c>
      <c r="B296" s="41">
        <v>86</v>
      </c>
      <c r="C296" s="41" t="s">
        <v>62</v>
      </c>
      <c r="D296" s="172"/>
      <c r="E296" s="47">
        <f t="shared" si="6"/>
        <v>0</v>
      </c>
      <c r="F296" s="206"/>
      <c r="G296" s="207"/>
      <c r="H296" s="207"/>
      <c r="I296" s="208"/>
    </row>
    <row r="297" spans="1:9" x14ac:dyDescent="0.35">
      <c r="A297" s="48" t="s">
        <v>78</v>
      </c>
      <c r="B297" s="41">
        <v>86</v>
      </c>
      <c r="C297" s="41" t="s">
        <v>62</v>
      </c>
      <c r="D297" s="172"/>
      <c r="E297" s="47">
        <f t="shared" si="6"/>
        <v>0</v>
      </c>
      <c r="F297" s="206"/>
      <c r="G297" s="207"/>
      <c r="H297" s="207"/>
      <c r="I297" s="208"/>
    </row>
    <row r="298" spans="1:9" x14ac:dyDescent="0.35">
      <c r="A298" s="48" t="s">
        <v>79</v>
      </c>
      <c r="B298" s="41">
        <v>86</v>
      </c>
      <c r="C298" s="41" t="s">
        <v>62</v>
      </c>
      <c r="D298" s="172"/>
      <c r="E298" s="47">
        <f t="shared" si="6"/>
        <v>0</v>
      </c>
      <c r="F298" s="206"/>
      <c r="G298" s="207"/>
      <c r="H298" s="207"/>
      <c r="I298" s="208"/>
    </row>
    <row r="299" spans="1:9" x14ac:dyDescent="0.35">
      <c r="A299" s="48" t="s">
        <v>80</v>
      </c>
      <c r="B299" s="41">
        <v>86</v>
      </c>
      <c r="C299" s="41" t="s">
        <v>62</v>
      </c>
      <c r="D299" s="172"/>
      <c r="E299" s="47">
        <f t="shared" si="6"/>
        <v>0</v>
      </c>
      <c r="F299" s="206"/>
      <c r="G299" s="207"/>
      <c r="H299" s="207"/>
      <c r="I299" s="208"/>
    </row>
    <row r="300" spans="1:9" x14ac:dyDescent="0.35">
      <c r="A300" s="48" t="s">
        <v>81</v>
      </c>
      <c r="B300" s="41">
        <v>86</v>
      </c>
      <c r="C300" s="41" t="s">
        <v>62</v>
      </c>
      <c r="D300" s="172"/>
      <c r="E300" s="47">
        <f t="shared" si="6"/>
        <v>0</v>
      </c>
      <c r="F300" s="206"/>
      <c r="G300" s="207"/>
      <c r="H300" s="207"/>
      <c r="I300" s="208"/>
    </row>
    <row r="301" spans="1:9" ht="15.75" customHeight="1" x14ac:dyDescent="0.35">
      <c r="A301" s="50" t="s">
        <v>82</v>
      </c>
      <c r="B301" s="41">
        <v>86</v>
      </c>
      <c r="C301" s="41" t="s">
        <v>62</v>
      </c>
      <c r="D301" s="172"/>
      <c r="E301" s="47">
        <f t="shared" si="6"/>
        <v>0</v>
      </c>
      <c r="F301" s="206"/>
      <c r="G301" s="207"/>
      <c r="H301" s="207"/>
      <c r="I301" s="208"/>
    </row>
    <row r="302" spans="1:9" ht="15.75" customHeight="1" x14ac:dyDescent="0.35">
      <c r="A302" s="48" t="s">
        <v>83</v>
      </c>
      <c r="B302" s="41">
        <v>1</v>
      </c>
      <c r="C302" s="41" t="s">
        <v>73</v>
      </c>
      <c r="D302" s="172"/>
      <c r="E302" s="47">
        <f t="shared" si="6"/>
        <v>0</v>
      </c>
      <c r="F302" s="206"/>
      <c r="G302" s="207"/>
      <c r="H302" s="207"/>
      <c r="I302" s="208"/>
    </row>
    <row r="303" spans="1:9" ht="15.75" customHeight="1" x14ac:dyDescent="0.35">
      <c r="A303" s="48" t="s">
        <v>84</v>
      </c>
      <c r="B303" s="41">
        <v>1</v>
      </c>
      <c r="C303" s="41" t="s">
        <v>73</v>
      </c>
      <c r="D303" s="172"/>
      <c r="E303" s="47">
        <f t="shared" si="6"/>
        <v>0</v>
      </c>
      <c r="F303" s="206"/>
      <c r="G303" s="207"/>
      <c r="H303" s="207"/>
      <c r="I303" s="208"/>
    </row>
    <row r="304" spans="1:9" ht="15.75" customHeight="1" thickBot="1" x14ac:dyDescent="0.4">
      <c r="A304" s="143" t="s">
        <v>85</v>
      </c>
      <c r="B304" s="41">
        <v>1</v>
      </c>
      <c r="C304" s="41" t="s">
        <v>73</v>
      </c>
      <c r="D304" s="172"/>
      <c r="E304" s="47">
        <f t="shared" si="6"/>
        <v>0</v>
      </c>
      <c r="F304" s="206"/>
      <c r="G304" s="207"/>
      <c r="H304" s="207"/>
      <c r="I304" s="208"/>
    </row>
    <row r="305" spans="1:9" ht="16.5" customHeight="1" thickTop="1" thickBot="1" x14ac:dyDescent="0.4">
      <c r="A305" s="49" t="s">
        <v>86</v>
      </c>
      <c r="B305" s="41"/>
      <c r="C305" s="41"/>
      <c r="D305" s="164"/>
      <c r="E305" s="47"/>
      <c r="F305" s="209"/>
      <c r="G305" s="210"/>
      <c r="H305" s="210"/>
      <c r="I305" s="211"/>
    </row>
    <row r="306" spans="1:9" ht="15.75" customHeight="1" thickTop="1" thickBot="1" x14ac:dyDescent="0.4">
      <c r="A306" s="48" t="s">
        <v>87</v>
      </c>
      <c r="B306" s="41">
        <v>86</v>
      </c>
      <c r="C306" s="41" t="s">
        <v>62</v>
      </c>
      <c r="D306" s="172"/>
      <c r="E306" s="47">
        <f t="shared" si="6"/>
        <v>0</v>
      </c>
      <c r="F306" s="206"/>
      <c r="G306" s="207"/>
      <c r="H306" s="207"/>
      <c r="I306" s="208"/>
    </row>
    <row r="307" spans="1:9" ht="16.5" customHeight="1" thickBot="1" x14ac:dyDescent="0.4">
      <c r="A307" s="146" t="s">
        <v>88</v>
      </c>
      <c r="B307" s="147"/>
      <c r="C307" s="147"/>
      <c r="D307" s="165"/>
      <c r="E307" s="148"/>
      <c r="F307" s="212"/>
      <c r="G307" s="213"/>
      <c r="H307" s="213"/>
      <c r="I307" s="214"/>
    </row>
    <row r="308" spans="1:9" ht="15.75" customHeight="1" thickTop="1" x14ac:dyDescent="0.35">
      <c r="A308" s="48" t="s">
        <v>232</v>
      </c>
      <c r="B308" s="142">
        <v>1</v>
      </c>
      <c r="C308" s="142" t="s">
        <v>90</v>
      </c>
      <c r="D308" s="172"/>
      <c r="E308" s="47">
        <f t="shared" si="6"/>
        <v>0</v>
      </c>
      <c r="F308" s="206"/>
      <c r="G308" s="207"/>
      <c r="H308" s="207"/>
      <c r="I308" s="208"/>
    </row>
    <row r="309" spans="1:9" ht="15.75" customHeight="1" x14ac:dyDescent="0.35">
      <c r="A309" s="48" t="s">
        <v>233</v>
      </c>
      <c r="B309" s="142">
        <v>1</v>
      </c>
      <c r="C309" s="142" t="s">
        <v>90</v>
      </c>
      <c r="D309" s="172"/>
      <c r="E309" s="47">
        <f t="shared" si="6"/>
        <v>0</v>
      </c>
      <c r="F309" s="206"/>
      <c r="G309" s="207"/>
      <c r="H309" s="207"/>
      <c r="I309" s="208"/>
    </row>
    <row r="310" spans="1:9" ht="15.75" customHeight="1" x14ac:dyDescent="0.35">
      <c r="A310" s="48" t="s">
        <v>92</v>
      </c>
      <c r="B310" s="41">
        <v>1</v>
      </c>
      <c r="C310" s="142" t="s">
        <v>90</v>
      </c>
      <c r="D310" s="172"/>
      <c r="E310" s="47">
        <f t="shared" si="6"/>
        <v>0</v>
      </c>
      <c r="F310" s="206"/>
      <c r="G310" s="207"/>
      <c r="H310" s="207"/>
      <c r="I310" s="208"/>
    </row>
    <row r="311" spans="1:9" ht="15.75" customHeight="1" x14ac:dyDescent="0.35">
      <c r="A311" s="48" t="s">
        <v>93</v>
      </c>
      <c r="B311" s="41">
        <v>1</v>
      </c>
      <c r="C311" s="142" t="s">
        <v>90</v>
      </c>
      <c r="D311" s="172"/>
      <c r="E311" s="47">
        <f t="shared" si="6"/>
        <v>0</v>
      </c>
      <c r="F311" s="206"/>
      <c r="G311" s="207"/>
      <c r="H311" s="207"/>
      <c r="I311" s="208"/>
    </row>
    <row r="312" spans="1:9" ht="15.75" customHeight="1" thickBot="1" x14ac:dyDescent="0.4">
      <c r="A312" s="48" t="s">
        <v>94</v>
      </c>
      <c r="B312" s="142">
        <v>1</v>
      </c>
      <c r="C312" s="41" t="s">
        <v>90</v>
      </c>
      <c r="D312" s="172"/>
      <c r="E312" s="47">
        <f t="shared" si="6"/>
        <v>0</v>
      </c>
      <c r="F312" s="206"/>
      <c r="G312" s="207"/>
      <c r="H312" s="207"/>
      <c r="I312" s="208"/>
    </row>
    <row r="313" spans="1:9" ht="16.5" customHeight="1" thickTop="1" thickBot="1" x14ac:dyDescent="0.4">
      <c r="A313" s="49" t="s">
        <v>95</v>
      </c>
      <c r="B313" s="41"/>
      <c r="C313" s="41"/>
      <c r="D313" s="164"/>
      <c r="E313" s="47"/>
      <c r="F313" s="209"/>
      <c r="G313" s="210"/>
      <c r="H313" s="210"/>
      <c r="I313" s="211"/>
    </row>
    <row r="314" spans="1:9" ht="15.75" customHeight="1" thickTop="1" x14ac:dyDescent="0.35">
      <c r="A314" s="48" t="s">
        <v>96</v>
      </c>
      <c r="B314" s="41">
        <v>86</v>
      </c>
      <c r="C314" s="41" t="s">
        <v>62</v>
      </c>
      <c r="D314" s="172"/>
      <c r="E314" s="47">
        <f t="shared" si="6"/>
        <v>0</v>
      </c>
      <c r="F314" s="206"/>
      <c r="G314" s="207"/>
      <c r="H314" s="207"/>
      <c r="I314" s="208"/>
    </row>
    <row r="315" spans="1:9" ht="15.75" customHeight="1" x14ac:dyDescent="0.35">
      <c r="A315" s="48" t="s">
        <v>97</v>
      </c>
      <c r="B315" s="41">
        <v>86</v>
      </c>
      <c r="C315" s="41" t="s">
        <v>62</v>
      </c>
      <c r="D315" s="172"/>
      <c r="E315" s="47">
        <f t="shared" si="6"/>
        <v>0</v>
      </c>
      <c r="F315" s="206"/>
      <c r="G315" s="207"/>
      <c r="H315" s="207"/>
      <c r="I315" s="208"/>
    </row>
    <row r="316" spans="1:9" ht="15.75" customHeight="1" x14ac:dyDescent="0.35">
      <c r="A316" s="48" t="s">
        <v>98</v>
      </c>
      <c r="B316" s="41">
        <v>86</v>
      </c>
      <c r="C316" s="41" t="s">
        <v>62</v>
      </c>
      <c r="D316" s="172"/>
      <c r="E316" s="47">
        <f t="shared" si="6"/>
        <v>0</v>
      </c>
      <c r="F316" s="206"/>
      <c r="G316" s="207"/>
      <c r="H316" s="207"/>
      <c r="I316" s="208"/>
    </row>
    <row r="317" spans="1:9" ht="15.75" customHeight="1" thickBot="1" x14ac:dyDescent="0.4">
      <c r="A317" s="48" t="s">
        <v>99</v>
      </c>
      <c r="B317" s="41">
        <v>86</v>
      </c>
      <c r="C317" s="41" t="s">
        <v>62</v>
      </c>
      <c r="D317" s="172"/>
      <c r="E317" s="47">
        <f t="shared" si="6"/>
        <v>0</v>
      </c>
      <c r="F317" s="206"/>
      <c r="G317" s="207"/>
      <c r="H317" s="207"/>
      <c r="I317" s="208"/>
    </row>
    <row r="318" spans="1:9" ht="16.5" customHeight="1" thickTop="1" thickBot="1" x14ac:dyDescent="0.4">
      <c r="A318" s="49" t="s">
        <v>100</v>
      </c>
      <c r="B318" s="41"/>
      <c r="C318" s="41"/>
      <c r="D318" s="164"/>
      <c r="E318" s="47"/>
      <c r="F318" s="209"/>
      <c r="G318" s="210"/>
      <c r="H318" s="210"/>
      <c r="I318" s="211"/>
    </row>
    <row r="319" spans="1:9" ht="15.75" customHeight="1" thickTop="1" x14ac:dyDescent="0.35">
      <c r="A319" s="48" t="s">
        <v>101</v>
      </c>
      <c r="B319" s="41">
        <v>86</v>
      </c>
      <c r="C319" s="41" t="s">
        <v>62</v>
      </c>
      <c r="D319" s="172"/>
      <c r="E319" s="47">
        <f t="shared" si="6"/>
        <v>0</v>
      </c>
      <c r="F319" s="206"/>
      <c r="G319" s="207"/>
      <c r="H319" s="207"/>
      <c r="I319" s="208"/>
    </row>
    <row r="320" spans="1:9" ht="15.75" customHeight="1" x14ac:dyDescent="0.35">
      <c r="A320" s="48" t="s">
        <v>102</v>
      </c>
      <c r="B320" s="41">
        <v>1</v>
      </c>
      <c r="C320" s="41" t="s">
        <v>90</v>
      </c>
      <c r="D320" s="172"/>
      <c r="E320" s="47">
        <f t="shared" si="6"/>
        <v>0</v>
      </c>
      <c r="F320" s="206"/>
      <c r="G320" s="207"/>
      <c r="H320" s="207"/>
      <c r="I320" s="208"/>
    </row>
    <row r="321" spans="1:9" ht="15.75" customHeight="1" x14ac:dyDescent="0.35">
      <c r="A321" s="48" t="s">
        <v>103</v>
      </c>
      <c r="B321" s="41">
        <v>1</v>
      </c>
      <c r="C321" s="41" t="s">
        <v>90</v>
      </c>
      <c r="D321" s="172"/>
      <c r="E321" s="47">
        <f t="shared" si="6"/>
        <v>0</v>
      </c>
      <c r="F321" s="206"/>
      <c r="G321" s="207"/>
      <c r="H321" s="207"/>
      <c r="I321" s="208"/>
    </row>
    <row r="322" spans="1:9" ht="15.75" customHeight="1" x14ac:dyDescent="0.35">
      <c r="A322" s="48" t="s">
        <v>104</v>
      </c>
      <c r="B322" s="41">
        <v>1</v>
      </c>
      <c r="C322" s="41" t="s">
        <v>90</v>
      </c>
      <c r="D322" s="172"/>
      <c r="E322" s="47">
        <f t="shared" si="6"/>
        <v>0</v>
      </c>
      <c r="F322" s="206"/>
      <c r="G322" s="207"/>
      <c r="H322" s="207"/>
      <c r="I322" s="208"/>
    </row>
    <row r="323" spans="1:9" ht="15.75" customHeight="1" thickBot="1" x14ac:dyDescent="0.4">
      <c r="A323" s="48" t="s">
        <v>105</v>
      </c>
      <c r="B323" s="41">
        <v>86</v>
      </c>
      <c r="C323" s="41" t="s">
        <v>62</v>
      </c>
      <c r="D323" s="172"/>
      <c r="E323" s="47">
        <f t="shared" si="6"/>
        <v>0</v>
      </c>
      <c r="F323" s="206"/>
      <c r="G323" s="207"/>
      <c r="H323" s="207"/>
      <c r="I323" s="208"/>
    </row>
    <row r="324" spans="1:9" ht="16.5" customHeight="1" thickTop="1" thickBot="1" x14ac:dyDescent="0.4">
      <c r="A324" s="49" t="s">
        <v>106</v>
      </c>
      <c r="B324" s="41"/>
      <c r="C324" s="41"/>
      <c r="D324" s="164"/>
      <c r="E324" s="47"/>
      <c r="F324" s="209"/>
      <c r="G324" s="210"/>
      <c r="H324" s="210"/>
      <c r="I324" s="211"/>
    </row>
    <row r="325" spans="1:9" ht="15.75" customHeight="1" thickTop="1" thickBot="1" x14ac:dyDescent="0.4">
      <c r="A325" s="50" t="s">
        <v>107</v>
      </c>
      <c r="B325" s="41">
        <v>43</v>
      </c>
      <c r="C325" s="41" t="s">
        <v>62</v>
      </c>
      <c r="D325" s="172"/>
      <c r="E325" s="47">
        <f t="shared" si="6"/>
        <v>0</v>
      </c>
      <c r="F325" s="206"/>
      <c r="G325" s="207"/>
      <c r="H325" s="207"/>
      <c r="I325" s="208"/>
    </row>
    <row r="326" spans="1:9" ht="16.5" customHeight="1" thickTop="1" thickBot="1" x14ac:dyDescent="0.4">
      <c r="A326" s="49" t="s">
        <v>108</v>
      </c>
      <c r="B326" s="41"/>
      <c r="C326" s="41"/>
      <c r="D326" s="164"/>
      <c r="E326" s="47"/>
      <c r="F326" s="209"/>
      <c r="G326" s="210"/>
      <c r="H326" s="210"/>
      <c r="I326" s="211"/>
    </row>
    <row r="327" spans="1:9" ht="15.75" customHeight="1" thickTop="1" x14ac:dyDescent="0.35">
      <c r="A327" s="51" t="s">
        <v>109</v>
      </c>
      <c r="B327" s="41">
        <v>43</v>
      </c>
      <c r="C327" s="41" t="s">
        <v>62</v>
      </c>
      <c r="D327" s="172"/>
      <c r="E327" s="47">
        <f t="shared" si="6"/>
        <v>0</v>
      </c>
      <c r="F327" s="206"/>
      <c r="G327" s="207"/>
      <c r="H327" s="207"/>
      <c r="I327" s="208"/>
    </row>
    <row r="328" spans="1:9" ht="15.75" customHeight="1" x14ac:dyDescent="0.35">
      <c r="A328" s="51" t="s">
        <v>110</v>
      </c>
      <c r="B328" s="41">
        <v>43</v>
      </c>
      <c r="C328" s="41" t="s">
        <v>62</v>
      </c>
      <c r="D328" s="172"/>
      <c r="E328" s="47">
        <f t="shared" si="6"/>
        <v>0</v>
      </c>
      <c r="F328" s="206"/>
      <c r="G328" s="207"/>
      <c r="H328" s="207"/>
      <c r="I328" s="208"/>
    </row>
    <row r="329" spans="1:9" ht="15.75" customHeight="1" x14ac:dyDescent="0.35">
      <c r="A329" s="51" t="s">
        <v>111</v>
      </c>
      <c r="B329" s="41">
        <v>43</v>
      </c>
      <c r="C329" s="41" t="s">
        <v>62</v>
      </c>
      <c r="D329" s="172"/>
      <c r="E329" s="47">
        <f t="shared" si="6"/>
        <v>0</v>
      </c>
      <c r="F329" s="206"/>
      <c r="G329" s="207"/>
      <c r="H329" s="207"/>
      <c r="I329" s="208"/>
    </row>
    <row r="330" spans="1:9" ht="15.75" customHeight="1" x14ac:dyDescent="0.35">
      <c r="A330" s="51" t="s">
        <v>112</v>
      </c>
      <c r="B330" s="41">
        <v>43</v>
      </c>
      <c r="C330" s="41" t="s">
        <v>62</v>
      </c>
      <c r="D330" s="172"/>
      <c r="E330" s="47">
        <f t="shared" si="6"/>
        <v>0</v>
      </c>
      <c r="F330" s="206"/>
      <c r="G330" s="207"/>
      <c r="H330" s="207"/>
      <c r="I330" s="208"/>
    </row>
    <row r="331" spans="1:9" ht="15.75" customHeight="1" thickBot="1" x14ac:dyDescent="0.4">
      <c r="A331" s="50" t="s">
        <v>113</v>
      </c>
      <c r="B331" s="41">
        <v>43</v>
      </c>
      <c r="C331" s="41" t="s">
        <v>62</v>
      </c>
      <c r="D331" s="172"/>
      <c r="E331" s="47">
        <f t="shared" si="6"/>
        <v>0</v>
      </c>
      <c r="F331" s="206"/>
      <c r="G331" s="207"/>
      <c r="H331" s="207"/>
      <c r="I331" s="208"/>
    </row>
    <row r="332" spans="1:9" ht="16.5" customHeight="1" thickTop="1" thickBot="1" x14ac:dyDescent="0.4">
      <c r="A332" s="49" t="s">
        <v>114</v>
      </c>
      <c r="B332" s="41"/>
      <c r="C332" s="41"/>
      <c r="D332" s="164"/>
      <c r="E332" s="47"/>
      <c r="F332" s="209"/>
      <c r="G332" s="210"/>
      <c r="H332" s="210"/>
      <c r="I332" s="211"/>
    </row>
    <row r="333" spans="1:9" ht="15.75" customHeight="1" thickTop="1" x14ac:dyDescent="0.35">
      <c r="A333" s="50" t="s">
        <v>115</v>
      </c>
      <c r="B333" s="41">
        <v>1</v>
      </c>
      <c r="C333" s="41" t="s">
        <v>90</v>
      </c>
      <c r="D333" s="172"/>
      <c r="E333" s="47">
        <f t="shared" si="6"/>
        <v>0</v>
      </c>
      <c r="F333" s="206"/>
      <c r="G333" s="207"/>
      <c r="H333" s="207"/>
      <c r="I333" s="208"/>
    </row>
    <row r="334" spans="1:9" ht="15.75" customHeight="1" x14ac:dyDescent="0.35">
      <c r="A334" s="50" t="s">
        <v>116</v>
      </c>
      <c r="B334" s="41">
        <v>1</v>
      </c>
      <c r="C334" s="41" t="s">
        <v>90</v>
      </c>
      <c r="D334" s="172"/>
      <c r="E334" s="47">
        <f t="shared" si="6"/>
        <v>0</v>
      </c>
      <c r="F334" s="206"/>
      <c r="G334" s="207"/>
      <c r="H334" s="207"/>
      <c r="I334" s="208"/>
    </row>
    <row r="335" spans="1:9" ht="15.75" customHeight="1" thickBot="1" x14ac:dyDescent="0.4">
      <c r="A335" s="50" t="s">
        <v>117</v>
      </c>
      <c r="B335" s="41">
        <v>1</v>
      </c>
      <c r="C335" s="41" t="s">
        <v>90</v>
      </c>
      <c r="D335" s="172"/>
      <c r="E335" s="47">
        <f t="shared" si="6"/>
        <v>0</v>
      </c>
      <c r="F335" s="206"/>
      <c r="G335" s="207"/>
      <c r="H335" s="207"/>
      <c r="I335" s="208"/>
    </row>
    <row r="336" spans="1:9" ht="16.5" customHeight="1" thickTop="1" thickBot="1" x14ac:dyDescent="0.4">
      <c r="A336" s="49" t="s">
        <v>118</v>
      </c>
      <c r="B336" s="41"/>
      <c r="C336" s="41"/>
      <c r="D336" s="164"/>
      <c r="E336" s="47"/>
      <c r="F336" s="209"/>
      <c r="G336" s="210"/>
      <c r="H336" s="210"/>
      <c r="I336" s="211"/>
    </row>
    <row r="337" spans="1:9" ht="15.75" customHeight="1" thickTop="1" x14ac:dyDescent="0.35">
      <c r="A337" s="50" t="s">
        <v>119</v>
      </c>
      <c r="B337" s="41">
        <v>1</v>
      </c>
      <c r="C337" s="41" t="s">
        <v>90</v>
      </c>
      <c r="D337" s="172"/>
      <c r="E337" s="47">
        <f t="shared" si="6"/>
        <v>0</v>
      </c>
      <c r="F337" s="206"/>
      <c r="G337" s="207"/>
      <c r="H337" s="207"/>
      <c r="I337" s="208"/>
    </row>
    <row r="338" spans="1:9" ht="15.75" customHeight="1" x14ac:dyDescent="0.35">
      <c r="A338" s="51" t="s">
        <v>120</v>
      </c>
      <c r="B338" s="41">
        <v>1</v>
      </c>
      <c r="C338" s="41" t="s">
        <v>90</v>
      </c>
      <c r="D338" s="172"/>
      <c r="E338" s="47">
        <f t="shared" si="6"/>
        <v>0</v>
      </c>
      <c r="F338" s="206"/>
      <c r="G338" s="207"/>
      <c r="H338" s="207"/>
      <c r="I338" s="208"/>
    </row>
    <row r="339" spans="1:9" ht="15.75" customHeight="1" thickBot="1" x14ac:dyDescent="0.4">
      <c r="A339" s="50" t="s">
        <v>121</v>
      </c>
      <c r="B339" s="41">
        <v>1</v>
      </c>
      <c r="C339" s="41" t="s">
        <v>90</v>
      </c>
      <c r="D339" s="172"/>
      <c r="E339" s="47">
        <f t="shared" si="6"/>
        <v>0</v>
      </c>
      <c r="F339" s="206"/>
      <c r="G339" s="207"/>
      <c r="H339" s="207"/>
      <c r="I339" s="208"/>
    </row>
    <row r="340" spans="1:9" ht="16.5" customHeight="1" thickTop="1" thickBot="1" x14ac:dyDescent="0.4">
      <c r="A340" s="49" t="s">
        <v>122</v>
      </c>
      <c r="B340" s="41"/>
      <c r="C340" s="41"/>
      <c r="D340" s="164"/>
      <c r="E340" s="47"/>
      <c r="F340" s="209"/>
      <c r="G340" s="210"/>
      <c r="H340" s="210"/>
      <c r="I340" s="211"/>
    </row>
    <row r="341" spans="1:9" ht="15.75" customHeight="1" thickTop="1" x14ac:dyDescent="0.35">
      <c r="A341" s="50" t="s">
        <v>123</v>
      </c>
      <c r="B341" s="41">
        <v>1</v>
      </c>
      <c r="C341" s="41" t="s">
        <v>90</v>
      </c>
      <c r="D341" s="172"/>
      <c r="E341" s="47">
        <f t="shared" si="6"/>
        <v>0</v>
      </c>
      <c r="F341" s="206"/>
      <c r="G341" s="207"/>
      <c r="H341" s="207"/>
      <c r="I341" s="208"/>
    </row>
    <row r="342" spans="1:9" ht="15.75" customHeight="1" x14ac:dyDescent="0.35">
      <c r="A342" s="50" t="s">
        <v>124</v>
      </c>
      <c r="B342" s="41">
        <v>1</v>
      </c>
      <c r="C342" s="41" t="s">
        <v>90</v>
      </c>
      <c r="D342" s="172"/>
      <c r="E342" s="47">
        <f t="shared" si="6"/>
        <v>0</v>
      </c>
      <c r="F342" s="206"/>
      <c r="G342" s="207"/>
      <c r="H342" s="207"/>
      <c r="I342" s="208"/>
    </row>
    <row r="343" spans="1:9" ht="15.75" customHeight="1" x14ac:dyDescent="0.35">
      <c r="A343" s="50" t="s">
        <v>125</v>
      </c>
      <c r="B343" s="41">
        <v>1</v>
      </c>
      <c r="C343" s="41" t="s">
        <v>90</v>
      </c>
      <c r="D343" s="172"/>
      <c r="E343" s="47">
        <f t="shared" si="6"/>
        <v>0</v>
      </c>
      <c r="F343" s="206"/>
      <c r="G343" s="207"/>
      <c r="H343" s="207"/>
      <c r="I343" s="208"/>
    </row>
    <row r="344" spans="1:9" ht="15.75" customHeight="1" x14ac:dyDescent="0.35">
      <c r="A344" s="50" t="s">
        <v>126</v>
      </c>
      <c r="B344" s="41">
        <v>1</v>
      </c>
      <c r="C344" s="41" t="s">
        <v>90</v>
      </c>
      <c r="D344" s="172"/>
      <c r="E344" s="47">
        <f t="shared" si="6"/>
        <v>0</v>
      </c>
      <c r="F344" s="206"/>
      <c r="G344" s="207"/>
      <c r="H344" s="207"/>
      <c r="I344" s="208"/>
    </row>
    <row r="345" spans="1:9" ht="15.75" customHeight="1" x14ac:dyDescent="0.35">
      <c r="A345" s="50" t="s">
        <v>127</v>
      </c>
      <c r="B345" s="41">
        <v>1</v>
      </c>
      <c r="C345" s="41" t="s">
        <v>90</v>
      </c>
      <c r="D345" s="172"/>
      <c r="E345" s="47">
        <f t="shared" si="6"/>
        <v>0</v>
      </c>
      <c r="F345" s="206"/>
      <c r="G345" s="207"/>
      <c r="H345" s="207"/>
      <c r="I345" s="208"/>
    </row>
    <row r="346" spans="1:9" ht="15.75" customHeight="1" x14ac:dyDescent="0.35">
      <c r="A346" s="50" t="s">
        <v>128</v>
      </c>
      <c r="B346" s="41">
        <v>1</v>
      </c>
      <c r="C346" s="41" t="s">
        <v>90</v>
      </c>
      <c r="D346" s="172"/>
      <c r="E346" s="47">
        <f t="shared" si="6"/>
        <v>0</v>
      </c>
      <c r="F346" s="206"/>
      <c r="G346" s="207"/>
      <c r="H346" s="207"/>
      <c r="I346" s="208"/>
    </row>
    <row r="347" spans="1:9" ht="15.75" customHeight="1" x14ac:dyDescent="0.35">
      <c r="A347" s="50" t="s">
        <v>129</v>
      </c>
      <c r="B347" s="41">
        <v>1</v>
      </c>
      <c r="C347" s="41" t="s">
        <v>90</v>
      </c>
      <c r="D347" s="172"/>
      <c r="E347" s="47">
        <f t="shared" si="6"/>
        <v>0</v>
      </c>
      <c r="F347" s="206"/>
      <c r="G347" s="207"/>
      <c r="H347" s="207"/>
      <c r="I347" s="208"/>
    </row>
    <row r="348" spans="1:9" ht="15.75" customHeight="1" x14ac:dyDescent="0.35">
      <c r="A348" s="50" t="s">
        <v>130</v>
      </c>
      <c r="B348" s="41">
        <v>1</v>
      </c>
      <c r="C348" s="41" t="s">
        <v>90</v>
      </c>
      <c r="D348" s="172"/>
      <c r="E348" s="47">
        <f t="shared" si="6"/>
        <v>0</v>
      </c>
      <c r="F348" s="206" t="s">
        <v>132</v>
      </c>
      <c r="G348" s="207"/>
      <c r="H348" s="207"/>
      <c r="I348" s="208"/>
    </row>
    <row r="349" spans="1:9" ht="15.75" customHeight="1" x14ac:dyDescent="0.35">
      <c r="A349" s="50" t="s">
        <v>133</v>
      </c>
      <c r="B349" s="41">
        <v>1</v>
      </c>
      <c r="C349" s="41" t="s">
        <v>90</v>
      </c>
      <c r="D349" s="172"/>
      <c r="E349" s="47">
        <f t="shared" si="6"/>
        <v>0</v>
      </c>
      <c r="F349" s="206" t="s">
        <v>134</v>
      </c>
      <c r="G349" s="207"/>
      <c r="H349" s="207"/>
      <c r="I349" s="208"/>
    </row>
    <row r="350" spans="1:9" ht="15.75" customHeight="1" thickBot="1" x14ac:dyDescent="0.4">
      <c r="A350" s="50" t="s">
        <v>135</v>
      </c>
      <c r="B350" s="41">
        <v>1</v>
      </c>
      <c r="C350" s="41" t="s">
        <v>90</v>
      </c>
      <c r="D350" s="172"/>
      <c r="E350" s="47">
        <f t="shared" si="6"/>
        <v>0</v>
      </c>
      <c r="F350" s="206" t="s">
        <v>136</v>
      </c>
      <c r="G350" s="207"/>
      <c r="H350" s="207"/>
      <c r="I350" s="208"/>
    </row>
    <row r="351" spans="1:9" ht="16.5" customHeight="1" thickTop="1" thickBot="1" x14ac:dyDescent="0.4">
      <c r="A351" s="49" t="s">
        <v>137</v>
      </c>
      <c r="B351" s="41"/>
      <c r="C351" s="41"/>
      <c r="D351" s="164"/>
      <c r="E351" s="47"/>
      <c r="F351" s="209"/>
      <c r="G351" s="210"/>
      <c r="H351" s="210"/>
      <c r="I351" s="211"/>
    </row>
    <row r="352" spans="1:9" ht="15.75" customHeight="1" thickTop="1" x14ac:dyDescent="0.35">
      <c r="A352" s="50" t="s">
        <v>138</v>
      </c>
      <c r="B352" s="41">
        <v>1</v>
      </c>
      <c r="C352" s="41" t="s">
        <v>90</v>
      </c>
      <c r="D352" s="172"/>
      <c r="E352" s="47">
        <f t="shared" si="6"/>
        <v>0</v>
      </c>
      <c r="F352" s="206"/>
      <c r="G352" s="207"/>
      <c r="H352" s="207"/>
      <c r="I352" s="208"/>
    </row>
    <row r="353" spans="1:9" ht="15.75" customHeight="1" x14ac:dyDescent="0.35">
      <c r="A353" s="50" t="s">
        <v>139</v>
      </c>
      <c r="B353" s="41">
        <v>1</v>
      </c>
      <c r="C353" s="41" t="s">
        <v>90</v>
      </c>
      <c r="D353" s="172"/>
      <c r="E353" s="47">
        <f t="shared" si="6"/>
        <v>0</v>
      </c>
      <c r="F353" s="206"/>
      <c r="G353" s="207"/>
      <c r="H353" s="207"/>
      <c r="I353" s="208"/>
    </row>
    <row r="354" spans="1:9" ht="15.75" customHeight="1" x14ac:dyDescent="0.35">
      <c r="A354" s="48" t="s">
        <v>140</v>
      </c>
      <c r="B354" s="41">
        <v>1</v>
      </c>
      <c r="C354" s="41" t="s">
        <v>73</v>
      </c>
      <c r="D354" s="172"/>
      <c r="E354" s="47">
        <f t="shared" si="6"/>
        <v>0</v>
      </c>
      <c r="F354" s="206"/>
      <c r="G354" s="207"/>
      <c r="H354" s="207"/>
      <c r="I354" s="208"/>
    </row>
    <row r="355" spans="1:9" ht="15.75" customHeight="1" x14ac:dyDescent="0.35">
      <c r="A355" s="50" t="s">
        <v>141</v>
      </c>
      <c r="B355" s="41">
        <v>1</v>
      </c>
      <c r="C355" s="41" t="s">
        <v>90</v>
      </c>
      <c r="D355" s="172"/>
      <c r="E355" s="47">
        <f t="shared" ref="E355:E371" si="7">SUM(B355)*D355</f>
        <v>0</v>
      </c>
      <c r="F355" s="206"/>
      <c r="G355" s="207"/>
      <c r="H355" s="207"/>
      <c r="I355" s="208"/>
    </row>
    <row r="356" spans="1:9" ht="15.75" customHeight="1" thickBot="1" x14ac:dyDescent="0.4">
      <c r="A356" s="50" t="s">
        <v>142</v>
      </c>
      <c r="B356" s="41">
        <v>1</v>
      </c>
      <c r="C356" s="41" t="s">
        <v>90</v>
      </c>
      <c r="D356" s="172"/>
      <c r="E356" s="47">
        <f t="shared" si="7"/>
        <v>0</v>
      </c>
      <c r="F356" s="206"/>
      <c r="G356" s="207"/>
      <c r="H356" s="207"/>
      <c r="I356" s="208"/>
    </row>
    <row r="357" spans="1:9" ht="16.5" customHeight="1" thickTop="1" thickBot="1" x14ac:dyDescent="0.4">
      <c r="A357" s="49" t="s">
        <v>143</v>
      </c>
      <c r="B357" s="41"/>
      <c r="C357" s="41"/>
      <c r="D357" s="164"/>
      <c r="E357" s="47"/>
      <c r="F357" s="209"/>
      <c r="G357" s="210"/>
      <c r="H357" s="210"/>
      <c r="I357" s="211"/>
    </row>
    <row r="358" spans="1:9" ht="15.75" customHeight="1" thickTop="1" x14ac:dyDescent="0.35">
      <c r="A358" s="50" t="s">
        <v>234</v>
      </c>
      <c r="B358" s="41">
        <v>1</v>
      </c>
      <c r="C358" s="41" t="s">
        <v>90</v>
      </c>
      <c r="D358" s="172"/>
      <c r="E358" s="47">
        <f t="shared" si="7"/>
        <v>0</v>
      </c>
      <c r="F358" s="206"/>
      <c r="G358" s="207"/>
      <c r="H358" s="207"/>
      <c r="I358" s="208"/>
    </row>
    <row r="359" spans="1:9" ht="15.75" customHeight="1" x14ac:dyDescent="0.35">
      <c r="A359" s="50" t="s">
        <v>145</v>
      </c>
      <c r="B359" s="41">
        <v>1</v>
      </c>
      <c r="C359" s="41" t="s">
        <v>90</v>
      </c>
      <c r="D359" s="172"/>
      <c r="E359" s="47">
        <f t="shared" si="7"/>
        <v>0</v>
      </c>
      <c r="F359" s="206"/>
      <c r="G359" s="207"/>
      <c r="H359" s="207"/>
      <c r="I359" s="208"/>
    </row>
    <row r="360" spans="1:9" ht="15.75" customHeight="1" x14ac:dyDescent="0.35">
      <c r="A360" s="50" t="s">
        <v>146</v>
      </c>
      <c r="B360" s="41">
        <v>1</v>
      </c>
      <c r="C360" s="41" t="s">
        <v>90</v>
      </c>
      <c r="D360" s="172"/>
      <c r="E360" s="47">
        <f t="shared" si="7"/>
        <v>0</v>
      </c>
      <c r="F360" s="206"/>
      <c r="G360" s="207"/>
      <c r="H360" s="207"/>
      <c r="I360" s="208"/>
    </row>
    <row r="361" spans="1:9" ht="15.75" customHeight="1" x14ac:dyDescent="0.35">
      <c r="A361" s="50" t="s">
        <v>147</v>
      </c>
      <c r="B361" s="41">
        <v>15</v>
      </c>
      <c r="C361" s="41" t="s">
        <v>131</v>
      </c>
      <c r="D361" s="172"/>
      <c r="E361" s="47">
        <f t="shared" si="7"/>
        <v>0</v>
      </c>
      <c r="F361" s="206"/>
      <c r="G361" s="207"/>
      <c r="H361" s="207"/>
      <c r="I361" s="208"/>
    </row>
    <row r="362" spans="1:9" ht="15.75" customHeight="1" x14ac:dyDescent="0.35">
      <c r="A362" s="50" t="s">
        <v>148</v>
      </c>
      <c r="B362" s="41">
        <v>1</v>
      </c>
      <c r="C362" s="41" t="s">
        <v>90</v>
      </c>
      <c r="D362" s="172"/>
      <c r="E362" s="47">
        <f t="shared" si="7"/>
        <v>0</v>
      </c>
      <c r="F362" s="206"/>
      <c r="G362" s="207"/>
      <c r="H362" s="207"/>
      <c r="I362" s="208"/>
    </row>
    <row r="363" spans="1:9" ht="15.75" customHeight="1" thickBot="1" x14ac:dyDescent="0.4">
      <c r="A363" s="50" t="s">
        <v>149</v>
      </c>
      <c r="B363" s="41">
        <v>80</v>
      </c>
      <c r="C363" s="41" t="s">
        <v>131</v>
      </c>
      <c r="D363" s="172"/>
      <c r="E363" s="47">
        <f t="shared" si="7"/>
        <v>0</v>
      </c>
      <c r="F363" s="206"/>
      <c r="G363" s="207"/>
      <c r="H363" s="207"/>
      <c r="I363" s="208"/>
    </row>
    <row r="364" spans="1:9" ht="16.5" customHeight="1" thickTop="1" thickBot="1" x14ac:dyDescent="0.4">
      <c r="A364" s="49" t="s">
        <v>150</v>
      </c>
      <c r="B364" s="41"/>
      <c r="C364" s="41"/>
      <c r="D364" s="164"/>
      <c r="E364" s="47"/>
      <c r="F364" s="209"/>
      <c r="G364" s="210"/>
      <c r="H364" s="210"/>
      <c r="I364" s="211"/>
    </row>
    <row r="365" spans="1:9" ht="15.75" customHeight="1" thickTop="1" x14ac:dyDescent="0.35">
      <c r="A365" s="48" t="s">
        <v>235</v>
      </c>
      <c r="B365" s="41">
        <v>1</v>
      </c>
      <c r="C365" s="41" t="s">
        <v>73</v>
      </c>
      <c r="D365" s="172"/>
      <c r="E365" s="47">
        <f t="shared" si="7"/>
        <v>0</v>
      </c>
      <c r="F365" s="206"/>
      <c r="G365" s="207"/>
      <c r="H365" s="207"/>
      <c r="I365" s="208"/>
    </row>
    <row r="366" spans="1:9" ht="15.75" customHeight="1" x14ac:dyDescent="0.35">
      <c r="A366" s="48" t="s">
        <v>152</v>
      </c>
      <c r="B366" s="41">
        <v>1</v>
      </c>
      <c r="C366" s="41" t="s">
        <v>73</v>
      </c>
      <c r="D366" s="172"/>
      <c r="E366" s="47">
        <f t="shared" si="7"/>
        <v>0</v>
      </c>
      <c r="F366" s="206"/>
      <c r="G366" s="207"/>
      <c r="H366" s="207"/>
      <c r="I366" s="208"/>
    </row>
    <row r="367" spans="1:9" ht="15.75" customHeight="1" thickBot="1" x14ac:dyDescent="0.4">
      <c r="A367" s="48" t="s">
        <v>153</v>
      </c>
      <c r="B367" s="41"/>
      <c r="C367" s="41"/>
      <c r="D367" s="164"/>
      <c r="E367" s="144" t="s">
        <v>154</v>
      </c>
      <c r="F367" s="209" t="s">
        <v>155</v>
      </c>
      <c r="G367" s="210"/>
      <c r="H367" s="210"/>
      <c r="I367" s="211"/>
    </row>
    <row r="368" spans="1:9" ht="16.5" customHeight="1" thickTop="1" thickBot="1" x14ac:dyDescent="0.4">
      <c r="A368" s="49" t="s">
        <v>156</v>
      </c>
      <c r="B368" s="41"/>
      <c r="C368" s="41"/>
      <c r="D368" s="164"/>
      <c r="E368" s="47"/>
      <c r="F368" s="209"/>
      <c r="G368" s="210"/>
      <c r="H368" s="210"/>
      <c r="I368" s="211"/>
    </row>
    <row r="369" spans="1:9" ht="15.75" customHeight="1" thickTop="1" x14ac:dyDescent="0.35">
      <c r="A369" s="48" t="s">
        <v>236</v>
      </c>
      <c r="B369" s="41">
        <v>80</v>
      </c>
      <c r="C369" s="41" t="s">
        <v>131</v>
      </c>
      <c r="D369" s="172"/>
      <c r="E369" s="47">
        <f t="shared" si="7"/>
        <v>0</v>
      </c>
      <c r="F369" s="206"/>
      <c r="G369" s="207"/>
      <c r="H369" s="207"/>
      <c r="I369" s="208"/>
    </row>
    <row r="370" spans="1:9" ht="15.75" customHeight="1" x14ac:dyDescent="0.35">
      <c r="A370" s="48" t="s">
        <v>158</v>
      </c>
      <c r="B370" s="41">
        <v>1</v>
      </c>
      <c r="C370" s="41" t="s">
        <v>90</v>
      </c>
      <c r="D370" s="172"/>
      <c r="E370" s="47">
        <f t="shared" si="7"/>
        <v>0</v>
      </c>
      <c r="F370" s="206"/>
      <c r="G370" s="207"/>
      <c r="H370" s="207"/>
      <c r="I370" s="208"/>
    </row>
    <row r="371" spans="1:9" ht="15.75" customHeight="1" x14ac:dyDescent="0.35">
      <c r="A371" s="48" t="s">
        <v>159</v>
      </c>
      <c r="B371" s="41">
        <v>1</v>
      </c>
      <c r="C371" s="41" t="s">
        <v>90</v>
      </c>
      <c r="D371" s="172"/>
      <c r="E371" s="47">
        <f t="shared" si="7"/>
        <v>0</v>
      </c>
      <c r="F371" s="206"/>
      <c r="G371" s="207"/>
      <c r="H371" s="207"/>
      <c r="I371" s="208"/>
    </row>
    <row r="372" spans="1:9" ht="15.75" customHeight="1" thickBot="1" x14ac:dyDescent="0.4">
      <c r="A372" s="48"/>
      <c r="B372" s="41"/>
      <c r="C372" s="41"/>
      <c r="D372" s="46"/>
      <c r="E372" s="47"/>
      <c r="F372" s="209"/>
      <c r="G372" s="210"/>
      <c r="H372" s="210"/>
      <c r="I372" s="211"/>
    </row>
    <row r="373" spans="1:9" ht="16.5" customHeight="1" thickTop="1" thickBot="1" x14ac:dyDescent="0.4">
      <c r="A373" s="52" t="s">
        <v>160</v>
      </c>
      <c r="B373" s="53"/>
      <c r="C373" s="54"/>
      <c r="D373" s="55"/>
      <c r="E373" s="56">
        <f>SUM(E282:E371)</f>
        <v>0</v>
      </c>
      <c r="F373" s="234"/>
      <c r="G373" s="235"/>
      <c r="H373" s="235"/>
      <c r="I373" s="236"/>
    </row>
    <row r="374" spans="1:9" ht="16.5" customHeight="1" thickTop="1" thickBot="1" x14ac:dyDescent="0.4">
      <c r="A374" s="52" t="s">
        <v>161</v>
      </c>
      <c r="B374" s="53"/>
      <c r="C374" s="54"/>
      <c r="D374" s="55"/>
      <c r="E374" s="56">
        <f>SUM(E373)/B261</f>
        <v>0</v>
      </c>
      <c r="F374" s="234"/>
      <c r="G374" s="235"/>
      <c r="H374" s="235"/>
      <c r="I374" s="236"/>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234"/>
      <c r="G376" s="235"/>
      <c r="H376" s="235"/>
      <c r="I376" s="236"/>
    </row>
    <row r="377" spans="1:9" ht="15.75" customHeight="1" thickTop="1" x14ac:dyDescent="0.35">
      <c r="A377" s="61" t="s">
        <v>163</v>
      </c>
      <c r="B377" s="62"/>
      <c r="C377" s="63"/>
      <c r="D377" s="64"/>
      <c r="E377" s="174">
        <v>0</v>
      </c>
      <c r="F377" s="191"/>
      <c r="G377" s="192"/>
      <c r="H377" s="192"/>
      <c r="I377" s="193"/>
    </row>
    <row r="378" spans="1:9" ht="15.75" customHeight="1" thickBot="1" x14ac:dyDescent="0.4">
      <c r="A378" s="61" t="s">
        <v>164</v>
      </c>
      <c r="B378" s="66"/>
      <c r="C378" s="67"/>
      <c r="D378" s="68"/>
      <c r="E378" s="175">
        <v>0</v>
      </c>
      <c r="F378" s="194"/>
      <c r="G378" s="195"/>
      <c r="H378" s="195"/>
      <c r="I378" s="196"/>
    </row>
    <row r="379" spans="1:9" ht="16.5" customHeight="1" thickTop="1" thickBot="1" x14ac:dyDescent="0.4">
      <c r="A379" s="52" t="s">
        <v>165</v>
      </c>
      <c r="B379" s="53"/>
      <c r="C379" s="54"/>
      <c r="D379" s="55"/>
      <c r="E379" s="94">
        <f>SUM(E377:E378)</f>
        <v>0</v>
      </c>
      <c r="F379" s="234"/>
      <c r="G379" s="235"/>
      <c r="H379" s="235"/>
      <c r="I379" s="236"/>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42"/>
      <c r="B382" s="243"/>
      <c r="C382" s="243"/>
      <c r="D382" s="243"/>
      <c r="E382" s="243"/>
      <c r="F382" s="243"/>
      <c r="G382" s="243"/>
      <c r="H382" s="243"/>
      <c r="I382" s="24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c r="E385" s="78">
        <f>SUM(B385)*D385</f>
        <v>0</v>
      </c>
      <c r="F385" s="82">
        <v>3</v>
      </c>
      <c r="G385" s="83">
        <f>SUM(E385*F385)</f>
        <v>0</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c r="E387" s="78">
        <f>SUM(B387)*D387</f>
        <v>0</v>
      </c>
      <c r="F387" s="82">
        <v>3</v>
      </c>
      <c r="G387" s="83">
        <f>SUM(E387*F387)</f>
        <v>0</v>
      </c>
      <c r="H387" s="80"/>
      <c r="I387" s="75"/>
    </row>
    <row r="388" spans="1:9" ht="16" thickBot="1" x14ac:dyDescent="0.4">
      <c r="A388" s="179" t="s">
        <v>173</v>
      </c>
      <c r="B388" s="129">
        <v>1</v>
      </c>
      <c r="C388" s="39" t="s">
        <v>90</v>
      </c>
      <c r="D388" s="176"/>
      <c r="E388" s="78">
        <f>SUM(B388)*D388</f>
        <v>0</v>
      </c>
      <c r="F388" s="85">
        <v>3</v>
      </c>
      <c r="G388" s="86">
        <f>SUM(E388*F388)</f>
        <v>0</v>
      </c>
      <c r="H388" s="80"/>
      <c r="I388" s="75"/>
    </row>
    <row r="389" spans="1:9" ht="16" thickBot="1" x14ac:dyDescent="0.4">
      <c r="A389" s="87" t="s">
        <v>174</v>
      </c>
      <c r="B389" s="40"/>
      <c r="C389" s="40"/>
      <c r="D389" s="40"/>
      <c r="E389" s="40"/>
      <c r="F389" s="88"/>
      <c r="G389" s="89">
        <f>SUM(G385:G388)</f>
        <v>0</v>
      </c>
      <c r="H389" s="80"/>
      <c r="I389" s="75"/>
    </row>
    <row r="390" spans="1:9" ht="16" thickBot="1" x14ac:dyDescent="0.4">
      <c r="A390" s="188"/>
      <c r="B390" s="189"/>
      <c r="C390" s="189"/>
      <c r="D390" s="189"/>
      <c r="E390" s="189"/>
      <c r="F390" s="189"/>
      <c r="G390" s="189"/>
      <c r="H390" s="189"/>
      <c r="I390" s="190"/>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c r="E393" s="78">
        <f>SUM(B393)*D393</f>
        <v>0</v>
      </c>
      <c r="F393" s="82">
        <v>16</v>
      </c>
      <c r="G393" s="83">
        <f>SUM(E393*F393)</f>
        <v>0</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c r="E395" s="78">
        <f>SUM(B395)*D395</f>
        <v>0</v>
      </c>
      <c r="F395" s="82">
        <v>16</v>
      </c>
      <c r="G395" s="83">
        <f>SUM(E395*F395)</f>
        <v>0</v>
      </c>
      <c r="H395" s="80"/>
      <c r="I395" s="75"/>
    </row>
    <row r="396" spans="1:9" ht="16" thickBot="1" x14ac:dyDescent="0.4">
      <c r="A396" s="179" t="s">
        <v>173</v>
      </c>
      <c r="B396" s="129">
        <v>1</v>
      </c>
      <c r="C396" s="39" t="s">
        <v>90</v>
      </c>
      <c r="D396" s="176"/>
      <c r="E396" s="78">
        <f>SUM(B396)*D396</f>
        <v>0</v>
      </c>
      <c r="F396" s="85">
        <v>16</v>
      </c>
      <c r="G396" s="86">
        <f>SUM(E396*F396)</f>
        <v>0</v>
      </c>
      <c r="H396" s="80"/>
      <c r="I396" s="75"/>
    </row>
    <row r="397" spans="1:9" ht="16" thickBot="1" x14ac:dyDescent="0.4">
      <c r="A397" s="87" t="s">
        <v>176</v>
      </c>
      <c r="B397" s="40"/>
      <c r="C397" s="40"/>
      <c r="D397" s="40"/>
      <c r="E397" s="40"/>
      <c r="F397" s="88"/>
      <c r="G397" s="89">
        <f>SUM(G393:G396)</f>
        <v>0</v>
      </c>
      <c r="H397" s="80"/>
      <c r="I397" s="75"/>
    </row>
    <row r="398" spans="1:9" ht="16" thickBot="1" x14ac:dyDescent="0.4">
      <c r="A398" s="250"/>
      <c r="B398" s="251"/>
      <c r="C398" s="251"/>
      <c r="D398" s="251"/>
      <c r="E398" s="251"/>
      <c r="F398" s="251"/>
      <c r="G398" s="251"/>
      <c r="H398" s="251"/>
      <c r="I398" s="252"/>
    </row>
    <row r="399" spans="1:9" ht="16" thickBot="1" x14ac:dyDescent="0.4">
      <c r="A399" s="70" t="s">
        <v>254</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8"/>
      <c r="E401" s="78">
        <f>SUM(B401)*D401</f>
        <v>0</v>
      </c>
      <c r="F401" s="82">
        <v>7</v>
      </c>
      <c r="G401" s="83">
        <f>SUM(E401*F401)</f>
        <v>0</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8"/>
      <c r="E403" s="78">
        <f>SUM(B403)*D403</f>
        <v>0</v>
      </c>
      <c r="F403" s="82">
        <v>7</v>
      </c>
      <c r="G403" s="83">
        <f>SUM(E403*F403)</f>
        <v>0</v>
      </c>
      <c r="H403" s="80"/>
      <c r="I403" s="75"/>
    </row>
    <row r="404" spans="1:9" ht="16" thickBot="1" x14ac:dyDescent="0.4">
      <c r="A404" s="179" t="s">
        <v>173</v>
      </c>
      <c r="B404" s="129">
        <v>1</v>
      </c>
      <c r="C404" s="39" t="s">
        <v>90</v>
      </c>
      <c r="D404" s="176"/>
      <c r="E404" s="78">
        <f>SUM(B404)*D404</f>
        <v>0</v>
      </c>
      <c r="F404" s="85">
        <v>7</v>
      </c>
      <c r="G404" s="86">
        <f>SUM(E404*F404)</f>
        <v>0</v>
      </c>
      <c r="H404" s="80"/>
      <c r="I404" s="75"/>
    </row>
    <row r="405" spans="1:9" ht="16" thickBot="1" x14ac:dyDescent="0.4">
      <c r="A405" s="87" t="s">
        <v>266</v>
      </c>
      <c r="B405" s="40"/>
      <c r="C405" s="40"/>
      <c r="D405" s="40"/>
      <c r="E405" s="40"/>
      <c r="F405" s="88"/>
      <c r="G405" s="89">
        <f>SUM(G401:G404)</f>
        <v>0</v>
      </c>
      <c r="H405" s="90"/>
      <c r="I405" s="75"/>
    </row>
    <row r="406" spans="1:9" ht="16" thickBot="1" x14ac:dyDescent="0.4">
      <c r="A406" s="253"/>
      <c r="B406" s="254"/>
      <c r="C406" s="254"/>
      <c r="D406" s="254"/>
      <c r="E406" s="254"/>
      <c r="F406" s="254"/>
      <c r="G406" s="254"/>
      <c r="H406" s="255"/>
      <c r="I406" s="256"/>
    </row>
    <row r="407" spans="1:9" ht="16" thickBot="1" x14ac:dyDescent="0.4">
      <c r="A407" s="70" t="s">
        <v>177</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c r="E409" s="78">
        <f>SUM(B409)*D409</f>
        <v>0</v>
      </c>
      <c r="F409" s="82">
        <v>11</v>
      </c>
      <c r="G409" s="83">
        <f>SUM(E409*F409)</f>
        <v>0</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c r="E411" s="78">
        <f>SUM(B411)*D411</f>
        <v>0</v>
      </c>
      <c r="F411" s="82">
        <v>11</v>
      </c>
      <c r="G411" s="83">
        <f>SUM(E411*F411)</f>
        <v>0</v>
      </c>
      <c r="H411" s="80"/>
      <c r="I411" s="75"/>
    </row>
    <row r="412" spans="1:9" ht="16" thickBot="1" x14ac:dyDescent="0.4">
      <c r="A412" s="179" t="s">
        <v>173</v>
      </c>
      <c r="B412" s="129">
        <v>1</v>
      </c>
      <c r="C412" s="39" t="s">
        <v>90</v>
      </c>
      <c r="D412" s="176"/>
      <c r="E412" s="78">
        <f>SUM(B412)*D412</f>
        <v>0</v>
      </c>
      <c r="F412" s="85">
        <v>11</v>
      </c>
      <c r="G412" s="86">
        <f>SUM(E412*F412)</f>
        <v>0</v>
      </c>
      <c r="H412" s="80"/>
      <c r="I412" s="75"/>
    </row>
    <row r="413" spans="1:9" ht="16" thickBot="1" x14ac:dyDescent="0.4">
      <c r="A413" s="87" t="s">
        <v>178</v>
      </c>
      <c r="B413" s="40"/>
      <c r="C413" s="40"/>
      <c r="D413" s="40"/>
      <c r="E413" s="40"/>
      <c r="F413" s="88"/>
      <c r="G413" s="89">
        <f>SUM(G409:G412)</f>
        <v>0</v>
      </c>
      <c r="H413" s="90"/>
      <c r="I413" s="75"/>
    </row>
    <row r="414" spans="1:9" ht="16" thickBot="1" x14ac:dyDescent="0.4">
      <c r="A414" s="188"/>
      <c r="B414" s="189"/>
      <c r="C414" s="189"/>
      <c r="D414" s="189"/>
      <c r="E414" s="189"/>
      <c r="F414" s="189"/>
      <c r="G414" s="189"/>
      <c r="H414" s="189"/>
      <c r="I414" s="190"/>
    </row>
    <row r="415" spans="1:9" ht="16" thickBot="1" x14ac:dyDescent="0.4">
      <c r="A415" s="70" t="s">
        <v>256</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c r="E417" s="78">
        <f>SUM(B417)*D417</f>
        <v>0</v>
      </c>
      <c r="F417" s="82">
        <v>11</v>
      </c>
      <c r="G417" s="83">
        <f>SUM(E417*F417)</f>
        <v>0</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c r="E419" s="78">
        <f>SUM(B419)*D419</f>
        <v>0</v>
      </c>
      <c r="F419" s="82">
        <v>11</v>
      </c>
      <c r="G419" s="83">
        <f>SUM(E419*F419)</f>
        <v>0</v>
      </c>
      <c r="H419" s="80"/>
      <c r="I419" s="75"/>
    </row>
    <row r="420" spans="1:9" ht="16" thickBot="1" x14ac:dyDescent="0.4">
      <c r="A420" s="179" t="s">
        <v>173</v>
      </c>
      <c r="B420" s="129">
        <v>1</v>
      </c>
      <c r="C420" s="39" t="s">
        <v>90</v>
      </c>
      <c r="D420" s="176"/>
      <c r="E420" s="78">
        <f>SUM(B420)*D420</f>
        <v>0</v>
      </c>
      <c r="F420" s="85">
        <v>11</v>
      </c>
      <c r="G420" s="86">
        <f>SUM(E420*F420)</f>
        <v>0</v>
      </c>
      <c r="H420" s="80"/>
      <c r="I420" s="75"/>
    </row>
    <row r="421" spans="1:9" ht="16" thickBot="1" x14ac:dyDescent="0.4">
      <c r="A421" s="87" t="s">
        <v>178</v>
      </c>
      <c r="B421" s="40"/>
      <c r="C421" s="40"/>
      <c r="D421" s="40"/>
      <c r="E421" s="40"/>
      <c r="F421" s="88"/>
      <c r="G421" s="89">
        <f>SUM(G417:G420)</f>
        <v>0</v>
      </c>
      <c r="H421" s="80"/>
      <c r="I421" s="75"/>
    </row>
    <row r="422" spans="1:9" ht="16" thickBot="1" x14ac:dyDescent="0.4">
      <c r="A422" s="188"/>
      <c r="B422" s="189"/>
      <c r="C422" s="189"/>
      <c r="D422" s="189"/>
      <c r="E422" s="189"/>
      <c r="F422" s="189"/>
      <c r="G422" s="189"/>
      <c r="H422" s="189"/>
      <c r="I422" s="190"/>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c r="E425" s="78">
        <f>SUM(B425)*D425</f>
        <v>0</v>
      </c>
      <c r="F425" s="82">
        <v>22</v>
      </c>
      <c r="G425" s="83">
        <f>SUM(E425*F425)</f>
        <v>0</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c r="E427" s="78">
        <f>SUM(B427)*D427</f>
        <v>0</v>
      </c>
      <c r="F427" s="82">
        <v>22</v>
      </c>
      <c r="G427" s="83">
        <f>SUM(E427*F427)</f>
        <v>0</v>
      </c>
      <c r="H427" s="80"/>
      <c r="I427" s="75"/>
    </row>
    <row r="428" spans="1:9" ht="16" thickBot="1" x14ac:dyDescent="0.4">
      <c r="A428" s="179" t="s">
        <v>173</v>
      </c>
      <c r="B428" s="129">
        <v>1</v>
      </c>
      <c r="C428" s="39" t="s">
        <v>90</v>
      </c>
      <c r="D428" s="176"/>
      <c r="E428" s="78">
        <f>SUM(B428)*D428</f>
        <v>0</v>
      </c>
      <c r="F428" s="85">
        <v>22</v>
      </c>
      <c r="G428" s="86">
        <f>SUM(E428*F428)</f>
        <v>0</v>
      </c>
      <c r="H428" s="80"/>
      <c r="I428" s="75"/>
    </row>
    <row r="429" spans="1:9" ht="16" thickBot="1" x14ac:dyDescent="0.4">
      <c r="A429" s="87" t="s">
        <v>267</v>
      </c>
      <c r="B429" s="40"/>
      <c r="C429" s="40"/>
      <c r="D429" s="40"/>
      <c r="E429" s="40"/>
      <c r="F429" s="88"/>
      <c r="G429" s="89">
        <f>SUM(G425:G428)</f>
        <v>0</v>
      </c>
      <c r="H429" s="80"/>
      <c r="I429" s="75"/>
    </row>
    <row r="430" spans="1:9" ht="16" thickBot="1" x14ac:dyDescent="0.4">
      <c r="A430" s="250"/>
      <c r="B430" s="251"/>
      <c r="C430" s="251"/>
      <c r="D430" s="251"/>
      <c r="E430" s="251"/>
      <c r="F430" s="251"/>
      <c r="G430" s="251"/>
      <c r="H430" s="251"/>
      <c r="I430" s="252"/>
    </row>
    <row r="431" spans="1:9" ht="16" thickBot="1" x14ac:dyDescent="0.4">
      <c r="A431" s="70" t="s">
        <v>257</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c r="E433" s="78">
        <f>SUM(B433)*D433</f>
        <v>0</v>
      </c>
      <c r="F433" s="82">
        <v>10</v>
      </c>
      <c r="G433" s="83">
        <f>SUM(E433*F433)</f>
        <v>0</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c r="E435" s="78">
        <f>SUM(B435)*D435</f>
        <v>0</v>
      </c>
      <c r="F435" s="82">
        <v>10</v>
      </c>
      <c r="G435" s="83">
        <f>SUM(E435*F435)</f>
        <v>0</v>
      </c>
      <c r="H435" s="80"/>
      <c r="I435" s="75"/>
    </row>
    <row r="436" spans="1:9" ht="16" thickBot="1" x14ac:dyDescent="0.4">
      <c r="A436" s="179" t="s">
        <v>173</v>
      </c>
      <c r="B436" s="129">
        <v>1</v>
      </c>
      <c r="C436" s="39" t="s">
        <v>90</v>
      </c>
      <c r="D436" s="176"/>
      <c r="E436" s="78">
        <f>SUM(B436)*D436</f>
        <v>0</v>
      </c>
      <c r="F436" s="82">
        <v>10</v>
      </c>
      <c r="G436" s="83">
        <f>SUM(E436*F436)</f>
        <v>0</v>
      </c>
      <c r="H436" s="65"/>
      <c r="I436" s="75"/>
    </row>
    <row r="437" spans="1:9" ht="16" thickBot="1" x14ac:dyDescent="0.4">
      <c r="A437" s="87" t="s">
        <v>258</v>
      </c>
      <c r="B437" s="40"/>
      <c r="C437" s="40"/>
      <c r="D437" s="40"/>
      <c r="E437" s="40"/>
      <c r="F437" s="40"/>
      <c r="G437" s="89">
        <f>SUM(G433:G436)</f>
        <v>0</v>
      </c>
      <c r="H437" s="151"/>
      <c r="I437" s="152"/>
    </row>
    <row r="438" spans="1:9" ht="16" thickBot="1" x14ac:dyDescent="0.4">
      <c r="A438" s="237"/>
      <c r="B438" s="237"/>
      <c r="C438" s="237"/>
      <c r="D438" s="237"/>
      <c r="E438" s="237"/>
      <c r="F438" s="237"/>
      <c r="G438" s="237"/>
      <c r="H438" s="237"/>
      <c r="I438" s="237"/>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c r="E441" s="78">
        <f>SUM(B441)*D441</f>
        <v>0</v>
      </c>
      <c r="F441" s="78"/>
      <c r="G441" s="111"/>
      <c r="H441" s="65"/>
      <c r="I441" s="110"/>
    </row>
    <row r="442" spans="1:9" ht="16" thickBot="1" x14ac:dyDescent="0.4">
      <c r="A442" s="117" t="s">
        <v>186</v>
      </c>
      <c r="B442" s="39">
        <v>19182</v>
      </c>
      <c r="C442" s="39" t="s">
        <v>185</v>
      </c>
      <c r="D442" s="176"/>
      <c r="E442" s="78">
        <f t="shared" ref="E442" si="8">SUM(B442)*D442</f>
        <v>0</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c r="E444" s="78">
        <f t="shared" ref="E444:E448" si="9">SUM(B444)*D444</f>
        <v>0</v>
      </c>
      <c r="F444" s="78"/>
      <c r="G444" s="111"/>
      <c r="H444" s="65"/>
      <c r="I444" s="110"/>
    </row>
    <row r="445" spans="1:9" x14ac:dyDescent="0.35">
      <c r="A445" s="96" t="s">
        <v>189</v>
      </c>
      <c r="B445" s="39">
        <v>1022</v>
      </c>
      <c r="C445" s="39" t="s">
        <v>185</v>
      </c>
      <c r="D445" s="176"/>
      <c r="E445" s="78">
        <f t="shared" si="9"/>
        <v>0</v>
      </c>
      <c r="F445" s="78"/>
      <c r="G445" s="111"/>
      <c r="H445" s="65"/>
      <c r="I445" s="110"/>
    </row>
    <row r="446" spans="1:9" x14ac:dyDescent="0.35">
      <c r="A446" s="96" t="s">
        <v>190</v>
      </c>
      <c r="B446" s="39">
        <v>125</v>
      </c>
      <c r="C446" s="39" t="s">
        <v>185</v>
      </c>
      <c r="D446" s="176"/>
      <c r="E446" s="78">
        <f t="shared" si="9"/>
        <v>0</v>
      </c>
      <c r="F446" s="78"/>
      <c r="G446" s="111"/>
      <c r="H446" s="65"/>
      <c r="I446" s="110"/>
    </row>
    <row r="447" spans="1:9" x14ac:dyDescent="0.35">
      <c r="A447" s="96" t="s">
        <v>192</v>
      </c>
      <c r="B447" s="39">
        <v>3467</v>
      </c>
      <c r="C447" s="39" t="s">
        <v>185</v>
      </c>
      <c r="D447" s="176"/>
      <c r="E447" s="78">
        <f t="shared" si="9"/>
        <v>0</v>
      </c>
      <c r="F447" s="78"/>
      <c r="G447" s="111"/>
      <c r="H447" s="65"/>
      <c r="I447" s="110"/>
    </row>
    <row r="448" spans="1:9" ht="16" thickBot="1" x14ac:dyDescent="0.4">
      <c r="A448" s="117" t="s">
        <v>193</v>
      </c>
      <c r="B448" s="39">
        <v>2134</v>
      </c>
      <c r="C448" s="39" t="s">
        <v>185</v>
      </c>
      <c r="D448" s="176"/>
      <c r="E448" s="78">
        <f t="shared" si="9"/>
        <v>0</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c r="E450" s="78">
        <f t="shared" ref="E450:E455" si="10">SUM(B450)*D450</f>
        <v>0</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7"/>
      <c r="E453" s="78">
        <f t="shared" si="10"/>
        <v>0</v>
      </c>
      <c r="F453" s="78"/>
      <c r="G453" s="111"/>
      <c r="H453" s="65"/>
      <c r="I453" s="110"/>
    </row>
    <row r="454" spans="1:9" x14ac:dyDescent="0.35">
      <c r="A454" s="96" t="s">
        <v>200</v>
      </c>
      <c r="B454" s="39">
        <v>1282</v>
      </c>
      <c r="C454" s="39" t="s">
        <v>201</v>
      </c>
      <c r="D454" s="176"/>
      <c r="E454" s="78">
        <f t="shared" si="10"/>
        <v>0</v>
      </c>
      <c r="F454" s="78"/>
      <c r="G454" s="111"/>
      <c r="H454" s="65"/>
      <c r="I454" s="110"/>
    </row>
    <row r="455" spans="1:9" ht="16" thickBot="1" x14ac:dyDescent="0.4">
      <c r="A455" s="117" t="s">
        <v>202</v>
      </c>
      <c r="B455" s="39">
        <v>390</v>
      </c>
      <c r="C455" s="39" t="s">
        <v>201</v>
      </c>
      <c r="D455" s="176"/>
      <c r="E455" s="78">
        <f t="shared" si="10"/>
        <v>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c r="E458" s="78">
        <f t="shared" si="12"/>
        <v>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728300</v>
      </c>
      <c r="H467" s="119"/>
      <c r="I467" s="115"/>
    </row>
    <row r="468" spans="1:9" ht="16" thickBot="1" x14ac:dyDescent="0.4">
      <c r="A468" s="238"/>
      <c r="B468" s="238"/>
      <c r="C468" s="238"/>
      <c r="D468" s="238"/>
      <c r="E468" s="238"/>
      <c r="F468" s="238"/>
      <c r="G468" s="238"/>
      <c r="H468" s="238"/>
      <c r="I468" s="239"/>
    </row>
    <row r="469" spans="1:9" ht="16" thickBot="1" x14ac:dyDescent="0.4">
      <c r="A469" s="240" t="s">
        <v>216</v>
      </c>
      <c r="B469" s="240"/>
      <c r="C469" s="240"/>
      <c r="D469" s="240"/>
      <c r="E469" s="241"/>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0</v>
      </c>
      <c r="H471" s="27"/>
      <c r="I471" s="130"/>
    </row>
    <row r="472" spans="1:9" x14ac:dyDescent="0.35">
      <c r="A472" s="103" t="s">
        <v>218</v>
      </c>
      <c r="B472" s="92"/>
      <c r="C472" s="93"/>
      <c r="D472" s="93"/>
      <c r="E472" s="93"/>
      <c r="F472" s="126"/>
      <c r="G472" s="97">
        <f>SUM(G385,G393,G401,G409,G417,G425,G433)</f>
        <v>0</v>
      </c>
      <c r="H472" s="27"/>
      <c r="I472" s="130"/>
    </row>
    <row r="473" spans="1:9" x14ac:dyDescent="0.35">
      <c r="A473" s="103" t="s">
        <v>219</v>
      </c>
      <c r="B473" s="92"/>
      <c r="C473" s="93"/>
      <c r="D473" s="93"/>
      <c r="E473" s="93"/>
      <c r="F473" s="126"/>
      <c r="G473" s="97">
        <f>SUM(G387,G395,G403,G411,G419,G427,G435)</f>
        <v>0</v>
      </c>
      <c r="H473" s="27"/>
      <c r="I473" s="130"/>
    </row>
    <row r="474" spans="1:9" x14ac:dyDescent="0.35">
      <c r="A474" s="103" t="s">
        <v>220</v>
      </c>
      <c r="B474" s="92"/>
      <c r="C474" s="93"/>
      <c r="D474" s="93"/>
      <c r="E474" s="93"/>
      <c r="F474" s="126"/>
      <c r="G474" s="97">
        <f>SUM(G388,G396,G404,G412,G420,G428,G436)</f>
        <v>0</v>
      </c>
      <c r="H474" s="27"/>
      <c r="I474" s="130"/>
    </row>
    <row r="475" spans="1:9" x14ac:dyDescent="0.35">
      <c r="A475" s="103" t="s">
        <v>221</v>
      </c>
      <c r="B475" s="92"/>
      <c r="C475" s="93"/>
      <c r="D475" s="93"/>
      <c r="E475" s="93"/>
      <c r="F475" s="126"/>
      <c r="G475" s="97">
        <f>SUM(G467)</f>
        <v>728300</v>
      </c>
      <c r="H475" s="27"/>
      <c r="I475" s="130"/>
    </row>
    <row r="476" spans="1:9" x14ac:dyDescent="0.35">
      <c r="A476" s="103" t="s">
        <v>222</v>
      </c>
      <c r="B476" s="18"/>
      <c r="C476" s="93"/>
      <c r="D476" s="93"/>
      <c r="E476" s="93"/>
      <c r="F476" s="126"/>
      <c r="G476" s="97">
        <f>SUM(G471:G475)*3%</f>
        <v>21849</v>
      </c>
      <c r="H476" s="27"/>
      <c r="I476" s="130"/>
    </row>
    <row r="477" spans="1:9" x14ac:dyDescent="0.35">
      <c r="A477" s="103" t="s">
        <v>223</v>
      </c>
      <c r="B477" s="92"/>
      <c r="C477" s="93"/>
      <c r="D477" s="93"/>
      <c r="E477" s="93"/>
      <c r="F477" s="126"/>
      <c r="G477" s="97">
        <f>SUM(G471:G476)*E379</f>
        <v>0</v>
      </c>
      <c r="H477" s="27"/>
      <c r="I477" s="130"/>
    </row>
    <row r="478" spans="1:9" ht="16" thickBot="1" x14ac:dyDescent="0.4">
      <c r="A478" s="103"/>
      <c r="B478" s="92"/>
      <c r="C478" s="93"/>
      <c r="D478" s="93"/>
      <c r="E478" s="93"/>
      <c r="F478" s="126"/>
      <c r="G478" s="98"/>
      <c r="H478" s="27"/>
      <c r="I478" s="130"/>
    </row>
    <row r="479" spans="1:9" ht="16" thickBot="1" x14ac:dyDescent="0.4">
      <c r="A479" s="104" t="s">
        <v>259</v>
      </c>
      <c r="B479" s="105"/>
      <c r="C479" s="106"/>
      <c r="D479" s="106"/>
      <c r="E479" s="106"/>
      <c r="F479" s="127"/>
      <c r="G479" s="107">
        <f>SUM(G471:G478)</f>
        <v>750149</v>
      </c>
      <c r="H479" s="161"/>
      <c r="I479" s="132"/>
    </row>
    <row r="480" spans="1:9" ht="16" thickBot="1" x14ac:dyDescent="0.4">
      <c r="A480" s="24"/>
      <c r="C480" s="25"/>
      <c r="D480" s="25"/>
      <c r="E480" s="25"/>
      <c r="F480" s="26"/>
      <c r="G480" s="27"/>
      <c r="H480" s="27"/>
      <c r="I480" s="25"/>
    </row>
    <row r="481" spans="1:7" ht="24" customHeight="1" thickBot="1" x14ac:dyDescent="0.4">
      <c r="A481" s="247" t="s">
        <v>239</v>
      </c>
      <c r="B481" s="248"/>
      <c r="C481" s="248"/>
      <c r="D481" s="248"/>
      <c r="E481" s="248"/>
      <c r="F481" s="249"/>
      <c r="G481" s="153"/>
    </row>
    <row r="482" spans="1:7" ht="24" customHeight="1" thickBot="1" x14ac:dyDescent="0.4">
      <c r="A482" s="135" t="s">
        <v>259</v>
      </c>
      <c r="B482" s="154"/>
      <c r="C482" s="155"/>
      <c r="D482" s="155"/>
      <c r="E482" s="155"/>
      <c r="F482" s="156"/>
      <c r="G482" s="157">
        <f>SUM(G238)</f>
        <v>750149</v>
      </c>
    </row>
    <row r="483" spans="1:7" ht="24" customHeight="1" thickBot="1" x14ac:dyDescent="0.4">
      <c r="A483" s="241" t="s">
        <v>261</v>
      </c>
      <c r="B483" s="245"/>
      <c r="C483" s="245"/>
      <c r="D483" s="245"/>
      <c r="E483" s="245"/>
      <c r="F483" s="246"/>
      <c r="G483" s="157">
        <f>SUM(G479)</f>
        <v>750149</v>
      </c>
    </row>
    <row r="484" spans="1:7" ht="31" customHeight="1" thickBot="1" x14ac:dyDescent="0.4">
      <c r="A484" s="241" t="s">
        <v>262</v>
      </c>
      <c r="B484" s="245"/>
      <c r="C484" s="245"/>
      <c r="D484" s="245"/>
      <c r="E484" s="245"/>
      <c r="F484" s="246"/>
      <c r="G484" s="157">
        <f>SUM(G482:G483)</f>
        <v>1500298</v>
      </c>
    </row>
  </sheetData>
  <sheetProtection algorithmName="SHA-512" hashValue="mNEJaDa9kgrjxA61stAhP++Dd19LLK11Y77wadbxKZZ3Nh5akogD49LCrVQXMUmAVR47K3D5vCgf+q2Gjow0fA==" saltValue="fDQhLM5pmpWfvICaU4gDxA==" spinCount="100000" sheet="1" selectLockedCells="1"/>
  <mergeCells count="252">
    <mergeCell ref="A438:I438"/>
    <mergeCell ref="A468:I468"/>
    <mergeCell ref="A469:E469"/>
    <mergeCell ref="A481:F481"/>
    <mergeCell ref="A483:F483"/>
    <mergeCell ref="A484:F484"/>
    <mergeCell ref="A390:I390"/>
    <mergeCell ref="A398:I398"/>
    <mergeCell ref="A406:I406"/>
    <mergeCell ref="A414:I414"/>
    <mergeCell ref="A422:I422"/>
    <mergeCell ref="A430:I430"/>
    <mergeCell ref="F374:I374"/>
    <mergeCell ref="F376:I376"/>
    <mergeCell ref="F377:I377"/>
    <mergeCell ref="F378:I378"/>
    <mergeCell ref="F379:I379"/>
    <mergeCell ref="A382:I382"/>
    <mergeCell ref="F368:I368"/>
    <mergeCell ref="F369:I369"/>
    <mergeCell ref="F370:I370"/>
    <mergeCell ref="F371:I371"/>
    <mergeCell ref="F372:I372"/>
    <mergeCell ref="F373:I373"/>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02:I302"/>
    <mergeCell ref="F303:I303"/>
    <mergeCell ref="F304:I304"/>
    <mergeCell ref="F305:I305"/>
    <mergeCell ref="F306:I306"/>
    <mergeCell ref="F307:I307"/>
    <mergeCell ref="F296:I296"/>
    <mergeCell ref="F297:I297"/>
    <mergeCell ref="F298:I298"/>
    <mergeCell ref="F299:I299"/>
    <mergeCell ref="F300:I300"/>
    <mergeCell ref="F301:I301"/>
    <mergeCell ref="F290:I290"/>
    <mergeCell ref="F291:I291"/>
    <mergeCell ref="F292:I292"/>
    <mergeCell ref="F293:I293"/>
    <mergeCell ref="F294:I294"/>
    <mergeCell ref="F295:I295"/>
    <mergeCell ref="F284:I284"/>
    <mergeCell ref="F285:I285"/>
    <mergeCell ref="F286:I286"/>
    <mergeCell ref="F287:I287"/>
    <mergeCell ref="F288:I288"/>
    <mergeCell ref="F289:I289"/>
    <mergeCell ref="A278:I278"/>
    <mergeCell ref="A279:I279"/>
    <mergeCell ref="F280:I280"/>
    <mergeCell ref="F281:I281"/>
    <mergeCell ref="F282:I282"/>
    <mergeCell ref="F283:I283"/>
    <mergeCell ref="A272:I272"/>
    <mergeCell ref="A273:I273"/>
    <mergeCell ref="A274:I274"/>
    <mergeCell ref="A275:I275"/>
    <mergeCell ref="A276:I276"/>
    <mergeCell ref="A277:I277"/>
    <mergeCell ref="B247:H247"/>
    <mergeCell ref="A267:I267"/>
    <mergeCell ref="A268:I268"/>
    <mergeCell ref="A269:I269"/>
    <mergeCell ref="A270:I270"/>
    <mergeCell ref="A271:I271"/>
    <mergeCell ref="A189:I189"/>
    <mergeCell ref="A197:I197"/>
    <mergeCell ref="A227:I227"/>
    <mergeCell ref="A228:E228"/>
    <mergeCell ref="B244:H244"/>
    <mergeCell ref="D245:E245"/>
    <mergeCell ref="A141:I141"/>
    <mergeCell ref="A149:I149"/>
    <mergeCell ref="A157:I157"/>
    <mergeCell ref="A165:I165"/>
    <mergeCell ref="A173:I173"/>
    <mergeCell ref="A181:I181"/>
    <mergeCell ref="F132:I132"/>
    <mergeCell ref="F133:I133"/>
    <mergeCell ref="F135:I135"/>
    <mergeCell ref="F136:I136"/>
    <mergeCell ref="F137:I137"/>
    <mergeCell ref="F138:I138"/>
    <mergeCell ref="F126:I126"/>
    <mergeCell ref="F127:I127"/>
    <mergeCell ref="F128:I128"/>
    <mergeCell ref="F129:I129"/>
    <mergeCell ref="F130:I130"/>
    <mergeCell ref="F131:I131"/>
    <mergeCell ref="F120:I120"/>
    <mergeCell ref="F121:I121"/>
    <mergeCell ref="F122:I122"/>
    <mergeCell ref="F123:I123"/>
    <mergeCell ref="F124:I124"/>
    <mergeCell ref="F125:I125"/>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02:I102"/>
    <mergeCell ref="F103:I103"/>
    <mergeCell ref="F104:I104"/>
    <mergeCell ref="F105:I105"/>
    <mergeCell ref="F106:I106"/>
    <mergeCell ref="F107:I107"/>
    <mergeCell ref="F96:I96"/>
    <mergeCell ref="F97:I97"/>
    <mergeCell ref="F98:I98"/>
    <mergeCell ref="F99:I99"/>
    <mergeCell ref="F100:I100"/>
    <mergeCell ref="F101:I101"/>
    <mergeCell ref="F90:I90"/>
    <mergeCell ref="F91:I91"/>
    <mergeCell ref="F92:I92"/>
    <mergeCell ref="F93:I93"/>
    <mergeCell ref="F94:I94"/>
    <mergeCell ref="F95:I95"/>
    <mergeCell ref="F84:I84"/>
    <mergeCell ref="F85:I85"/>
    <mergeCell ref="F86:I86"/>
    <mergeCell ref="F87:I87"/>
    <mergeCell ref="F88:I88"/>
    <mergeCell ref="F89:I89"/>
    <mergeCell ref="F78:I78"/>
    <mergeCell ref="F79:I79"/>
    <mergeCell ref="F80:I80"/>
    <mergeCell ref="F81:I81"/>
    <mergeCell ref="F82:I82"/>
    <mergeCell ref="F83:I83"/>
    <mergeCell ref="F72:I72"/>
    <mergeCell ref="F73:I73"/>
    <mergeCell ref="F74:I74"/>
    <mergeCell ref="F75:I75"/>
    <mergeCell ref="F76:I76"/>
    <mergeCell ref="F77:I77"/>
    <mergeCell ref="F66:I66"/>
    <mergeCell ref="F67:I67"/>
    <mergeCell ref="F68:I68"/>
    <mergeCell ref="F69:I69"/>
    <mergeCell ref="F70:I70"/>
    <mergeCell ref="F71:I71"/>
    <mergeCell ref="F60:I60"/>
    <mergeCell ref="F61:I61"/>
    <mergeCell ref="F62:I62"/>
    <mergeCell ref="F63:I63"/>
    <mergeCell ref="F64:I64"/>
    <mergeCell ref="F65:I65"/>
    <mergeCell ref="F54:I54"/>
    <mergeCell ref="F55:I55"/>
    <mergeCell ref="F56:I56"/>
    <mergeCell ref="F57:I57"/>
    <mergeCell ref="F58:I58"/>
    <mergeCell ref="F59:I59"/>
    <mergeCell ref="F48:I48"/>
    <mergeCell ref="F49:I49"/>
    <mergeCell ref="F50:I50"/>
    <mergeCell ref="F51:I51"/>
    <mergeCell ref="F52:I52"/>
    <mergeCell ref="F53:I53"/>
    <mergeCell ref="F42:I42"/>
    <mergeCell ref="F43:I43"/>
    <mergeCell ref="F44:I44"/>
    <mergeCell ref="F45:I45"/>
    <mergeCell ref="F46:I46"/>
    <mergeCell ref="F47:I47"/>
    <mergeCell ref="A36:I36"/>
    <mergeCell ref="A37:I37"/>
    <mergeCell ref="A38:I38"/>
    <mergeCell ref="F39:I39"/>
    <mergeCell ref="F40:I40"/>
    <mergeCell ref="F41:I41"/>
    <mergeCell ref="A30:I30"/>
    <mergeCell ref="A31:I31"/>
    <mergeCell ref="A32:I32"/>
    <mergeCell ref="A33:I33"/>
    <mergeCell ref="A34:I34"/>
    <mergeCell ref="A35:I35"/>
    <mergeCell ref="B4:H4"/>
    <mergeCell ref="D5:E5"/>
    <mergeCell ref="B7:H7"/>
    <mergeCell ref="A27:I27"/>
    <mergeCell ref="A28:I28"/>
    <mergeCell ref="A29:I29"/>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 ds:uri="0c4c9b9b-9afc-4f58-b894-abe21d868f0b"/>
    <ds:schemaRef ds:uri="7b851420-10b6-4a93-904a-70c80ac8693c"/>
  </ds:schemaRefs>
</ds:datastoreItem>
</file>

<file path=customXml/itemProps2.xml><?xml version="1.0" encoding="utf-8"?>
<ds:datastoreItem xmlns:ds="http://schemas.openxmlformats.org/officeDocument/2006/customXml" ds:itemID="{5C0C214D-DF20-4506-ABFB-8327D13EE58F}"/>
</file>

<file path=customXml/itemProps3.xml><?xml version="1.0" encoding="utf-8"?>
<ds:datastoreItem xmlns:ds="http://schemas.openxmlformats.org/officeDocument/2006/customXml" ds:itemID="{367B86E4-01A8-40AA-87F0-53FD89534A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Leanne Walker</cp:lastModifiedBy>
  <cp:revision/>
  <cp:lastPrinted>2023-12-04T11:01:41Z</cp:lastPrinted>
  <dcterms:created xsi:type="dcterms:W3CDTF">2016-11-01T09:32:28Z</dcterms:created>
  <dcterms:modified xsi:type="dcterms:W3CDTF">2023-12-14T13:11:20Z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15018200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