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https://bridestoneconstruction.sharepoint.com/sites/08Preconstruction/Shared Documents/Great Places/Bridgestone construction pricing/"/>
    </mc:Choice>
  </mc:AlternateContent>
  <xr:revisionPtr revIDLastSave="0" documentId="14_{A5A63453-81ED-4D70-905D-46D723B1DDFD}" xr6:coauthVersionLast="47" xr6:coauthVersionMax="47" xr10:uidLastSave="{00000000-0000-0000-0000-000000000000}"/>
  <workbookProtection workbookAlgorithmName="SHA-512" workbookHashValue="yFfkeijeaZ9IN+lXiRG5oOkdfdY/58lQ7bSY5KkNKYqhCVmLYQdAhaHa261LhMFFmNzuWojxobt7PMxH913GHQ==" workbookSaltValue="U64RE5k1szcg3Oetl0Pe/A==" workbookSpinCount="100000" lockStructure="1"/>
  <bookViews>
    <workbookView xWindow="45960" yWindow="-120" windowWidth="29040" windowHeight="15720" xr2:uid="{00000000-000D-0000-FFFF-FFFF00000000}"/>
  </bookViews>
  <sheets>
    <sheet name="Summary Sheet " sheetId="16" r:id="rId1"/>
    <sheet name="Low val Lot 1" sheetId="7" r:id="rId2"/>
    <sheet name="Low val Lot 2" sheetId="18" r:id="rId3"/>
    <sheet name="Low val Lot 3" sheetId="19" r:id="rId4"/>
    <sheet name="Low val Lot 4" sheetId="20" r:id="rId5"/>
    <sheet name="Low val Lot 5" sheetId="21" r:id="rId6"/>
    <sheet name="High val Lot 1" sheetId="6" r:id="rId7"/>
    <sheet name="High val Lot 2" sheetId="17" r:id="rId8"/>
  </sheets>
  <definedNames>
    <definedName name="_xlnm.Print_Area" localSheetId="6">'High val Lot 1'!$A$1:$I$484</definedName>
    <definedName name="_xlnm.Print_Area" localSheetId="7">'High val Lot 2'!$A$1:$I$484</definedName>
    <definedName name="_xlnm.Print_Area" localSheetId="1">'Low val Lot 1'!$A$1:$I$450</definedName>
    <definedName name="_xlnm.Print_Area" localSheetId="2">'Low val Lot 2'!$A$1:$I$450</definedName>
    <definedName name="_xlnm.Print_Area" localSheetId="3">'Low val Lot 3'!$A$1:$I$450</definedName>
    <definedName name="_xlnm.Print_Area" localSheetId="4">'Low val Lot 4'!$A$1:$I$450</definedName>
    <definedName name="_xlnm.Print_Area" localSheetId="5">'Low val Lot 5'!$A$1:$I$450</definedName>
    <definedName name="_xlnm.Print_Area" localSheetId="0">'Summary Sheet '!$A$1:$H$18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40" i="21" l="1"/>
  <c r="G439" i="21"/>
  <c r="G438" i="21"/>
  <c r="G216" i="21"/>
  <c r="G215" i="21"/>
  <c r="G214" i="21"/>
  <c r="G440" i="20"/>
  <c r="G439" i="20"/>
  <c r="G438" i="20"/>
  <c r="G216" i="20"/>
  <c r="G215" i="20"/>
  <c r="G214" i="20"/>
  <c r="G440" i="19"/>
  <c r="G439" i="19"/>
  <c r="G438" i="19"/>
  <c r="G216" i="19"/>
  <c r="G215" i="19"/>
  <c r="G214" i="19"/>
  <c r="F17" i="6" l="1"/>
  <c r="F16" i="6"/>
  <c r="F15" i="6"/>
  <c r="F14" i="6"/>
  <c r="F13" i="6"/>
  <c r="B18" i="6" s="1"/>
  <c r="F14" i="7"/>
  <c r="F13" i="7"/>
  <c r="F16" i="7"/>
  <c r="F15" i="7"/>
  <c r="G472" i="17"/>
  <c r="G233" i="17"/>
  <c r="G232" i="17"/>
  <c r="G231" i="17"/>
  <c r="G226" i="17"/>
  <c r="G196" i="17"/>
  <c r="G194" i="17"/>
  <c r="G195" i="17"/>
  <c r="G437" i="17"/>
  <c r="G436" i="17"/>
  <c r="E178" i="21"/>
  <c r="G178" i="21" s="1"/>
  <c r="E177" i="21"/>
  <c r="G177" i="21" s="1"/>
  <c r="E175" i="21"/>
  <c r="G175" i="21" s="1"/>
  <c r="E170" i="21"/>
  <c r="G170" i="21" s="1"/>
  <c r="E169" i="21"/>
  <c r="G169" i="21" s="1"/>
  <c r="E167" i="21"/>
  <c r="G167" i="21" s="1"/>
  <c r="G171" i="21" s="1"/>
  <c r="E162" i="21"/>
  <c r="G162" i="21" s="1"/>
  <c r="E161" i="21"/>
  <c r="G161" i="21" s="1"/>
  <c r="E159" i="21"/>
  <c r="G159" i="21" s="1"/>
  <c r="E154" i="21"/>
  <c r="G154" i="21" s="1"/>
  <c r="E153" i="21"/>
  <c r="G153" i="21" s="1"/>
  <c r="E151" i="21"/>
  <c r="G151" i="21" s="1"/>
  <c r="G155" i="21" s="1"/>
  <c r="E146" i="21"/>
  <c r="G146" i="21" s="1"/>
  <c r="E145" i="21"/>
  <c r="G145" i="21" s="1"/>
  <c r="E143" i="21"/>
  <c r="G143" i="21" s="1"/>
  <c r="G402" i="21"/>
  <c r="E402" i="21"/>
  <c r="E401" i="21"/>
  <c r="G401" i="21" s="1"/>
  <c r="E399" i="21"/>
  <c r="G399" i="21" s="1"/>
  <c r="E394" i="21"/>
  <c r="G394" i="21" s="1"/>
  <c r="E393" i="21"/>
  <c r="G393" i="21" s="1"/>
  <c r="E391" i="21"/>
  <c r="G391" i="21" s="1"/>
  <c r="E386" i="21"/>
  <c r="G386" i="21" s="1"/>
  <c r="E385" i="21"/>
  <c r="G385" i="21" s="1"/>
  <c r="E383" i="21"/>
  <c r="G383" i="21" s="1"/>
  <c r="G387" i="21" s="1"/>
  <c r="E378" i="21"/>
  <c r="G378" i="21" s="1"/>
  <c r="E377" i="21"/>
  <c r="G377" i="21" s="1"/>
  <c r="E375" i="21"/>
  <c r="G375" i="21" s="1"/>
  <c r="G379" i="21" s="1"/>
  <c r="E370" i="21"/>
  <c r="G370" i="21" s="1"/>
  <c r="E369" i="21"/>
  <c r="G369" i="21" s="1"/>
  <c r="E367" i="21"/>
  <c r="G367" i="21" s="1"/>
  <c r="E178" i="20"/>
  <c r="G178" i="20" s="1"/>
  <c r="E177" i="20"/>
  <c r="G177" i="20" s="1"/>
  <c r="E175" i="20"/>
  <c r="G175" i="20" s="1"/>
  <c r="G179" i="20" s="1"/>
  <c r="E170" i="20"/>
  <c r="G170" i="20" s="1"/>
  <c r="E169" i="20"/>
  <c r="G169" i="20" s="1"/>
  <c r="E167" i="20"/>
  <c r="G167" i="20" s="1"/>
  <c r="E162" i="20"/>
  <c r="G162" i="20" s="1"/>
  <c r="E161" i="20"/>
  <c r="G161" i="20" s="1"/>
  <c r="E159" i="20"/>
  <c r="G159" i="20" s="1"/>
  <c r="E154" i="20"/>
  <c r="G154" i="20" s="1"/>
  <c r="E153" i="20"/>
  <c r="G153" i="20" s="1"/>
  <c r="E151" i="20"/>
  <c r="G151" i="20" s="1"/>
  <c r="G155" i="20" s="1"/>
  <c r="E146" i="20"/>
  <c r="G146" i="20" s="1"/>
  <c r="E145" i="20"/>
  <c r="G145" i="20" s="1"/>
  <c r="E143" i="20"/>
  <c r="G143" i="20" s="1"/>
  <c r="G147" i="20" s="1"/>
  <c r="E402" i="20"/>
  <c r="G402" i="20" s="1"/>
  <c r="E401" i="20"/>
  <c r="G401" i="20" s="1"/>
  <c r="E399" i="20"/>
  <c r="G399" i="20" s="1"/>
  <c r="E394" i="20"/>
  <c r="G394" i="20" s="1"/>
  <c r="E393" i="20"/>
  <c r="G393" i="20" s="1"/>
  <c r="E391" i="20"/>
  <c r="G391" i="20" s="1"/>
  <c r="G395" i="20" s="1"/>
  <c r="E386" i="20"/>
  <c r="G386" i="20" s="1"/>
  <c r="E385" i="20"/>
  <c r="G385" i="20" s="1"/>
  <c r="E383" i="20"/>
  <c r="G383" i="20" s="1"/>
  <c r="G387" i="20" s="1"/>
  <c r="E378" i="20"/>
  <c r="G378" i="20" s="1"/>
  <c r="E377" i="20"/>
  <c r="G377" i="20" s="1"/>
  <c r="E375" i="20"/>
  <c r="G375" i="20" s="1"/>
  <c r="G379" i="20" s="1"/>
  <c r="E370" i="20"/>
  <c r="G370" i="20" s="1"/>
  <c r="E369" i="20"/>
  <c r="G369" i="20" s="1"/>
  <c r="E367" i="20"/>
  <c r="G367" i="20" s="1"/>
  <c r="G178" i="19"/>
  <c r="E178" i="19"/>
  <c r="G177" i="19"/>
  <c r="E177" i="19"/>
  <c r="E175" i="19"/>
  <c r="G175" i="19" s="1"/>
  <c r="G179" i="19" s="1"/>
  <c r="E170" i="19"/>
  <c r="G170" i="19" s="1"/>
  <c r="E169" i="19"/>
  <c r="G169" i="19" s="1"/>
  <c r="E167" i="19"/>
  <c r="G167" i="19" s="1"/>
  <c r="G162" i="19"/>
  <c r="E162" i="19"/>
  <c r="E161" i="19"/>
  <c r="G161" i="19" s="1"/>
  <c r="G159" i="19"/>
  <c r="G163" i="19" s="1"/>
  <c r="E159" i="19"/>
  <c r="E154" i="19"/>
  <c r="G154" i="19" s="1"/>
  <c r="E153" i="19"/>
  <c r="G153" i="19" s="1"/>
  <c r="E151" i="19"/>
  <c r="G151" i="19" s="1"/>
  <c r="G155" i="19" s="1"/>
  <c r="E146" i="19"/>
  <c r="G146" i="19" s="1"/>
  <c r="G145" i="19"/>
  <c r="E145" i="19"/>
  <c r="E143" i="19"/>
  <c r="G143" i="19" s="1"/>
  <c r="G147" i="19" s="1"/>
  <c r="G402" i="19"/>
  <c r="E402" i="19"/>
  <c r="E401" i="19"/>
  <c r="G401" i="19" s="1"/>
  <c r="E399" i="19"/>
  <c r="G399" i="19" s="1"/>
  <c r="E394" i="19"/>
  <c r="G394" i="19" s="1"/>
  <c r="E393" i="19"/>
  <c r="G393" i="19" s="1"/>
  <c r="E391" i="19"/>
  <c r="G391" i="19" s="1"/>
  <c r="G395" i="19" s="1"/>
  <c r="E386" i="19"/>
  <c r="G386" i="19" s="1"/>
  <c r="E385" i="19"/>
  <c r="G385" i="19" s="1"/>
  <c r="E383" i="19"/>
  <c r="G383" i="19" s="1"/>
  <c r="G387" i="19" s="1"/>
  <c r="E378" i="19"/>
  <c r="G378" i="19" s="1"/>
  <c r="E377" i="19"/>
  <c r="G377" i="19" s="1"/>
  <c r="G379" i="19" s="1"/>
  <c r="G375" i="19"/>
  <c r="E375" i="19"/>
  <c r="E370" i="19"/>
  <c r="G370" i="19" s="1"/>
  <c r="E369" i="19"/>
  <c r="G369" i="19" s="1"/>
  <c r="E367" i="19"/>
  <c r="G367" i="19" s="1"/>
  <c r="E178" i="18"/>
  <c r="G178" i="18" s="1"/>
  <c r="E177" i="18"/>
  <c r="G177" i="18" s="1"/>
  <c r="E175" i="18"/>
  <c r="G175" i="18" s="1"/>
  <c r="E170" i="18"/>
  <c r="G170" i="18" s="1"/>
  <c r="E169" i="18"/>
  <c r="G169" i="18" s="1"/>
  <c r="E167" i="18"/>
  <c r="G167" i="18" s="1"/>
  <c r="G171" i="18" s="1"/>
  <c r="E162" i="18"/>
  <c r="G162" i="18" s="1"/>
  <c r="E161" i="18"/>
  <c r="G161" i="18" s="1"/>
  <c r="E159" i="18"/>
  <c r="G159" i="18" s="1"/>
  <c r="E154" i="18"/>
  <c r="G154" i="18" s="1"/>
  <c r="E153" i="18"/>
  <c r="G153" i="18" s="1"/>
  <c r="E151" i="18"/>
  <c r="G151" i="18" s="1"/>
  <c r="E146" i="18"/>
  <c r="G146" i="18" s="1"/>
  <c r="E145" i="18"/>
  <c r="G145" i="18" s="1"/>
  <c r="E143" i="18"/>
  <c r="G143" i="18" s="1"/>
  <c r="E402" i="18"/>
  <c r="G402" i="18" s="1"/>
  <c r="E401" i="18"/>
  <c r="G401" i="18" s="1"/>
  <c r="E399" i="18"/>
  <c r="G399" i="18" s="1"/>
  <c r="E394" i="18"/>
  <c r="G394" i="18" s="1"/>
  <c r="E393" i="18"/>
  <c r="G393" i="18" s="1"/>
  <c r="E391" i="18"/>
  <c r="G391" i="18" s="1"/>
  <c r="E386" i="18"/>
  <c r="G386" i="18" s="1"/>
  <c r="E385" i="18"/>
  <c r="G385" i="18" s="1"/>
  <c r="E383" i="18"/>
  <c r="G383" i="18" s="1"/>
  <c r="E378" i="18"/>
  <c r="G378" i="18" s="1"/>
  <c r="E377" i="18"/>
  <c r="G377" i="18" s="1"/>
  <c r="E375" i="18"/>
  <c r="G375" i="18" s="1"/>
  <c r="E370" i="18"/>
  <c r="G370" i="18" s="1"/>
  <c r="E369" i="18"/>
  <c r="G369" i="18" s="1"/>
  <c r="E367" i="18"/>
  <c r="G367" i="18" s="1"/>
  <c r="E402" i="7"/>
  <c r="G402" i="7" s="1"/>
  <c r="E401" i="7"/>
  <c r="G401" i="7" s="1"/>
  <c r="E399" i="7"/>
  <c r="G399" i="7" s="1"/>
  <c r="E394" i="7"/>
  <c r="G394" i="7" s="1"/>
  <c r="E393" i="7"/>
  <c r="G393" i="7" s="1"/>
  <c r="E391" i="7"/>
  <c r="G391" i="7" s="1"/>
  <c r="E386" i="7"/>
  <c r="G386" i="7" s="1"/>
  <c r="E385" i="7"/>
  <c r="G385" i="7" s="1"/>
  <c r="E383" i="7"/>
  <c r="G383" i="7" s="1"/>
  <c r="E378" i="7"/>
  <c r="G378" i="7" s="1"/>
  <c r="E377" i="7"/>
  <c r="G377" i="7" s="1"/>
  <c r="E375" i="7"/>
  <c r="G375" i="7" s="1"/>
  <c r="E370" i="7"/>
  <c r="G370" i="7" s="1"/>
  <c r="E369" i="7"/>
  <c r="G369" i="7" s="1"/>
  <c r="E367" i="7"/>
  <c r="G367" i="7" s="1"/>
  <c r="E170" i="7"/>
  <c r="G170" i="7" s="1"/>
  <c r="E169" i="7"/>
  <c r="G169" i="7" s="1"/>
  <c r="E167" i="7"/>
  <c r="G167" i="7" s="1"/>
  <c r="F16" i="21"/>
  <c r="F15" i="21"/>
  <c r="F14" i="21"/>
  <c r="F13" i="21"/>
  <c r="F239" i="21"/>
  <c r="B240" i="21" s="1"/>
  <c r="F238" i="21"/>
  <c r="F237" i="21"/>
  <c r="F236" i="21"/>
  <c r="F16" i="20"/>
  <c r="F15" i="20"/>
  <c r="F14" i="20"/>
  <c r="F13" i="20"/>
  <c r="F239" i="20"/>
  <c r="F238" i="20"/>
  <c r="F237" i="20"/>
  <c r="F236" i="20"/>
  <c r="F16" i="19"/>
  <c r="F15" i="19"/>
  <c r="F14" i="19"/>
  <c r="F13" i="19"/>
  <c r="F239" i="19"/>
  <c r="F238" i="19"/>
  <c r="F237" i="19"/>
  <c r="F236" i="19"/>
  <c r="F239" i="18"/>
  <c r="F238" i="18"/>
  <c r="F237" i="18"/>
  <c r="F236" i="18"/>
  <c r="F16" i="18"/>
  <c r="F15" i="18"/>
  <c r="F14" i="18"/>
  <c r="F13" i="18"/>
  <c r="F239" i="7"/>
  <c r="F238" i="7"/>
  <c r="F237" i="7"/>
  <c r="F236" i="7"/>
  <c r="E417" i="7"/>
  <c r="E193" i="7"/>
  <c r="E417" i="18"/>
  <c r="E193" i="18"/>
  <c r="E417" i="19"/>
  <c r="E193" i="19"/>
  <c r="E417" i="20"/>
  <c r="E193" i="20"/>
  <c r="E193" i="21"/>
  <c r="E451" i="6"/>
  <c r="E210" i="6"/>
  <c r="E451" i="17"/>
  <c r="F257" i="6"/>
  <c r="F256" i="6"/>
  <c r="F255" i="6"/>
  <c r="F254" i="6"/>
  <c r="F253" i="6"/>
  <c r="F257" i="17"/>
  <c r="F256" i="17"/>
  <c r="F255" i="17"/>
  <c r="F254" i="17"/>
  <c r="F253" i="17"/>
  <c r="E432" i="21"/>
  <c r="E431" i="21"/>
  <c r="E430" i="21"/>
  <c r="E429" i="21"/>
  <c r="E428" i="21"/>
  <c r="E427" i="21"/>
  <c r="E425" i="21"/>
  <c r="E424" i="21"/>
  <c r="E423" i="21"/>
  <c r="E421" i="21"/>
  <c r="E420" i="21"/>
  <c r="E419" i="21"/>
  <c r="E418" i="21"/>
  <c r="E417" i="21"/>
  <c r="E416" i="21"/>
  <c r="E414" i="21"/>
  <c r="E413" i="21"/>
  <c r="E412" i="21"/>
  <c r="E411" i="21"/>
  <c r="E410" i="21"/>
  <c r="E408" i="21"/>
  <c r="E407" i="21"/>
  <c r="E361" i="21"/>
  <c r="E353" i="21"/>
  <c r="E352" i="21"/>
  <c r="E351" i="21"/>
  <c r="E348" i="21"/>
  <c r="E347" i="21"/>
  <c r="E345" i="21"/>
  <c r="E344" i="21"/>
  <c r="E343" i="21"/>
  <c r="E342" i="21"/>
  <c r="E341" i="21"/>
  <c r="E340" i="21"/>
  <c r="E338" i="21"/>
  <c r="E337" i="21"/>
  <c r="E336" i="21"/>
  <c r="E335" i="21"/>
  <c r="E334" i="21"/>
  <c r="E332" i="21"/>
  <c r="E331" i="21"/>
  <c r="E330" i="21"/>
  <c r="E329" i="21"/>
  <c r="E328" i="21"/>
  <c r="E327" i="21"/>
  <c r="E326" i="21"/>
  <c r="E325" i="21"/>
  <c r="E324" i="21"/>
  <c r="E323" i="21"/>
  <c r="E321" i="21"/>
  <c r="E320" i="21"/>
  <c r="E319" i="21"/>
  <c r="E317" i="21"/>
  <c r="E316" i="21"/>
  <c r="E315" i="21"/>
  <c r="E313" i="21"/>
  <c r="E312" i="21"/>
  <c r="E311" i="21"/>
  <c r="E310" i="21"/>
  <c r="E309" i="21"/>
  <c r="E307" i="21"/>
  <c r="E305" i="21"/>
  <c r="E304" i="21"/>
  <c r="E303" i="21"/>
  <c r="E302" i="21"/>
  <c r="E301" i="21"/>
  <c r="E299" i="21"/>
  <c r="E298" i="21"/>
  <c r="E297" i="21"/>
  <c r="E296" i="21"/>
  <c r="E294" i="21"/>
  <c r="E293" i="21"/>
  <c r="E292" i="21"/>
  <c r="E291" i="21"/>
  <c r="E290" i="21"/>
  <c r="E288" i="21"/>
  <c r="E286" i="21"/>
  <c r="E285" i="21"/>
  <c r="E284" i="21"/>
  <c r="E283" i="21"/>
  <c r="E282" i="21"/>
  <c r="E281" i="21"/>
  <c r="E280" i="21"/>
  <c r="E279" i="21"/>
  <c r="E278" i="21"/>
  <c r="E277" i="21"/>
  <c r="E276" i="21"/>
  <c r="E275" i="21"/>
  <c r="E274" i="21"/>
  <c r="E272" i="21"/>
  <c r="E271" i="21"/>
  <c r="E270" i="21"/>
  <c r="E269" i="21"/>
  <c r="E268" i="21"/>
  <c r="E267" i="21"/>
  <c r="E266" i="21"/>
  <c r="E265" i="21"/>
  <c r="E264" i="21"/>
  <c r="E208" i="21"/>
  <c r="E207" i="21"/>
  <c r="E206" i="21"/>
  <c r="E205" i="21"/>
  <c r="E204" i="21"/>
  <c r="E203" i="21"/>
  <c r="E201" i="21"/>
  <c r="E200" i="21"/>
  <c r="E199" i="21"/>
  <c r="E197" i="21"/>
  <c r="E196" i="21"/>
  <c r="E195" i="21"/>
  <c r="E194" i="21"/>
  <c r="E192" i="21"/>
  <c r="E190" i="21"/>
  <c r="E189" i="21"/>
  <c r="E188" i="21"/>
  <c r="E187" i="21"/>
  <c r="E186" i="21"/>
  <c r="E184" i="21"/>
  <c r="E183" i="21"/>
  <c r="E137" i="21"/>
  <c r="E129" i="21"/>
  <c r="E128" i="21"/>
  <c r="E127" i="21"/>
  <c r="E124" i="21"/>
  <c r="E123" i="21"/>
  <c r="E121" i="21"/>
  <c r="E120" i="21"/>
  <c r="E119" i="21"/>
  <c r="E118" i="21"/>
  <c r="E117" i="21"/>
  <c r="E116" i="21"/>
  <c r="E114" i="21"/>
  <c r="E113" i="21"/>
  <c r="E112" i="21"/>
  <c r="E111" i="21"/>
  <c r="E110" i="21"/>
  <c r="E108" i="21"/>
  <c r="E107" i="21"/>
  <c r="E106" i="21"/>
  <c r="E105" i="21"/>
  <c r="E104" i="21"/>
  <c r="E103" i="21"/>
  <c r="E102" i="21"/>
  <c r="E101" i="21"/>
  <c r="E100" i="21"/>
  <c r="E99" i="21"/>
  <c r="E97" i="21"/>
  <c r="E96" i="21"/>
  <c r="E95" i="21"/>
  <c r="E93" i="21"/>
  <c r="E92" i="21"/>
  <c r="E91" i="21"/>
  <c r="E89" i="21"/>
  <c r="E88" i="21"/>
  <c r="E87" i="21"/>
  <c r="E86" i="21"/>
  <c r="E85" i="21"/>
  <c r="E83" i="21"/>
  <c r="E81" i="21"/>
  <c r="E80" i="21"/>
  <c r="E79" i="21"/>
  <c r="E78" i="21"/>
  <c r="E77" i="21"/>
  <c r="E75" i="21"/>
  <c r="E74" i="21"/>
  <c r="E73" i="21"/>
  <c r="E72" i="21"/>
  <c r="E70" i="21"/>
  <c r="E69" i="21"/>
  <c r="E68" i="21"/>
  <c r="E67" i="21"/>
  <c r="E66" i="21"/>
  <c r="E64" i="21"/>
  <c r="E62" i="21"/>
  <c r="E61" i="21"/>
  <c r="E60" i="21"/>
  <c r="E59" i="21"/>
  <c r="E58" i="21"/>
  <c r="E57" i="21"/>
  <c r="E56" i="21"/>
  <c r="E55" i="21"/>
  <c r="E54" i="21"/>
  <c r="E53" i="21"/>
  <c r="E52" i="21"/>
  <c r="E51" i="21"/>
  <c r="E50" i="21"/>
  <c r="E48" i="21"/>
  <c r="E47" i="21"/>
  <c r="E46" i="21"/>
  <c r="E45" i="21"/>
  <c r="E44" i="21"/>
  <c r="E43" i="21"/>
  <c r="E42" i="21"/>
  <c r="E41" i="21"/>
  <c r="E40" i="21"/>
  <c r="E432" i="20"/>
  <c r="E431" i="20"/>
  <c r="E430" i="20"/>
  <c r="E429" i="20"/>
  <c r="E428" i="20"/>
  <c r="E427" i="20"/>
  <c r="E425" i="20"/>
  <c r="E424" i="20"/>
  <c r="E423" i="20"/>
  <c r="E421" i="20"/>
  <c r="E420" i="20"/>
  <c r="E419" i="20"/>
  <c r="E418" i="20"/>
  <c r="E416" i="20"/>
  <c r="E414" i="20"/>
  <c r="E413" i="20"/>
  <c r="E412" i="20"/>
  <c r="E411" i="20"/>
  <c r="E410" i="20"/>
  <c r="E408" i="20"/>
  <c r="E407" i="20"/>
  <c r="E361" i="20"/>
  <c r="E353" i="20"/>
  <c r="E352" i="20"/>
  <c r="E351" i="20"/>
  <c r="E348" i="20"/>
  <c r="E347" i="20"/>
  <c r="E345" i="20"/>
  <c r="E344" i="20"/>
  <c r="E343" i="20"/>
  <c r="E342" i="20"/>
  <c r="E341" i="20"/>
  <c r="E340" i="20"/>
  <c r="E338" i="20"/>
  <c r="E337" i="20"/>
  <c r="E336" i="20"/>
  <c r="E335" i="20"/>
  <c r="E334" i="20"/>
  <c r="E332" i="20"/>
  <c r="E331" i="20"/>
  <c r="E330" i="20"/>
  <c r="E329" i="20"/>
  <c r="E328" i="20"/>
  <c r="E327" i="20"/>
  <c r="E326" i="20"/>
  <c r="E325" i="20"/>
  <c r="E324" i="20"/>
  <c r="E323" i="20"/>
  <c r="E321" i="20"/>
  <c r="E320" i="20"/>
  <c r="E319" i="20"/>
  <c r="E317" i="20"/>
  <c r="E316" i="20"/>
  <c r="E315" i="20"/>
  <c r="E313" i="20"/>
  <c r="E312" i="20"/>
  <c r="E311" i="20"/>
  <c r="E310" i="20"/>
  <c r="E309" i="20"/>
  <c r="E307" i="20"/>
  <c r="E305" i="20"/>
  <c r="E304" i="20"/>
  <c r="E303" i="20"/>
  <c r="E302" i="20"/>
  <c r="E301" i="20"/>
  <c r="E299" i="20"/>
  <c r="E298" i="20"/>
  <c r="E297" i="20"/>
  <c r="E296" i="20"/>
  <c r="E294" i="20"/>
  <c r="E293" i="20"/>
  <c r="E292" i="20"/>
  <c r="E291" i="20"/>
  <c r="E290" i="20"/>
  <c r="E288" i="20"/>
  <c r="E286" i="20"/>
  <c r="E285" i="20"/>
  <c r="E284" i="20"/>
  <c r="E283" i="20"/>
  <c r="E282" i="20"/>
  <c r="E281" i="20"/>
  <c r="E280" i="20"/>
  <c r="E279" i="20"/>
  <c r="E278" i="20"/>
  <c r="E277" i="20"/>
  <c r="E276" i="20"/>
  <c r="E275" i="20"/>
  <c r="E274" i="20"/>
  <c r="E272" i="20"/>
  <c r="E271" i="20"/>
  <c r="E270" i="20"/>
  <c r="E269" i="20"/>
  <c r="E268" i="20"/>
  <c r="E267" i="20"/>
  <c r="E266" i="20"/>
  <c r="E265" i="20"/>
  <c r="E264" i="20"/>
  <c r="E208" i="20"/>
  <c r="E207" i="20"/>
  <c r="E206" i="20"/>
  <c r="E205" i="20"/>
  <c r="E204" i="20"/>
  <c r="E203" i="20"/>
  <c r="E201" i="20"/>
  <c r="E200" i="20"/>
  <c r="E199" i="20"/>
  <c r="E197" i="20"/>
  <c r="E196" i="20"/>
  <c r="E195" i="20"/>
  <c r="E194" i="20"/>
  <c r="E192" i="20"/>
  <c r="E190" i="20"/>
  <c r="E189" i="20"/>
  <c r="E188" i="20"/>
  <c r="E187" i="20"/>
  <c r="E186" i="20"/>
  <c r="E184" i="20"/>
  <c r="E183" i="20"/>
  <c r="E137" i="20"/>
  <c r="E129" i="20"/>
  <c r="E128" i="20"/>
  <c r="E127" i="20"/>
  <c r="E124" i="20"/>
  <c r="E123" i="20"/>
  <c r="E121" i="20"/>
  <c r="E120" i="20"/>
  <c r="E119" i="20"/>
  <c r="E118" i="20"/>
  <c r="E117" i="20"/>
  <c r="E116" i="20"/>
  <c r="E114" i="20"/>
  <c r="E113" i="20"/>
  <c r="E112" i="20"/>
  <c r="E111" i="20"/>
  <c r="E110" i="20"/>
  <c r="E108" i="20"/>
  <c r="E107" i="20"/>
  <c r="E106" i="20"/>
  <c r="E105" i="20"/>
  <c r="E104" i="20"/>
  <c r="E103" i="20"/>
  <c r="E102" i="20"/>
  <c r="E101" i="20"/>
  <c r="E100" i="20"/>
  <c r="E99" i="20"/>
  <c r="E97" i="20"/>
  <c r="E96" i="20"/>
  <c r="E95" i="20"/>
  <c r="E93" i="20"/>
  <c r="E92" i="20"/>
  <c r="E91" i="20"/>
  <c r="E89" i="20"/>
  <c r="E88" i="20"/>
  <c r="E87" i="20"/>
  <c r="E86" i="20"/>
  <c r="E85" i="20"/>
  <c r="E83" i="20"/>
  <c r="E81" i="20"/>
  <c r="E80" i="20"/>
  <c r="E79" i="20"/>
  <c r="E78" i="20"/>
  <c r="E77" i="20"/>
  <c r="E75" i="20"/>
  <c r="E74" i="20"/>
  <c r="E73" i="20"/>
  <c r="E72" i="20"/>
  <c r="E70" i="20"/>
  <c r="E69" i="20"/>
  <c r="E68" i="20"/>
  <c r="E67" i="20"/>
  <c r="E66" i="20"/>
  <c r="E64" i="20"/>
  <c r="E62" i="20"/>
  <c r="E61" i="20"/>
  <c r="E60" i="20"/>
  <c r="E59" i="20"/>
  <c r="E58" i="20"/>
  <c r="E57" i="20"/>
  <c r="E56" i="20"/>
  <c r="E55" i="20"/>
  <c r="E54" i="20"/>
  <c r="E53" i="20"/>
  <c r="E52" i="20"/>
  <c r="E51" i="20"/>
  <c r="E50" i="20"/>
  <c r="E48" i="20"/>
  <c r="E47" i="20"/>
  <c r="E46" i="20"/>
  <c r="E45" i="20"/>
  <c r="E44" i="20"/>
  <c r="E43" i="20"/>
  <c r="E42" i="20"/>
  <c r="E41" i="20"/>
  <c r="E40" i="20"/>
  <c r="E432" i="19"/>
  <c r="E431" i="19"/>
  <c r="E430" i="19"/>
  <c r="E429" i="19"/>
  <c r="E428" i="19"/>
  <c r="E427" i="19"/>
  <c r="E425" i="19"/>
  <c r="E424" i="19"/>
  <c r="E423" i="19"/>
  <c r="E421" i="19"/>
  <c r="E420" i="19"/>
  <c r="E419" i="19"/>
  <c r="E418" i="19"/>
  <c r="E416" i="19"/>
  <c r="E414" i="19"/>
  <c r="E413" i="19"/>
  <c r="E412" i="19"/>
  <c r="E411" i="19"/>
  <c r="E410" i="19"/>
  <c r="E408" i="19"/>
  <c r="E407" i="19"/>
  <c r="E361" i="19"/>
  <c r="E353" i="19"/>
  <c r="E352" i="19"/>
  <c r="E351" i="19"/>
  <c r="E348" i="19"/>
  <c r="E347" i="19"/>
  <c r="E345" i="19"/>
  <c r="E344" i="19"/>
  <c r="E343" i="19"/>
  <c r="E342" i="19"/>
  <c r="E341" i="19"/>
  <c r="E340" i="19"/>
  <c r="E338" i="19"/>
  <c r="E337" i="19"/>
  <c r="E336" i="19"/>
  <c r="E335" i="19"/>
  <c r="E334" i="19"/>
  <c r="E332" i="19"/>
  <c r="E331" i="19"/>
  <c r="E330" i="19"/>
  <c r="E329" i="19"/>
  <c r="E328" i="19"/>
  <c r="E327" i="19"/>
  <c r="E326" i="19"/>
  <c r="E325" i="19"/>
  <c r="E324" i="19"/>
  <c r="E323" i="19"/>
  <c r="E321" i="19"/>
  <c r="E320" i="19"/>
  <c r="E319" i="19"/>
  <c r="E317" i="19"/>
  <c r="E316" i="19"/>
  <c r="E315" i="19"/>
  <c r="E313" i="19"/>
  <c r="E312" i="19"/>
  <c r="E311" i="19"/>
  <c r="E310" i="19"/>
  <c r="E309" i="19"/>
  <c r="E307" i="19"/>
  <c r="E305" i="19"/>
  <c r="E304" i="19"/>
  <c r="E303" i="19"/>
  <c r="E302" i="19"/>
  <c r="E301" i="19"/>
  <c r="E299" i="19"/>
  <c r="E298" i="19"/>
  <c r="E297" i="19"/>
  <c r="E296" i="19"/>
  <c r="E294" i="19"/>
  <c r="E293" i="19"/>
  <c r="E292" i="19"/>
  <c r="E291" i="19"/>
  <c r="E290" i="19"/>
  <c r="E288" i="19"/>
  <c r="E286" i="19"/>
  <c r="E285" i="19"/>
  <c r="E284" i="19"/>
  <c r="E283" i="19"/>
  <c r="E282" i="19"/>
  <c r="E281" i="19"/>
  <c r="E280" i="19"/>
  <c r="E279" i="19"/>
  <c r="E278" i="19"/>
  <c r="E277" i="19"/>
  <c r="E276" i="19"/>
  <c r="E275" i="19"/>
  <c r="E274" i="19"/>
  <c r="E272" i="19"/>
  <c r="E271" i="19"/>
  <c r="E270" i="19"/>
  <c r="E269" i="19"/>
  <c r="E268" i="19"/>
  <c r="E267" i="19"/>
  <c r="E266" i="19"/>
  <c r="E265" i="19"/>
  <c r="E264" i="19"/>
  <c r="E208" i="19"/>
  <c r="E207" i="19"/>
  <c r="E206" i="19"/>
  <c r="E205" i="19"/>
  <c r="E204" i="19"/>
  <c r="E203" i="19"/>
  <c r="E201" i="19"/>
  <c r="E200" i="19"/>
  <c r="E199" i="19"/>
  <c r="E197" i="19"/>
  <c r="E196" i="19"/>
  <c r="E195" i="19"/>
  <c r="E194" i="19"/>
  <c r="E192" i="19"/>
  <c r="E190" i="19"/>
  <c r="E189" i="19"/>
  <c r="E188" i="19"/>
  <c r="E187" i="19"/>
  <c r="E186" i="19"/>
  <c r="E184" i="19"/>
  <c r="E183" i="19"/>
  <c r="E137" i="19"/>
  <c r="E129" i="19"/>
  <c r="E128" i="19"/>
  <c r="E127" i="19"/>
  <c r="E124" i="19"/>
  <c r="E123" i="19"/>
  <c r="E121" i="19"/>
  <c r="E120" i="19"/>
  <c r="E119" i="19"/>
  <c r="E118" i="19"/>
  <c r="E117" i="19"/>
  <c r="E116" i="19"/>
  <c r="E114" i="19"/>
  <c r="E113" i="19"/>
  <c r="E112" i="19"/>
  <c r="E111" i="19"/>
  <c r="E110" i="19"/>
  <c r="E108" i="19"/>
  <c r="E107" i="19"/>
  <c r="E106" i="19"/>
  <c r="E105" i="19"/>
  <c r="E104" i="19"/>
  <c r="E103" i="19"/>
  <c r="E102" i="19"/>
  <c r="E101" i="19"/>
  <c r="E100" i="19"/>
  <c r="E99" i="19"/>
  <c r="E97" i="19"/>
  <c r="E96" i="19"/>
  <c r="E95" i="19"/>
  <c r="E93" i="19"/>
  <c r="E92" i="19"/>
  <c r="E91" i="19"/>
  <c r="E89" i="19"/>
  <c r="E88" i="19"/>
  <c r="E87" i="19"/>
  <c r="E86" i="19"/>
  <c r="E85" i="19"/>
  <c r="E83" i="19"/>
  <c r="E81" i="19"/>
  <c r="E80" i="19"/>
  <c r="E79" i="19"/>
  <c r="E78" i="19"/>
  <c r="E77" i="19"/>
  <c r="E75" i="19"/>
  <c r="E74" i="19"/>
  <c r="E73" i="19"/>
  <c r="E72" i="19"/>
  <c r="E70" i="19"/>
  <c r="E69" i="19"/>
  <c r="E68" i="19"/>
  <c r="E67" i="19"/>
  <c r="E66" i="19"/>
  <c r="E64" i="19"/>
  <c r="E62" i="19"/>
  <c r="E61" i="19"/>
  <c r="E60" i="19"/>
  <c r="E59" i="19"/>
  <c r="E58" i="19"/>
  <c r="E57" i="19"/>
  <c r="E56" i="19"/>
  <c r="E55" i="19"/>
  <c r="E54" i="19"/>
  <c r="E53" i="19"/>
  <c r="E52" i="19"/>
  <c r="E51" i="19"/>
  <c r="E50" i="19"/>
  <c r="E48" i="19"/>
  <c r="E47" i="19"/>
  <c r="E46" i="19"/>
  <c r="E45" i="19"/>
  <c r="E44" i="19"/>
  <c r="E43" i="19"/>
  <c r="E42" i="19"/>
  <c r="E41" i="19"/>
  <c r="E40" i="19"/>
  <c r="E432" i="18"/>
  <c r="E431" i="18"/>
  <c r="E430" i="18"/>
  <c r="E429" i="18"/>
  <c r="E428" i="18"/>
  <c r="E427" i="18"/>
  <c r="E425" i="18"/>
  <c r="E424" i="18"/>
  <c r="E423" i="18"/>
  <c r="E421" i="18"/>
  <c r="E420" i="18"/>
  <c r="E419" i="18"/>
  <c r="E418" i="18"/>
  <c r="E416" i="18"/>
  <c r="E414" i="18"/>
  <c r="E413" i="18"/>
  <c r="E412" i="18"/>
  <c r="E411" i="18"/>
  <c r="E410" i="18"/>
  <c r="E408" i="18"/>
  <c r="E407" i="18"/>
  <c r="E361" i="18"/>
  <c r="E353" i="18"/>
  <c r="E352" i="18"/>
  <c r="E351" i="18"/>
  <c r="E348" i="18"/>
  <c r="E347" i="18"/>
  <c r="E345" i="18"/>
  <c r="E344" i="18"/>
  <c r="E343" i="18"/>
  <c r="E342" i="18"/>
  <c r="E341" i="18"/>
  <c r="E340" i="18"/>
  <c r="E338" i="18"/>
  <c r="E337" i="18"/>
  <c r="E336" i="18"/>
  <c r="E335" i="18"/>
  <c r="E334" i="18"/>
  <c r="E332" i="18"/>
  <c r="E331" i="18"/>
  <c r="E330" i="18"/>
  <c r="E329" i="18"/>
  <c r="E328" i="18"/>
  <c r="E327" i="18"/>
  <c r="E326" i="18"/>
  <c r="E325" i="18"/>
  <c r="E324" i="18"/>
  <c r="E323" i="18"/>
  <c r="E321" i="18"/>
  <c r="E320" i="18"/>
  <c r="E319" i="18"/>
  <c r="E317" i="18"/>
  <c r="E316" i="18"/>
  <c r="E315" i="18"/>
  <c r="E313" i="18"/>
  <c r="E312" i="18"/>
  <c r="E311" i="18"/>
  <c r="E310" i="18"/>
  <c r="E309" i="18"/>
  <c r="E307" i="18"/>
  <c r="E305" i="18"/>
  <c r="E304" i="18"/>
  <c r="E303" i="18"/>
  <c r="E302" i="18"/>
  <c r="E301" i="18"/>
  <c r="E299" i="18"/>
  <c r="E298" i="18"/>
  <c r="E297" i="18"/>
  <c r="E296" i="18"/>
  <c r="E294" i="18"/>
  <c r="E293" i="18"/>
  <c r="E292" i="18"/>
  <c r="E291" i="18"/>
  <c r="E290" i="18"/>
  <c r="E288" i="18"/>
  <c r="E286" i="18"/>
  <c r="E285" i="18"/>
  <c r="E284" i="18"/>
  <c r="E283" i="18"/>
  <c r="E282" i="18"/>
  <c r="E281" i="18"/>
  <c r="E280" i="18"/>
  <c r="E279" i="18"/>
  <c r="E278" i="18"/>
  <c r="E277" i="18"/>
  <c r="E276" i="18"/>
  <c r="E275" i="18"/>
  <c r="E274" i="18"/>
  <c r="E272" i="18"/>
  <c r="E271" i="18"/>
  <c r="E270" i="18"/>
  <c r="E269" i="18"/>
  <c r="E268" i="18"/>
  <c r="E267" i="18"/>
  <c r="E266" i="18"/>
  <c r="E265" i="18"/>
  <c r="E264" i="18"/>
  <c r="E208" i="18"/>
  <c r="E207" i="18"/>
  <c r="E206" i="18"/>
  <c r="E205" i="18"/>
  <c r="E204" i="18"/>
  <c r="E203" i="18"/>
  <c r="E201" i="18"/>
  <c r="E200" i="18"/>
  <c r="E199" i="18"/>
  <c r="E197" i="18"/>
  <c r="E196" i="18"/>
  <c r="E195" i="18"/>
  <c r="E194" i="18"/>
  <c r="E192" i="18"/>
  <c r="E190" i="18"/>
  <c r="E189" i="18"/>
  <c r="E188" i="18"/>
  <c r="E187" i="18"/>
  <c r="E186" i="18"/>
  <c r="E184" i="18"/>
  <c r="E183" i="18"/>
  <c r="E137" i="18"/>
  <c r="E129" i="18"/>
  <c r="E128" i="18"/>
  <c r="E127" i="18"/>
  <c r="E124" i="18"/>
  <c r="E123" i="18"/>
  <c r="E121" i="18"/>
  <c r="E120" i="18"/>
  <c r="E119" i="18"/>
  <c r="E118" i="18"/>
  <c r="E117" i="18"/>
  <c r="E116" i="18"/>
  <c r="E114" i="18"/>
  <c r="E113" i="18"/>
  <c r="E112" i="18"/>
  <c r="E111" i="18"/>
  <c r="E110" i="18"/>
  <c r="E108" i="18"/>
  <c r="E107" i="18"/>
  <c r="E106" i="18"/>
  <c r="E105" i="18"/>
  <c r="E104" i="18"/>
  <c r="E103" i="18"/>
  <c r="E102" i="18"/>
  <c r="E101" i="18"/>
  <c r="E100" i="18"/>
  <c r="E99" i="18"/>
  <c r="E97" i="18"/>
  <c r="E96" i="18"/>
  <c r="E95" i="18"/>
  <c r="E93" i="18"/>
  <c r="E92" i="18"/>
  <c r="E91" i="18"/>
  <c r="E89" i="18"/>
  <c r="E88" i="18"/>
  <c r="E87" i="18"/>
  <c r="E86" i="18"/>
  <c r="E85" i="18"/>
  <c r="E83" i="18"/>
  <c r="E81" i="18"/>
  <c r="E80" i="18"/>
  <c r="E79" i="18"/>
  <c r="E78" i="18"/>
  <c r="E77" i="18"/>
  <c r="E75" i="18"/>
  <c r="E74" i="18"/>
  <c r="E73" i="18"/>
  <c r="E72" i="18"/>
  <c r="E70" i="18"/>
  <c r="E69" i="18"/>
  <c r="E68" i="18"/>
  <c r="E67" i="18"/>
  <c r="E66" i="18"/>
  <c r="E64" i="18"/>
  <c r="E62" i="18"/>
  <c r="E61" i="18"/>
  <c r="E60" i="18"/>
  <c r="E59" i="18"/>
  <c r="E58" i="18"/>
  <c r="E57" i="18"/>
  <c r="E56" i="18"/>
  <c r="E55" i="18"/>
  <c r="E54" i="18"/>
  <c r="E53" i="18"/>
  <c r="E52" i="18"/>
  <c r="E51" i="18"/>
  <c r="E50" i="18"/>
  <c r="E48" i="18"/>
  <c r="E47" i="18"/>
  <c r="E46" i="18"/>
  <c r="E45" i="18"/>
  <c r="E44" i="18"/>
  <c r="E43" i="18"/>
  <c r="E42" i="18"/>
  <c r="E41" i="18"/>
  <c r="E40" i="18"/>
  <c r="E432" i="7"/>
  <c r="E431" i="7"/>
  <c r="E430" i="7"/>
  <c r="E429" i="7"/>
  <c r="E428" i="7"/>
  <c r="E427" i="7"/>
  <c r="E425" i="7"/>
  <c r="E424" i="7"/>
  <c r="E423" i="7"/>
  <c r="E421" i="7"/>
  <c r="E420" i="7"/>
  <c r="E419" i="7"/>
  <c r="E418" i="7"/>
  <c r="E416" i="7"/>
  <c r="E414" i="7"/>
  <c r="E413" i="7"/>
  <c r="E412" i="7"/>
  <c r="E411" i="7"/>
  <c r="E410" i="7"/>
  <c r="E408" i="7"/>
  <c r="E407" i="7"/>
  <c r="E197" i="7"/>
  <c r="E196" i="7"/>
  <c r="E195" i="7"/>
  <c r="E194" i="7"/>
  <c r="E192" i="7"/>
  <c r="E178" i="7"/>
  <c r="G178" i="7" s="1"/>
  <c r="E177" i="7"/>
  <c r="G177" i="7" s="1"/>
  <c r="E175" i="7"/>
  <c r="G175" i="7" s="1"/>
  <c r="E162" i="7"/>
  <c r="G162" i="7" s="1"/>
  <c r="E161" i="7"/>
  <c r="G161" i="7" s="1"/>
  <c r="E159" i="7"/>
  <c r="G159" i="7" s="1"/>
  <c r="E154" i="7"/>
  <c r="G154" i="7" s="1"/>
  <c r="E153" i="7"/>
  <c r="G153" i="7" s="1"/>
  <c r="E151" i="7"/>
  <c r="G151" i="7" s="1"/>
  <c r="E146" i="7"/>
  <c r="G146" i="7" s="1"/>
  <c r="E145" i="7"/>
  <c r="G145" i="7" s="1"/>
  <c r="E143" i="7"/>
  <c r="G143" i="7" s="1"/>
  <c r="G179" i="18" l="1"/>
  <c r="G395" i="18"/>
  <c r="G439" i="18"/>
  <c r="G440" i="18"/>
  <c r="G387" i="18"/>
  <c r="G371" i="18"/>
  <c r="G438" i="18"/>
  <c r="G379" i="18"/>
  <c r="G216" i="18"/>
  <c r="G215" i="18"/>
  <c r="G163" i="18"/>
  <c r="G214" i="18"/>
  <c r="G155" i="18"/>
  <c r="G387" i="7"/>
  <c r="G439" i="7"/>
  <c r="G371" i="7"/>
  <c r="B17" i="7"/>
  <c r="G395" i="7"/>
  <c r="G440" i="7"/>
  <c r="G438" i="7"/>
  <c r="G403" i="7"/>
  <c r="G215" i="7"/>
  <c r="G216" i="7"/>
  <c r="G214" i="7"/>
  <c r="G171" i="7"/>
  <c r="G163" i="21"/>
  <c r="G147" i="21"/>
  <c r="G179" i="21"/>
  <c r="G395" i="21"/>
  <c r="G371" i="21"/>
  <c r="G403" i="21"/>
  <c r="G163" i="20"/>
  <c r="G171" i="20"/>
  <c r="G371" i="20"/>
  <c r="G403" i="20"/>
  <c r="G171" i="19"/>
  <c r="G371" i="19"/>
  <c r="G403" i="19"/>
  <c r="G147" i="18"/>
  <c r="G403" i="18"/>
  <c r="G379" i="7"/>
  <c r="B240" i="20"/>
  <c r="B240" i="19"/>
  <c r="B17" i="21"/>
  <c r="G209" i="21"/>
  <c r="G217" i="21" s="1"/>
  <c r="G433" i="21"/>
  <c r="G441" i="21" s="1"/>
  <c r="E131" i="21"/>
  <c r="E132" i="21" s="1"/>
  <c r="E355" i="21"/>
  <c r="E356" i="21" s="1"/>
  <c r="G209" i="20"/>
  <c r="G217" i="20" s="1"/>
  <c r="E131" i="20"/>
  <c r="E132" i="20" s="1"/>
  <c r="G433" i="20"/>
  <c r="G441" i="20" s="1"/>
  <c r="E355" i="20"/>
  <c r="E356" i="20" s="1"/>
  <c r="B17" i="20"/>
  <c r="E131" i="19"/>
  <c r="G213" i="19" s="1"/>
  <c r="E355" i="19"/>
  <c r="E356" i="19" s="1"/>
  <c r="B17" i="19"/>
  <c r="G209" i="19"/>
  <c r="G217" i="19" s="1"/>
  <c r="G433" i="19"/>
  <c r="G441" i="19" s="1"/>
  <c r="G433" i="18"/>
  <c r="G441" i="18" s="1"/>
  <c r="G209" i="18"/>
  <c r="G217" i="18" s="1"/>
  <c r="E355" i="18"/>
  <c r="G437" i="18" s="1"/>
  <c r="B17" i="18"/>
  <c r="E131" i="18"/>
  <c r="E132" i="18" s="1"/>
  <c r="B240" i="18"/>
  <c r="G179" i="7"/>
  <c r="G433" i="7"/>
  <c r="G163" i="7"/>
  <c r="G147" i="7"/>
  <c r="G155" i="7"/>
  <c r="E466" i="17"/>
  <c r="E465" i="17"/>
  <c r="E464" i="17"/>
  <c r="E463" i="17"/>
  <c r="E462" i="17"/>
  <c r="E461" i="17"/>
  <c r="E459" i="17"/>
  <c r="E458" i="17"/>
  <c r="E457" i="17"/>
  <c r="E455" i="17"/>
  <c r="E454" i="17"/>
  <c r="E453" i="17"/>
  <c r="E452" i="17"/>
  <c r="E450" i="17"/>
  <c r="E448" i="17"/>
  <c r="E447" i="17"/>
  <c r="E446" i="17"/>
  <c r="E445" i="17"/>
  <c r="E444" i="17"/>
  <c r="E442" i="17"/>
  <c r="E441" i="17"/>
  <c r="E436" i="17"/>
  <c r="E435" i="17"/>
  <c r="G435" i="17" s="1"/>
  <c r="E433" i="17"/>
  <c r="G433" i="17" s="1"/>
  <c r="G428" i="17"/>
  <c r="E428" i="17"/>
  <c r="E427" i="17"/>
  <c r="G427" i="17" s="1"/>
  <c r="E425" i="17"/>
  <c r="G425" i="17" s="1"/>
  <c r="G429" i="17" s="1"/>
  <c r="E420" i="17"/>
  <c r="G420" i="17" s="1"/>
  <c r="E419" i="17"/>
  <c r="G419" i="17" s="1"/>
  <c r="E417" i="17"/>
  <c r="G417" i="17" s="1"/>
  <c r="G421" i="17" s="1"/>
  <c r="E412" i="17"/>
  <c r="G412" i="17" s="1"/>
  <c r="E411" i="17"/>
  <c r="G411" i="17" s="1"/>
  <c r="E409" i="17"/>
  <c r="G409" i="17" s="1"/>
  <c r="E404" i="17"/>
  <c r="G404" i="17" s="1"/>
  <c r="E403" i="17"/>
  <c r="G403" i="17" s="1"/>
  <c r="E401" i="17"/>
  <c r="G401" i="17" s="1"/>
  <c r="G405" i="17" s="1"/>
  <c r="E396" i="17"/>
  <c r="G396" i="17" s="1"/>
  <c r="E395" i="17"/>
  <c r="G395" i="17" s="1"/>
  <c r="E393" i="17"/>
  <c r="G393" i="17" s="1"/>
  <c r="G397" i="17" s="1"/>
  <c r="E388" i="17"/>
  <c r="G388" i="17" s="1"/>
  <c r="E387" i="17"/>
  <c r="G387" i="17" s="1"/>
  <c r="E385" i="17"/>
  <c r="G385" i="17" s="1"/>
  <c r="E379" i="17"/>
  <c r="E371" i="17"/>
  <c r="E370" i="17"/>
  <c r="E369" i="17"/>
  <c r="E366" i="17"/>
  <c r="E365" i="17"/>
  <c r="E363" i="17"/>
  <c r="E362" i="17"/>
  <c r="E361" i="17"/>
  <c r="E360" i="17"/>
  <c r="E359" i="17"/>
  <c r="E358" i="17"/>
  <c r="E356" i="17"/>
  <c r="E355" i="17"/>
  <c r="E354" i="17"/>
  <c r="E353" i="17"/>
  <c r="E352" i="17"/>
  <c r="E350" i="17"/>
  <c r="E349" i="17"/>
  <c r="E348" i="17"/>
  <c r="E347" i="17"/>
  <c r="E346" i="17"/>
  <c r="E345" i="17"/>
  <c r="E344" i="17"/>
  <c r="E343" i="17"/>
  <c r="E342" i="17"/>
  <c r="E341" i="17"/>
  <c r="E339" i="17"/>
  <c r="E338" i="17"/>
  <c r="E337" i="17"/>
  <c r="E335" i="17"/>
  <c r="E334" i="17"/>
  <c r="E333" i="17"/>
  <c r="E331" i="17"/>
  <c r="E330" i="17"/>
  <c r="E329" i="17"/>
  <c r="E328" i="17"/>
  <c r="E327" i="17"/>
  <c r="E325" i="17"/>
  <c r="E323" i="17"/>
  <c r="E322" i="17"/>
  <c r="E321" i="17"/>
  <c r="E320" i="17"/>
  <c r="E319" i="17"/>
  <c r="E317" i="17"/>
  <c r="E316" i="17"/>
  <c r="E315" i="17"/>
  <c r="E314" i="17"/>
  <c r="E312" i="17"/>
  <c r="E311" i="17"/>
  <c r="E310" i="17"/>
  <c r="E309" i="17"/>
  <c r="E308" i="17"/>
  <c r="E306" i="17"/>
  <c r="E304" i="17"/>
  <c r="E303" i="17"/>
  <c r="E302" i="17"/>
  <c r="E301" i="17"/>
  <c r="E300" i="17"/>
  <c r="E299" i="17"/>
  <c r="E298" i="17"/>
  <c r="E297" i="17"/>
  <c r="E296" i="17"/>
  <c r="E295" i="17"/>
  <c r="E294" i="17"/>
  <c r="E293" i="17"/>
  <c r="E292" i="17"/>
  <c r="E290" i="17"/>
  <c r="E289" i="17"/>
  <c r="E288" i="17"/>
  <c r="E287" i="17"/>
  <c r="E286" i="17"/>
  <c r="E285" i="17"/>
  <c r="E284" i="17"/>
  <c r="E283" i="17"/>
  <c r="E282" i="17"/>
  <c r="E373" i="17" s="1"/>
  <c r="B258" i="17"/>
  <c r="E225" i="17"/>
  <c r="E224" i="17"/>
  <c r="E223" i="17"/>
  <c r="E222" i="17"/>
  <c r="E221" i="17"/>
  <c r="E220" i="17"/>
  <c r="E218" i="17"/>
  <c r="E217" i="17"/>
  <c r="E216" i="17"/>
  <c r="E214" i="17"/>
  <c r="E213" i="17"/>
  <c r="E212" i="17"/>
  <c r="E211" i="17"/>
  <c r="E210" i="17"/>
  <c r="E209" i="17"/>
  <c r="E207" i="17"/>
  <c r="E206" i="17"/>
  <c r="E205" i="17"/>
  <c r="E204" i="17"/>
  <c r="E203" i="17"/>
  <c r="E201" i="17"/>
  <c r="E200" i="17"/>
  <c r="E195" i="17"/>
  <c r="E194" i="17"/>
  <c r="E192" i="17"/>
  <c r="G192" i="17" s="1"/>
  <c r="E187" i="17"/>
  <c r="G187" i="17" s="1"/>
  <c r="E186" i="17"/>
  <c r="G186" i="17" s="1"/>
  <c r="E184" i="17"/>
  <c r="G184" i="17" s="1"/>
  <c r="G188" i="17" s="1"/>
  <c r="E179" i="17"/>
  <c r="G179" i="17" s="1"/>
  <c r="E178" i="17"/>
  <c r="G178" i="17" s="1"/>
  <c r="E176" i="17"/>
  <c r="G176" i="17" s="1"/>
  <c r="E171" i="17"/>
  <c r="G171" i="17" s="1"/>
  <c r="E170" i="17"/>
  <c r="G170" i="17" s="1"/>
  <c r="E168" i="17"/>
  <c r="G168" i="17" s="1"/>
  <c r="G163" i="17"/>
  <c r="E163" i="17"/>
  <c r="E162" i="17"/>
  <c r="G162" i="17" s="1"/>
  <c r="E160" i="17"/>
  <c r="G160" i="17" s="1"/>
  <c r="G155" i="17"/>
  <c r="E155" i="17"/>
  <c r="E154" i="17"/>
  <c r="G154" i="17" s="1"/>
  <c r="E152" i="17"/>
  <c r="G152" i="17" s="1"/>
  <c r="G156" i="17" s="1"/>
  <c r="E147" i="17"/>
  <c r="G147" i="17" s="1"/>
  <c r="E146" i="17"/>
  <c r="G146" i="17" s="1"/>
  <c r="E144" i="17"/>
  <c r="G144" i="17" s="1"/>
  <c r="E138" i="17"/>
  <c r="E130" i="17"/>
  <c r="E129" i="17"/>
  <c r="E128" i="17"/>
  <c r="E125" i="17"/>
  <c r="E124" i="17"/>
  <c r="E122" i="17"/>
  <c r="E121" i="17"/>
  <c r="E120" i="17"/>
  <c r="E119" i="17"/>
  <c r="E118" i="17"/>
  <c r="E117" i="17"/>
  <c r="E115" i="17"/>
  <c r="E114" i="17"/>
  <c r="E113" i="17"/>
  <c r="E112" i="17"/>
  <c r="E111" i="17"/>
  <c r="E109" i="17"/>
  <c r="E108" i="17"/>
  <c r="E107" i="17"/>
  <c r="E106" i="17"/>
  <c r="E105" i="17"/>
  <c r="E104" i="17"/>
  <c r="E103" i="17"/>
  <c r="E102" i="17"/>
  <c r="E101" i="17"/>
  <c r="E100" i="17"/>
  <c r="E98" i="17"/>
  <c r="E97" i="17"/>
  <c r="E96" i="17"/>
  <c r="E94" i="17"/>
  <c r="E93" i="17"/>
  <c r="E92" i="17"/>
  <c r="E90" i="17"/>
  <c r="E89" i="17"/>
  <c r="E88" i="17"/>
  <c r="E87" i="17"/>
  <c r="E86" i="17"/>
  <c r="E84" i="17"/>
  <c r="E82" i="17"/>
  <c r="E81" i="17"/>
  <c r="E80" i="17"/>
  <c r="E79" i="17"/>
  <c r="E78" i="17"/>
  <c r="E76" i="17"/>
  <c r="E75" i="17"/>
  <c r="E74" i="17"/>
  <c r="E73" i="17"/>
  <c r="E71" i="17"/>
  <c r="E70" i="17"/>
  <c r="E69" i="17"/>
  <c r="E68" i="17"/>
  <c r="E67" i="17"/>
  <c r="E65" i="17"/>
  <c r="E63" i="17"/>
  <c r="E62" i="17"/>
  <c r="E61" i="17"/>
  <c r="E60" i="17"/>
  <c r="E59" i="17"/>
  <c r="E58" i="17"/>
  <c r="E57" i="17"/>
  <c r="E56" i="17"/>
  <c r="E55" i="17"/>
  <c r="E54" i="17"/>
  <c r="E53" i="17"/>
  <c r="E52" i="17"/>
  <c r="E51" i="17"/>
  <c r="E49" i="17"/>
  <c r="E48" i="17"/>
  <c r="E47" i="17"/>
  <c r="E46" i="17"/>
  <c r="E45" i="17"/>
  <c r="E44" i="17"/>
  <c r="E43" i="17"/>
  <c r="E42" i="17"/>
  <c r="E132" i="17" s="1"/>
  <c r="E41" i="17"/>
  <c r="F17" i="17"/>
  <c r="F16" i="17"/>
  <c r="F15" i="17"/>
  <c r="F14" i="17"/>
  <c r="F13" i="17"/>
  <c r="E466" i="6"/>
  <c r="E465" i="6"/>
  <c r="E464" i="6"/>
  <c r="E463" i="6"/>
  <c r="E462" i="6"/>
  <c r="E461" i="6"/>
  <c r="E459" i="6"/>
  <c r="E458" i="6"/>
  <c r="E457" i="6"/>
  <c r="E455" i="6"/>
  <c r="E454" i="6"/>
  <c r="E453" i="6"/>
  <c r="E452" i="6"/>
  <c r="E450" i="6"/>
  <c r="E448" i="6"/>
  <c r="E447" i="6"/>
  <c r="E446" i="6"/>
  <c r="E445" i="6"/>
  <c r="E444" i="6"/>
  <c r="E442" i="6"/>
  <c r="E441" i="6"/>
  <c r="E436" i="6"/>
  <c r="G436" i="6" s="1"/>
  <c r="E435" i="6"/>
  <c r="G435" i="6" s="1"/>
  <c r="E433" i="6"/>
  <c r="G433" i="6" s="1"/>
  <c r="E428" i="6"/>
  <c r="G428" i="6" s="1"/>
  <c r="E427" i="6"/>
  <c r="G427" i="6" s="1"/>
  <c r="E425" i="6"/>
  <c r="G425" i="6" s="1"/>
  <c r="E420" i="6"/>
  <c r="G420" i="6" s="1"/>
  <c r="E419" i="6"/>
  <c r="G419" i="6" s="1"/>
  <c r="E417" i="6"/>
  <c r="G417" i="6" s="1"/>
  <c r="E412" i="6"/>
  <c r="G412" i="6" s="1"/>
  <c r="E411" i="6"/>
  <c r="G411" i="6" s="1"/>
  <c r="E409" i="6"/>
  <c r="G409" i="6" s="1"/>
  <c r="E404" i="6"/>
  <c r="G404" i="6" s="1"/>
  <c r="E403" i="6"/>
  <c r="G403" i="6" s="1"/>
  <c r="E401" i="6"/>
  <c r="G401" i="6" s="1"/>
  <c r="E396" i="6"/>
  <c r="G396" i="6" s="1"/>
  <c r="E395" i="6"/>
  <c r="G395" i="6" s="1"/>
  <c r="E393" i="6"/>
  <c r="G393" i="6" s="1"/>
  <c r="E388" i="6"/>
  <c r="G388" i="6" s="1"/>
  <c r="E387" i="6"/>
  <c r="G387" i="6" s="1"/>
  <c r="E385" i="6"/>
  <c r="G385" i="6" s="1"/>
  <c r="E211" i="6"/>
  <c r="E195" i="6"/>
  <c r="G195" i="6" s="1"/>
  <c r="E187" i="6"/>
  <c r="G187" i="6" s="1"/>
  <c r="E179" i="6"/>
  <c r="G179" i="6" s="1"/>
  <c r="E155" i="6"/>
  <c r="G155" i="6" s="1"/>
  <c r="E154" i="6"/>
  <c r="G154" i="6" s="1"/>
  <c r="E152" i="6"/>
  <c r="G152" i="6" s="1"/>
  <c r="E163" i="6"/>
  <c r="G163" i="6" s="1"/>
  <c r="E162" i="6"/>
  <c r="G162" i="6" s="1"/>
  <c r="E160" i="6"/>
  <c r="G160" i="6" s="1"/>
  <c r="E171" i="6"/>
  <c r="G171" i="6" s="1"/>
  <c r="E170" i="6"/>
  <c r="G170" i="6" s="1"/>
  <c r="E168" i="6"/>
  <c r="G168" i="6" s="1"/>
  <c r="E147" i="6"/>
  <c r="G147" i="6" s="1"/>
  <c r="E146" i="6"/>
  <c r="G146" i="6" s="1"/>
  <c r="E144" i="6"/>
  <c r="G144" i="6" s="1"/>
  <c r="G172" i="6" l="1"/>
  <c r="G164" i="6"/>
  <c r="G156" i="6"/>
  <c r="G233" i="6"/>
  <c r="G148" i="6"/>
  <c r="G437" i="6"/>
  <c r="G213" i="20"/>
  <c r="E132" i="19"/>
  <c r="G437" i="19"/>
  <c r="G180" i="17"/>
  <c r="G172" i="17"/>
  <c r="G389" i="6"/>
  <c r="G413" i="6"/>
  <c r="G421" i="6"/>
  <c r="B18" i="17"/>
  <c r="G213" i="21"/>
  <c r="G218" i="21" s="1"/>
  <c r="G219" i="21" s="1"/>
  <c r="G221" i="21" s="1"/>
  <c r="G448" i="21" s="1"/>
  <c r="G437" i="21"/>
  <c r="G442" i="21" s="1"/>
  <c r="G443" i="21" s="1"/>
  <c r="G437" i="20"/>
  <c r="G442" i="20" s="1"/>
  <c r="E356" i="18"/>
  <c r="G213" i="18"/>
  <c r="G218" i="20"/>
  <c r="G219" i="20" s="1"/>
  <c r="G218" i="19"/>
  <c r="G219" i="19" s="1"/>
  <c r="G442" i="19"/>
  <c r="G442" i="18"/>
  <c r="G443" i="18" s="1"/>
  <c r="G234" i="17"/>
  <c r="G467" i="17"/>
  <c r="G475" i="17" s="1"/>
  <c r="E133" i="17"/>
  <c r="G230" i="17"/>
  <c r="G473" i="17"/>
  <c r="G148" i="17"/>
  <c r="G474" i="17"/>
  <c r="E374" i="17"/>
  <c r="G471" i="17"/>
  <c r="G389" i="17"/>
  <c r="G164" i="17"/>
  <c r="G413" i="17"/>
  <c r="G429" i="6"/>
  <c r="G467" i="6"/>
  <c r="G475" i="6" s="1"/>
  <c r="G397" i="6"/>
  <c r="G474" i="6"/>
  <c r="G405" i="6"/>
  <c r="G473" i="6"/>
  <c r="G472" i="6"/>
  <c r="G218" i="18" l="1"/>
  <c r="G219" i="18" s="1"/>
  <c r="G221" i="18" s="1"/>
  <c r="G448" i="18" s="1"/>
  <c r="G445" i="18"/>
  <c r="G449" i="18" s="1"/>
  <c r="G445" i="21"/>
  <c r="G449" i="21" s="1"/>
  <c r="G450" i="21" s="1"/>
  <c r="B12" i="16" s="1"/>
  <c r="G443" i="20"/>
  <c r="G445" i="20" s="1"/>
  <c r="G449" i="20" s="1"/>
  <c r="G221" i="20"/>
  <c r="G448" i="20" s="1"/>
  <c r="G221" i="19"/>
  <c r="G448" i="19" s="1"/>
  <c r="G443" i="19"/>
  <c r="G445" i="19" s="1"/>
  <c r="G449" i="19" s="1"/>
  <c r="G476" i="17"/>
  <c r="G235" i="17"/>
  <c r="G236" i="17" s="1"/>
  <c r="G238" i="17" s="1"/>
  <c r="G482" i="17" s="1"/>
  <c r="G450" i="18" l="1"/>
  <c r="B9" i="16" s="1"/>
  <c r="G450" i="20"/>
  <c r="B11" i="16" s="1"/>
  <c r="G450" i="19"/>
  <c r="B10" i="16" s="1"/>
  <c r="G477" i="17"/>
  <c r="G479" i="17" s="1"/>
  <c r="G483" i="17" s="1"/>
  <c r="G484" i="17" s="1"/>
  <c r="B14" i="16" s="1"/>
  <c r="E361" i="7"/>
  <c r="E353" i="7"/>
  <c r="E352" i="7"/>
  <c r="E351" i="7"/>
  <c r="E348" i="7"/>
  <c r="E347" i="7"/>
  <c r="E345" i="7"/>
  <c r="E344" i="7"/>
  <c r="E343" i="7"/>
  <c r="E342" i="7"/>
  <c r="E341" i="7"/>
  <c r="E340" i="7"/>
  <c r="E338" i="7"/>
  <c r="E337" i="7"/>
  <c r="E336" i="7"/>
  <c r="E335" i="7"/>
  <c r="E334" i="7"/>
  <c r="E332" i="7"/>
  <c r="E331" i="7"/>
  <c r="E330" i="7"/>
  <c r="E329" i="7"/>
  <c r="E328" i="7"/>
  <c r="E327" i="7"/>
  <c r="E326" i="7"/>
  <c r="E325" i="7"/>
  <c r="E324" i="7"/>
  <c r="E323" i="7"/>
  <c r="E321" i="7"/>
  <c r="E320" i="7"/>
  <c r="E319" i="7"/>
  <c r="E317" i="7"/>
  <c r="E316" i="7"/>
  <c r="E315" i="7"/>
  <c r="E313" i="7"/>
  <c r="E312" i="7"/>
  <c r="E311" i="7"/>
  <c r="E310" i="7"/>
  <c r="E309" i="7"/>
  <c r="E307" i="7"/>
  <c r="E305" i="7"/>
  <c r="E304" i="7"/>
  <c r="E303" i="7"/>
  <c r="E302" i="7"/>
  <c r="E301" i="7"/>
  <c r="E299" i="7"/>
  <c r="E298" i="7"/>
  <c r="E297" i="7"/>
  <c r="E296" i="7"/>
  <c r="E294" i="7"/>
  <c r="E293" i="7"/>
  <c r="E292" i="7"/>
  <c r="E291" i="7"/>
  <c r="E290" i="7"/>
  <c r="E288" i="7"/>
  <c r="E286" i="7"/>
  <c r="E285" i="7"/>
  <c r="E284" i="7"/>
  <c r="E283" i="7"/>
  <c r="E282" i="7"/>
  <c r="E281" i="7"/>
  <c r="E280" i="7"/>
  <c r="E279" i="7"/>
  <c r="E278" i="7"/>
  <c r="E277" i="7"/>
  <c r="E276" i="7"/>
  <c r="E275" i="7"/>
  <c r="E274" i="7"/>
  <c r="E272" i="7"/>
  <c r="E271" i="7"/>
  <c r="E270" i="7"/>
  <c r="E269" i="7"/>
  <c r="E268" i="7"/>
  <c r="E267" i="7"/>
  <c r="E266" i="7"/>
  <c r="E265" i="7"/>
  <c r="E264" i="7"/>
  <c r="E208" i="7"/>
  <c r="E207" i="7"/>
  <c r="E206" i="7"/>
  <c r="E205" i="7"/>
  <c r="E204" i="7"/>
  <c r="E203" i="7"/>
  <c r="E201" i="7"/>
  <c r="E200" i="7"/>
  <c r="E199" i="7"/>
  <c r="E190" i="7"/>
  <c r="E189" i="7"/>
  <c r="E188" i="7"/>
  <c r="E187" i="7"/>
  <c r="E186" i="7"/>
  <c r="E184" i="7"/>
  <c r="E183" i="7"/>
  <c r="E137" i="7"/>
  <c r="E129" i="7"/>
  <c r="E128" i="7"/>
  <c r="E127" i="7"/>
  <c r="E124" i="7"/>
  <c r="E123" i="7"/>
  <c r="E121" i="7"/>
  <c r="E120" i="7"/>
  <c r="E119" i="7"/>
  <c r="E118" i="7"/>
  <c r="E117" i="7"/>
  <c r="E116" i="7"/>
  <c r="E114" i="7"/>
  <c r="E113" i="7"/>
  <c r="E112" i="7"/>
  <c r="E111" i="7"/>
  <c r="E110" i="7"/>
  <c r="E108" i="7"/>
  <c r="E107" i="7"/>
  <c r="E106" i="7"/>
  <c r="E105" i="7"/>
  <c r="E104" i="7"/>
  <c r="E103" i="7"/>
  <c r="E102" i="7"/>
  <c r="E101" i="7"/>
  <c r="E100" i="7"/>
  <c r="E99" i="7"/>
  <c r="E97" i="7"/>
  <c r="E96" i="7"/>
  <c r="E95" i="7"/>
  <c r="E93" i="7"/>
  <c r="E92" i="7"/>
  <c r="E91" i="7"/>
  <c r="E89" i="7"/>
  <c r="E88" i="7"/>
  <c r="E87" i="7"/>
  <c r="E86" i="7"/>
  <c r="E85" i="7"/>
  <c r="E83" i="7"/>
  <c r="E81" i="7"/>
  <c r="E80" i="7"/>
  <c r="E79" i="7"/>
  <c r="E78" i="7"/>
  <c r="E77" i="7"/>
  <c r="E75" i="7"/>
  <c r="E74" i="7"/>
  <c r="E73" i="7"/>
  <c r="E72" i="7"/>
  <c r="E70" i="7"/>
  <c r="E69" i="7"/>
  <c r="E68" i="7"/>
  <c r="E67" i="7"/>
  <c r="E66" i="7"/>
  <c r="E64" i="7"/>
  <c r="E62" i="7"/>
  <c r="E61" i="7"/>
  <c r="E60" i="7"/>
  <c r="E59" i="7"/>
  <c r="E58" i="7"/>
  <c r="E57" i="7"/>
  <c r="E56" i="7"/>
  <c r="E55" i="7"/>
  <c r="E54" i="7"/>
  <c r="E53" i="7"/>
  <c r="E52" i="7"/>
  <c r="E51" i="7"/>
  <c r="E50" i="7"/>
  <c r="E48" i="7"/>
  <c r="E47" i="7"/>
  <c r="E46" i="7"/>
  <c r="E45" i="7"/>
  <c r="E44" i="7"/>
  <c r="E43" i="7"/>
  <c r="E42" i="7"/>
  <c r="E41" i="7"/>
  <c r="E40" i="7"/>
  <c r="B240" i="7" l="1"/>
  <c r="G209" i="7"/>
  <c r="G217" i="7" s="1"/>
  <c r="G441" i="7"/>
  <c r="E355" i="7"/>
  <c r="E356" i="7" s="1"/>
  <c r="E131" i="7"/>
  <c r="E194" i="6"/>
  <c r="G194" i="6" s="1"/>
  <c r="E192" i="6"/>
  <c r="E186" i="6"/>
  <c r="E184" i="6"/>
  <c r="E178" i="6"/>
  <c r="E176" i="6"/>
  <c r="E132" i="7" l="1"/>
  <c r="G213" i="7"/>
  <c r="G218" i="7" s="1"/>
  <c r="G219" i="7" s="1"/>
  <c r="G221" i="7" s="1"/>
  <c r="G437" i="7"/>
  <c r="B258" i="6"/>
  <c r="G442" i="7" l="1"/>
  <c r="G448" i="7"/>
  <c r="E379" i="6"/>
  <c r="E371" i="6"/>
  <c r="E370" i="6"/>
  <c r="E369" i="6"/>
  <c r="E366" i="6"/>
  <c r="E365" i="6"/>
  <c r="E363" i="6"/>
  <c r="E362" i="6"/>
  <c r="E361" i="6"/>
  <c r="E360" i="6"/>
  <c r="E359" i="6"/>
  <c r="E358" i="6"/>
  <c r="E356" i="6"/>
  <c r="E355" i="6"/>
  <c r="E354" i="6"/>
  <c r="E353" i="6"/>
  <c r="E352" i="6"/>
  <c r="E350" i="6"/>
  <c r="E349" i="6"/>
  <c r="E348" i="6"/>
  <c r="E347" i="6"/>
  <c r="E346" i="6"/>
  <c r="E345" i="6"/>
  <c r="E344" i="6"/>
  <c r="E343" i="6"/>
  <c r="E342" i="6"/>
  <c r="E341" i="6"/>
  <c r="E339" i="6"/>
  <c r="E338" i="6"/>
  <c r="E337" i="6"/>
  <c r="E335" i="6"/>
  <c r="E334" i="6"/>
  <c r="E333" i="6"/>
  <c r="E331" i="6"/>
  <c r="E330" i="6"/>
  <c r="E329" i="6"/>
  <c r="E328" i="6"/>
  <c r="E327" i="6"/>
  <c r="E325" i="6"/>
  <c r="E323" i="6"/>
  <c r="E322" i="6"/>
  <c r="E321" i="6"/>
  <c r="E320" i="6"/>
  <c r="E319" i="6"/>
  <c r="E317" i="6"/>
  <c r="E316" i="6"/>
  <c r="E315" i="6"/>
  <c r="E314" i="6"/>
  <c r="E312" i="6"/>
  <c r="E311" i="6"/>
  <c r="E310" i="6"/>
  <c r="E309" i="6"/>
  <c r="E308" i="6"/>
  <c r="E306" i="6"/>
  <c r="E304" i="6"/>
  <c r="E303" i="6"/>
  <c r="E302" i="6"/>
  <c r="E301" i="6"/>
  <c r="E300" i="6"/>
  <c r="E299" i="6"/>
  <c r="E298" i="6"/>
  <c r="E297" i="6"/>
  <c r="E296" i="6"/>
  <c r="E295" i="6"/>
  <c r="E294" i="6"/>
  <c r="E293" i="6"/>
  <c r="E292" i="6"/>
  <c r="E290" i="6"/>
  <c r="E289" i="6"/>
  <c r="E288" i="6"/>
  <c r="E287" i="6"/>
  <c r="E286" i="6"/>
  <c r="E285" i="6"/>
  <c r="E284" i="6"/>
  <c r="E283" i="6"/>
  <c r="E282" i="6"/>
  <c r="E225" i="6"/>
  <c r="E224" i="6"/>
  <c r="E223" i="6"/>
  <c r="E222" i="6"/>
  <c r="E221" i="6"/>
  <c r="E220" i="6"/>
  <c r="E218" i="6"/>
  <c r="E217" i="6"/>
  <c r="E216" i="6"/>
  <c r="E214" i="6"/>
  <c r="E213" i="6"/>
  <c r="E212" i="6"/>
  <c r="E209" i="6"/>
  <c r="E207" i="6"/>
  <c r="E206" i="6"/>
  <c r="E205" i="6"/>
  <c r="E204" i="6"/>
  <c r="E203" i="6"/>
  <c r="E201" i="6"/>
  <c r="E200" i="6"/>
  <c r="G192" i="6"/>
  <c r="G196" i="6" s="1"/>
  <c r="G186" i="6"/>
  <c r="G184" i="6"/>
  <c r="G178" i="6"/>
  <c r="G232" i="6" s="1"/>
  <c r="G176" i="6"/>
  <c r="E138" i="6"/>
  <c r="E130" i="6"/>
  <c r="E129" i="6"/>
  <c r="E128" i="6"/>
  <c r="E125" i="6"/>
  <c r="E124" i="6"/>
  <c r="E122" i="6"/>
  <c r="E121" i="6"/>
  <c r="E120" i="6"/>
  <c r="E119" i="6"/>
  <c r="E118" i="6"/>
  <c r="E117" i="6"/>
  <c r="E115" i="6"/>
  <c r="E114" i="6"/>
  <c r="E113" i="6"/>
  <c r="E112" i="6"/>
  <c r="E111" i="6"/>
  <c r="E109" i="6"/>
  <c r="E108" i="6"/>
  <c r="E107" i="6"/>
  <c r="E106" i="6"/>
  <c r="E105" i="6"/>
  <c r="E104" i="6"/>
  <c r="E103" i="6"/>
  <c r="E102" i="6"/>
  <c r="E101" i="6"/>
  <c r="E100" i="6"/>
  <c r="E98" i="6"/>
  <c r="E97" i="6"/>
  <c r="E96" i="6"/>
  <c r="E94" i="6"/>
  <c r="E93" i="6"/>
  <c r="E92" i="6"/>
  <c r="E90" i="6"/>
  <c r="E89" i="6"/>
  <c r="E88" i="6"/>
  <c r="E87" i="6"/>
  <c r="E86" i="6"/>
  <c r="E84" i="6"/>
  <c r="E82" i="6"/>
  <c r="E81" i="6"/>
  <c r="E80" i="6"/>
  <c r="E79" i="6"/>
  <c r="E78" i="6"/>
  <c r="E76" i="6"/>
  <c r="E75" i="6"/>
  <c r="E74" i="6"/>
  <c r="E73" i="6"/>
  <c r="E71" i="6"/>
  <c r="E70" i="6"/>
  <c r="E69" i="6"/>
  <c r="E68" i="6"/>
  <c r="E67" i="6"/>
  <c r="E65" i="6"/>
  <c r="E63" i="6"/>
  <c r="E62" i="6"/>
  <c r="E61" i="6"/>
  <c r="E60" i="6"/>
  <c r="E59" i="6"/>
  <c r="E58" i="6"/>
  <c r="E57" i="6"/>
  <c r="E56" i="6"/>
  <c r="E55" i="6"/>
  <c r="E54" i="6"/>
  <c r="E53" i="6"/>
  <c r="E52" i="6"/>
  <c r="E51" i="6"/>
  <c r="E49" i="6"/>
  <c r="E48" i="6"/>
  <c r="E47" i="6"/>
  <c r="E46" i="6"/>
  <c r="E45" i="6"/>
  <c r="E44" i="6"/>
  <c r="E43" i="6"/>
  <c r="E42" i="6"/>
  <c r="E41" i="6"/>
  <c r="G188" i="6" l="1"/>
  <c r="G180" i="6"/>
  <c r="G231" i="6"/>
  <c r="G226" i="6"/>
  <c r="G234" i="6" s="1"/>
  <c r="G443" i="7"/>
  <c r="G445" i="7" s="1"/>
  <c r="G449" i="7" s="1"/>
  <c r="G450" i="7" s="1"/>
  <c r="B8" i="16" s="1"/>
  <c r="E132" i="6"/>
  <c r="E133" i="6" s="1"/>
  <c r="E373" i="6"/>
  <c r="G471" i="6" s="1"/>
  <c r="G476" i="6" l="1"/>
  <c r="G477" i="6" s="1"/>
  <c r="G479" i="6" s="1"/>
  <c r="G483" i="6" s="1"/>
  <c r="E374" i="6"/>
  <c r="G230" i="6"/>
  <c r="G235" i="6" l="1"/>
  <c r="G236" i="6" s="1"/>
  <c r="G238" i="6" s="1"/>
  <c r="G482" i="6" s="1"/>
  <c r="G484" i="6" l="1"/>
  <c r="B13" i="16" s="1"/>
</calcChain>
</file>

<file path=xl/sharedStrings.xml><?xml version="1.0" encoding="utf-8"?>
<sst xmlns="http://schemas.openxmlformats.org/spreadsheetml/2006/main" count="5755" uniqueCount="284">
  <si>
    <t>INNOVATION CHAIN NORTH</t>
  </si>
  <si>
    <t>Framework of New build Construction Contractors 2024</t>
  </si>
  <si>
    <t>PRICING SUMMARY SHEET</t>
  </si>
  <si>
    <t>TENDERER'S NAME</t>
  </si>
  <si>
    <t>[insert]</t>
  </si>
  <si>
    <t>SUMMARY OF TOTAL COMBINED COST FOR TIMBER FRAME AND TRADITIONAL CONSTRUCTION</t>
  </si>
  <si>
    <t>LOT</t>
  </si>
  <si>
    <t xml:space="preserve"> COMBINED TOTAL</t>
  </si>
  <si>
    <t>Low Value L1</t>
  </si>
  <si>
    <t>Low Value L2</t>
  </si>
  <si>
    <t>Low Value L3</t>
  </si>
  <si>
    <t>Low Value L4</t>
  </si>
  <si>
    <t>Low Value L5</t>
  </si>
  <si>
    <t>High Value H1</t>
  </si>
  <si>
    <t>High Value H2</t>
  </si>
  <si>
    <t>NOTE: Where the 'Combined Total' cells above are highlighted red it is taken that the contractor is not tendering for the lot in question. Only pricing in the green highlighted cells will be taken forward.</t>
  </si>
  <si>
    <t>PRICING SCHEDULE</t>
  </si>
  <si>
    <t>LOW VALUE LOT L1</t>
  </si>
  <si>
    <t>TRADITIONAL CONSTRUCTION</t>
  </si>
  <si>
    <t>LOCATION</t>
  </si>
  <si>
    <t>Greater Manchester and Merseyside, Cheshire, Derbyshire West and Staffordshire</t>
  </si>
  <si>
    <t>Virtual Project Scenario</t>
  </si>
  <si>
    <t>Nature of project</t>
  </si>
  <si>
    <t>New Build Affordable Rent Units</t>
  </si>
  <si>
    <t>27 no</t>
  </si>
  <si>
    <t>Size (m2) and Mix (no) of units</t>
  </si>
  <si>
    <t>2B3P House</t>
  </si>
  <si>
    <t>NDSS</t>
  </si>
  <si>
    <t>3B4P House</t>
  </si>
  <si>
    <t>3B4P House (side)</t>
  </si>
  <si>
    <t>3B5P House</t>
  </si>
  <si>
    <t>GIFA (m2)</t>
  </si>
  <si>
    <t>Site Access</t>
  </si>
  <si>
    <t>Good access direct from main adopted road network</t>
  </si>
  <si>
    <t>Vandalism risk</t>
  </si>
  <si>
    <t>High risk - CCTV required with security guard nights and weekends</t>
  </si>
  <si>
    <t>Length of Contract</t>
  </si>
  <si>
    <t>working weeks</t>
  </si>
  <si>
    <t>Base Date / Commencement Date</t>
  </si>
  <si>
    <t>31st January 2024</t>
  </si>
  <si>
    <t>Form of Contract</t>
  </si>
  <si>
    <t>JCT Design and Build 2016 with ICN Amendments</t>
  </si>
  <si>
    <t>Pricing schedule notes and guidance</t>
  </si>
  <si>
    <r>
      <rPr>
        <b/>
        <sz val="12"/>
        <color theme="1"/>
        <rFont val="Arial"/>
        <family val="2"/>
      </rPr>
      <t>1.</t>
    </r>
    <r>
      <rPr>
        <sz val="12"/>
        <color theme="1"/>
        <rFont val="Arial"/>
        <family val="2"/>
      </rPr>
      <t xml:space="preserve"> All rates submitted should be as outlined in the RICS NRM2 Preliminaries (Main Contract)</t>
    </r>
  </si>
  <si>
    <r>
      <rPr>
        <b/>
        <sz val="12"/>
        <color theme="1"/>
        <rFont val="Arial"/>
        <family val="2"/>
      </rPr>
      <t>2.</t>
    </r>
    <r>
      <rPr>
        <sz val="12"/>
        <color theme="1"/>
        <rFont val="Arial"/>
        <family val="2"/>
      </rPr>
      <t xml:space="preserve"> Accommodation and welfare provisions shall be in strict accordance with the CDM Regulations 2015</t>
    </r>
  </si>
  <si>
    <r>
      <rPr>
        <b/>
        <sz val="12"/>
        <rFont val="Arial"/>
        <family val="2"/>
      </rPr>
      <t>3.</t>
    </r>
    <r>
      <rPr>
        <sz val="12"/>
        <rFont val="Arial"/>
        <family val="2"/>
      </rPr>
      <t xml:space="preserve"> All rates submitted will be applied and used as a basis for the future negotiation of Fixed Price Contracts for all projects within the aforementioned LOT for the full duration of the Framework Agreement. Annual inflationary increases will be applied from the commencement date of the framework and shall be in accordance with BCIS Tender Price Indices or as evidenced to the satisfaction of the instructing client.</t>
    </r>
  </si>
  <si>
    <r>
      <rPr>
        <b/>
        <sz val="12"/>
        <color theme="1"/>
        <rFont val="Arial"/>
        <family val="2"/>
      </rPr>
      <t>4.</t>
    </r>
    <r>
      <rPr>
        <sz val="12"/>
        <color theme="1"/>
        <rFont val="Arial"/>
        <family val="2"/>
      </rPr>
      <t xml:space="preserve"> All items listed below may not be specifically required on every individual project within this LOT. For the purposes of the evaluation each individual item shall be priced or, if included within another item, annotated accordingly identifying which item it is included within. ICN reserves the right to reject any priced schedules submitted with a tender which includes only summary costs or totals which are not fully completed. </t>
    </r>
  </si>
  <si>
    <r>
      <rPr>
        <b/>
        <sz val="12"/>
        <rFont val="Arial"/>
        <family val="2"/>
      </rPr>
      <t>5.</t>
    </r>
    <r>
      <rPr>
        <sz val="12"/>
        <rFont val="Arial"/>
        <family val="2"/>
      </rPr>
      <t xml:space="preserve"> Should the tenderer deem that a member of the Site Staff and Supervision team will not be required full time on projects within this LOT then the weekly rate shall be adjusted accordingly not the number of weeks. Consideration should be given that the rates inserted will be fixed for future AMP agreements (only subject to inflationary increases as noted above) </t>
    </r>
  </si>
  <si>
    <r>
      <rPr>
        <b/>
        <sz val="12"/>
        <color theme="1"/>
        <rFont val="Arial"/>
        <family val="2"/>
      </rPr>
      <t xml:space="preserve">6. </t>
    </r>
    <r>
      <rPr>
        <sz val="12"/>
        <color theme="1"/>
        <rFont val="Arial"/>
        <family val="2"/>
      </rPr>
      <t xml:space="preserve">None of the measured quantities or descriptions are to be altered, all tendering bids are to be based upon a fixed price schedule for consistency. </t>
    </r>
  </si>
  <si>
    <r>
      <rPr>
        <b/>
        <sz val="12"/>
        <color theme="1"/>
        <rFont val="Arial"/>
        <family val="2"/>
      </rPr>
      <t>7</t>
    </r>
    <r>
      <rPr>
        <sz val="12"/>
        <color theme="1"/>
        <rFont val="Arial"/>
        <family val="2"/>
      </rPr>
      <t>. Preliminaries are to be based on the contract period stated above based on traditional masonry construction. Each item is to be priced based on the relevant contract period. The period stated are for time on site and exclude lead in periods for discharge of pre-start planning conditions. Any other pre-start time costs should be included in the preliminaries. Any items not priced will be deemed not to be required on projects of a similar nature within the afoementioned LOT value range for the duration of the Framework Agreement.</t>
    </r>
  </si>
  <si>
    <r>
      <t xml:space="preserve">8. </t>
    </r>
    <r>
      <rPr>
        <sz val="12"/>
        <color theme="1"/>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</si>
  <si>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r>
      <t xml:space="preserve">9. </t>
    </r>
    <r>
      <rPr>
        <sz val="12"/>
        <color theme="1"/>
        <rFont val="Arial"/>
        <family val="2"/>
      </rPr>
      <t>The tenderer is to assume Fabric First construction to meet current Building Regulations but is to allow for all Part L uplifts which have been prevalent since June 2022 on a separate line as indicated</t>
    </r>
  </si>
  <si>
    <r>
      <t xml:space="preserve">10. </t>
    </r>
    <r>
      <rPr>
        <sz val="12"/>
        <color theme="1"/>
        <rFont val="Arial"/>
        <family val="2"/>
      </rPr>
      <t>The tenderer should note that non completion of one schedule will not be a compliant tender - both timber frame and traditional need to be completed</t>
    </r>
  </si>
  <si>
    <r>
      <t xml:space="preserve">11. </t>
    </r>
    <r>
      <rPr>
        <sz val="12"/>
        <rFont val="Arial"/>
        <family val="2"/>
      </rPr>
      <t>The tenderer shall complete the pricing schedule based upon the Affordable Rent specification and Standard House Type layouts (as included within the tender documentation) excluding all abnormal costs.</t>
    </r>
  </si>
  <si>
    <t>Preliminaries</t>
  </si>
  <si>
    <t>Quantity</t>
  </si>
  <si>
    <t>Unit</t>
  </si>
  <si>
    <t>Rate</t>
  </si>
  <si>
    <t>Total</t>
  </si>
  <si>
    <t>Notes</t>
  </si>
  <si>
    <t>Project specific management and Staff</t>
  </si>
  <si>
    <t>Project Manager</t>
  </si>
  <si>
    <t>weeks</t>
  </si>
  <si>
    <t>Contracts Manager</t>
  </si>
  <si>
    <t>Site Engineer</t>
  </si>
  <si>
    <t>Site Manager</t>
  </si>
  <si>
    <t>Finishing Foreman / Assistant Site Manager</t>
  </si>
  <si>
    <t>Labourer (including at handover)</t>
  </si>
  <si>
    <t>Quantity Surveying / Commercial Management</t>
  </si>
  <si>
    <t>Planner</t>
  </si>
  <si>
    <t>Health &amp; Safety Officer</t>
  </si>
  <si>
    <t>Site establishment</t>
  </si>
  <si>
    <t xml:space="preserve">Delivery of temp accomodation to site and removal on completion </t>
  </si>
  <si>
    <t>Item</t>
  </si>
  <si>
    <t>Site office (inc furniture)</t>
  </si>
  <si>
    <t>Meeting room (inc furniture)</t>
  </si>
  <si>
    <t>Canteens and Kitchens</t>
  </si>
  <si>
    <t>Drying room</t>
  </si>
  <si>
    <t>Toilets and washrooms</t>
  </si>
  <si>
    <t xml:space="preserve">Secure stores </t>
  </si>
  <si>
    <t>Telephones and Photocopiers (connection and charges)</t>
  </si>
  <si>
    <t>IT systems with email and internet capability</t>
  </si>
  <si>
    <t>Consumables and services associated with site accommodation</t>
  </si>
  <si>
    <t>Fire points and fire fighting equipment</t>
  </si>
  <si>
    <t>Main Contractor's Signboard</t>
  </si>
  <si>
    <t>Client/Homes England signboard; production, installation and removal (as ER's)</t>
  </si>
  <si>
    <t>Cleaning</t>
  </si>
  <si>
    <t>Site cleaning</t>
  </si>
  <si>
    <t xml:space="preserve">Site set up </t>
  </si>
  <si>
    <t>Tarmac and hardcore compound area</t>
  </si>
  <si>
    <t>item</t>
  </si>
  <si>
    <t>Temporary roads incl demarcation for safe pedestrian and vehicular routes</t>
  </si>
  <si>
    <t>Temproary fencing to compound area</t>
  </si>
  <si>
    <t>Temporary security fencing to site perimeter</t>
  </si>
  <si>
    <t>Removal of compound on completion; reinstatement</t>
  </si>
  <si>
    <t>Temp Services incl all connections, disconnections and usage</t>
  </si>
  <si>
    <t>Water supply</t>
  </si>
  <si>
    <t>Gas Supply</t>
  </si>
  <si>
    <t xml:space="preserve">Electric supply, Lighting and power </t>
  </si>
  <si>
    <t>Drainage</t>
  </si>
  <si>
    <t>Security</t>
  </si>
  <si>
    <t>Night watchman</t>
  </si>
  <si>
    <t>Pedestrian gates</t>
  </si>
  <si>
    <t>Vehicular gates</t>
  </si>
  <si>
    <t>CCTV cameras set up costs</t>
  </si>
  <si>
    <t>CCTV weekly charge</t>
  </si>
  <si>
    <t>Material distribution</t>
  </si>
  <si>
    <t>Forklift and driver</t>
  </si>
  <si>
    <t>Site plant</t>
  </si>
  <si>
    <t>Small Dumper</t>
  </si>
  <si>
    <t>Mixer</t>
  </si>
  <si>
    <t>Road Sweeper including driver and fuel</t>
  </si>
  <si>
    <t>Excavator / mini digger including driver and fuel</t>
  </si>
  <si>
    <t>Small tools and equiptment</t>
  </si>
  <si>
    <t>Health and Safety</t>
  </si>
  <si>
    <t>1st aid kit</t>
  </si>
  <si>
    <t>Health and safety site visits</t>
  </si>
  <si>
    <t>Falling from heights</t>
  </si>
  <si>
    <t>Scaffolding</t>
  </si>
  <si>
    <t>External scaffolding including mat</t>
  </si>
  <si>
    <t>Adaption of Scaffolding</t>
  </si>
  <si>
    <t>Internal Scaffolding</t>
  </si>
  <si>
    <t>Fees and charges</t>
  </si>
  <si>
    <t>Specialist site survey and level survey</t>
  </si>
  <si>
    <t>As built drawings and manuals</t>
  </si>
  <si>
    <t>CDM regulations and health and safety plan</t>
  </si>
  <si>
    <t>Considerate constructors scheme</t>
  </si>
  <si>
    <t>SAP calculations and energy performance certificates</t>
  </si>
  <si>
    <t>Robust details</t>
  </si>
  <si>
    <t>Building Control Fees</t>
  </si>
  <si>
    <t>Planning Condition Discharge Fees</t>
  </si>
  <si>
    <t>no</t>
  </si>
  <si>
    <t>tenderer to assume there are 15 conditions requiring discharge</t>
  </si>
  <si>
    <t>Adoption Agreements for Section 278, 104 and 38 Agreements</t>
  </si>
  <si>
    <t>tenderer to assume road and sewers on virtual plan to be adopted</t>
  </si>
  <si>
    <t xml:space="preserve">NHBC (or equivalent) 12 year structural warranty cover </t>
  </si>
  <si>
    <t>tenderer not to include for insolvency cover</t>
  </si>
  <si>
    <t>Testing and reports</t>
  </si>
  <si>
    <t>Methane and radon testing and reports</t>
  </si>
  <si>
    <t>Concrete testing and reports</t>
  </si>
  <si>
    <t>Dilapidation Surveys</t>
  </si>
  <si>
    <t>Sound testing</t>
  </si>
  <si>
    <t>Air pressure tests</t>
  </si>
  <si>
    <t>Handover costs</t>
  </si>
  <si>
    <t>Snagging costs / inspections</t>
  </si>
  <si>
    <t>Contract cleaners</t>
  </si>
  <si>
    <t>Clean to external areas</t>
  </si>
  <si>
    <t>Skips</t>
  </si>
  <si>
    <t>Lorry and tipping charges</t>
  </si>
  <si>
    <t>Resident handover packs</t>
  </si>
  <si>
    <t>Insurances and Guarantees</t>
  </si>
  <si>
    <t>Project specific Insurances</t>
  </si>
  <si>
    <t>6.5.1 Insurance</t>
  </si>
  <si>
    <t>Performance bond / parent company guarantee / insolvency cover</t>
  </si>
  <si>
    <t>NIL</t>
  </si>
  <si>
    <t>Contractor to indicate on Supplier Questionnaire</t>
  </si>
  <si>
    <t>Maintenance period</t>
  </si>
  <si>
    <t>Defects / Maintenance to dwellings</t>
  </si>
  <si>
    <t>External areas - paths, paving and adopted areas</t>
  </si>
  <si>
    <t>Landscaped areas</t>
  </si>
  <si>
    <t>Total of preliminaries</t>
  </si>
  <si>
    <t xml:space="preserve">Total of preliminaries expressed as a weekly cost </t>
  </si>
  <si>
    <t>Overheads and Profit</t>
  </si>
  <si>
    <t>Corporate overheads (expressed as a %)</t>
  </si>
  <si>
    <t>Profit (expressed as a %)</t>
  </si>
  <si>
    <t>Overheads and Profit Total</t>
  </si>
  <si>
    <t>Construction Costs</t>
  </si>
  <si>
    <t>2 bed 3 person house (constructed as a mid mews)</t>
  </si>
  <si>
    <t>No of units</t>
  </si>
  <si>
    <t>Substructures</t>
  </si>
  <si>
    <t>Traditional strip foundation and lowest floor construction (expressed as GIFA)</t>
  </si>
  <si>
    <t>m2</t>
  </si>
  <si>
    <t>Superstructures</t>
  </si>
  <si>
    <t>Allowance for Part L June 22 uplift</t>
  </si>
  <si>
    <t>Total cost for 2B3P mid mews houses (NDSS)</t>
  </si>
  <si>
    <t>2 bed 3 person house (constructed as a semi detached)</t>
  </si>
  <si>
    <t>Total cost for 2B3P semi detached houses (NDSS)</t>
  </si>
  <si>
    <t>3 bed 4 person House (constructed as a semi detached)</t>
  </si>
  <si>
    <t>Total cost for 3B4P semi detached houses (NDSS)</t>
  </si>
  <si>
    <t>3 bed 4 person House (constructed as a semi detached) (side entrance)</t>
  </si>
  <si>
    <t>3 bed 5 person house (constructed as semi detached)</t>
  </si>
  <si>
    <t>Total cost for 3B5P houses (NDSS)</t>
  </si>
  <si>
    <t>EXTERNAL WORKS</t>
  </si>
  <si>
    <t>Site Preparation Works</t>
  </si>
  <si>
    <t>Site Clearance (assume 300mm deep inert to landfil)</t>
  </si>
  <si>
    <t>m²</t>
  </si>
  <si>
    <t>Preparatory Groundworks</t>
  </si>
  <si>
    <t>Roads, Paths, Pavings and Surfacings</t>
  </si>
  <si>
    <t>Adopted Road (tarmac) including all kerbs and dropped kerbs</t>
  </si>
  <si>
    <t>Adopted footpath 2m wide (tarmac) including all edgings</t>
  </si>
  <si>
    <t>Non Adopted footpath (tarmac) including all edgings</t>
  </si>
  <si>
    <t>nil</t>
  </si>
  <si>
    <t>Non Adopted Road and Parking Space (tarmac) including all edgings</t>
  </si>
  <si>
    <t>PCC concrete paving 600x600mm (PC sum £40/m2 supply) incl edgings</t>
  </si>
  <si>
    <t>Soft Landscaping, Planting and Irrigation Systems</t>
  </si>
  <si>
    <t>Turf and topsoil (300mm deep)</t>
  </si>
  <si>
    <t>External low level Planting including topsoil and mulch</t>
  </si>
  <si>
    <t>PROV SUM</t>
  </si>
  <si>
    <t>Tree species (PC sum £300)</t>
  </si>
  <si>
    <t>Plot timber gates</t>
  </si>
  <si>
    <t>1800mm high close boarded timber fencing, concrete gravel boards and post</t>
  </si>
  <si>
    <t>lm</t>
  </si>
  <si>
    <t>2100mm high close boarded timber fencing, concrete gravel boards and post</t>
  </si>
  <si>
    <t>External Drainage</t>
  </si>
  <si>
    <t>Site wide Surface Water and Foul Water Drainage</t>
  </si>
  <si>
    <t>Plot drainage</t>
  </si>
  <si>
    <t>Land Drainage</t>
  </si>
  <si>
    <t>External Services</t>
  </si>
  <si>
    <t>Water Mains Supply</t>
  </si>
  <si>
    <t>Electricity Mains Supply</t>
  </si>
  <si>
    <t>Gas Mains Supply</t>
  </si>
  <si>
    <t>Telecommunications and other Communication System Connections</t>
  </si>
  <si>
    <t xml:space="preserve">item </t>
  </si>
  <si>
    <t>External Street Lighting Systems</t>
  </si>
  <si>
    <t>Builder's Work In Connection with External Services</t>
  </si>
  <si>
    <t>Total cost for External Works</t>
  </si>
  <si>
    <t xml:space="preserve">SUMMARY </t>
  </si>
  <si>
    <t>TOTAL COST</t>
  </si>
  <si>
    <t>Substructure</t>
  </si>
  <si>
    <t>Superstructure</t>
  </si>
  <si>
    <t>Part L Uplift</t>
  </si>
  <si>
    <t>External Works</t>
  </si>
  <si>
    <t>Post Contract Design Fees at say 3%</t>
  </si>
  <si>
    <t>OH&amp;P</t>
  </si>
  <si>
    <t>TOTAL GREENFIELD SITE COST FOR 27 AFFORDABLE RENT UNITS IN TRADITIONAL CONSTRUCTION</t>
  </si>
  <si>
    <t>Framework of  New build Construction Contractors 2024</t>
  </si>
  <si>
    <t>TIMBER FRAME CONSTRUCTION</t>
  </si>
  <si>
    <t>Virtual  Project Scenario</t>
  </si>
  <si>
    <t>Good access direct from main road network</t>
  </si>
  <si>
    <t>JCT design and build 2016 with ICN Amendments</t>
  </si>
  <si>
    <r>
      <t xml:space="preserve">12. </t>
    </r>
    <r>
      <rPr>
        <sz val="12"/>
        <color theme="1"/>
        <rFont val="Arial"/>
        <family val="2"/>
      </rPr>
      <t>The tenderer shall allow for any cranage and associated works within the timber frame superstructures rate not the preliminaries schedule.</t>
    </r>
  </si>
  <si>
    <t>Quantity Surveying /Commercial Management</t>
  </si>
  <si>
    <t>Tarmac and hardcored compound area</t>
  </si>
  <si>
    <t>Temporary roads including demarcation for safe pedestrian and vehicular routes</t>
  </si>
  <si>
    <t>Snagging costs</t>
  </si>
  <si>
    <t>Project specific Insurance</t>
  </si>
  <si>
    <t>Defects/Maintenance to dwelling</t>
  </si>
  <si>
    <t>OHP</t>
  </si>
  <si>
    <t>TOTAL GREENFIELD SITE COST FOR 27 AFFORDABLE RENT UNITS IN TIMBER FRAME CONSTRUCTION</t>
  </si>
  <si>
    <t>FINAL SUMMARY</t>
  </si>
  <si>
    <t>TOTAL COMBINED SITE COST FOR 27 AFFORDABLE RENT UNITS IN TIMBER FRAME CONSTRUCTION AND 27 UNITS IN TRADITIONAL CONSTRUCTION</t>
  </si>
  <si>
    <t>LOW VALUE LOT L2</t>
  </si>
  <si>
    <t>Lancashire and Cumbria</t>
  </si>
  <si>
    <t>LOW VALUE LOT L3</t>
  </si>
  <si>
    <t>Northumberland, Tyne &amp; Wear, Durham</t>
  </si>
  <si>
    <t>LOW VALUE LOT L4</t>
  </si>
  <si>
    <t>North Yorkshire, West Yorkshire and East Yorkshire</t>
  </si>
  <si>
    <t>LOW VALUE LOT L5</t>
  </si>
  <si>
    <t>South Yorkshire, North Nottinghamshire, Lincolnshire, Derbyshire East</t>
  </si>
  <si>
    <t>HIGH VALUE LOT H1 WEST</t>
  </si>
  <si>
    <t>Greater Manchester, Merseyside, Cheshire, Derbyshire West, Staffordshire, Lancashire, Cumbria</t>
  </si>
  <si>
    <t>80 no</t>
  </si>
  <si>
    <t>4B6P House</t>
  </si>
  <si>
    <r>
      <t xml:space="preserve">8. </t>
    </r>
    <r>
      <rPr>
        <sz val="12"/>
        <rFont val="Arial"/>
        <family val="2"/>
      </rPr>
      <t>Tenderers should allow the percentage for profit and corporate overhead [contractors margin] and these are to include: Contractors profit on net costs. Contracting companies corporate operating overheads on net costs which include cost of premises, employment of non site based staff [with the exception of visiting contract surveyors and construction manager] including estimators, customer care teams, business development managers, buyers, planners, resource, scheduling and programmers, directors and heads of departments, accounts, legal, financing, property costs, administration, IT, human resources, telecoms, transport and vehicles, corporate charges.  All contractors contributions to Group overheads [where applicable]</t>
    </r>
  </si>
  <si>
    <t>3 bed 4 person House (constructed as a mid mews)</t>
  </si>
  <si>
    <t>Total cost for 3B4P mid mews houses (NDSS)</t>
  </si>
  <si>
    <t>3 bed 4 person house (constructed as semi detached) (side entrance)</t>
  </si>
  <si>
    <t>4 bed 6 person house (constructed as semi detached)</t>
  </si>
  <si>
    <t>Total cost for 4B6P semi detached houses (NDSS)</t>
  </si>
  <si>
    <t>TOTAL GREENFIELD SITE COST FOR 80 AFFORDABLE RENT UNITS IN TRADITIONAL CONSTRUCTION</t>
  </si>
  <si>
    <t xml:space="preserve">3 bed 4 person House (constructed as a semi detached) </t>
  </si>
  <si>
    <t>TOTAL GREENFIELD SITE COST FOR 80 AFFORDABLE RENT UNITS IN TIMBER FRAME CONSTRUCTION</t>
  </si>
  <si>
    <t>TOTAL COMBINED SITE COST FOR 80 AFFORDABLE RENT UNITS IN TIMBER FRAME CONSTRUCTION AND 80 UNITS IN TRADITIONAL CONSTRUCTION</t>
  </si>
  <si>
    <t>HIGH VALUE LOT H2 EAST</t>
  </si>
  <si>
    <t>Northumberland, Tyne &amp; Wear, Durham, North Yorkshire, West Yorkshire, East Yorkshire, South Yorkshire, North Nottinghamshire, Lincolnshire, Derbyshire East</t>
  </si>
  <si>
    <t xml:space="preserve">3B5P House </t>
  </si>
  <si>
    <t>Total cost for 3B4P mid mews houses (Non NDSS)</t>
  </si>
  <si>
    <t>Total cost for 3B5P houses (Non NDSS)</t>
  </si>
  <si>
    <t>BRIDGESTONE CONSTRUCTION LTD</t>
  </si>
  <si>
    <t>INCLUDED IN SITE OFFICE</t>
  </si>
  <si>
    <t>INCLUDED IN HEALTH &amp; SAFETY OFFICER COST</t>
  </si>
  <si>
    <t>NOT REQUIRED</t>
  </si>
  <si>
    <t>INCLUDED IN BUILD COST</t>
  </si>
  <si>
    <t>INCLUDED IN CORPORATE OVERHEAD</t>
  </si>
  <si>
    <t>ASSUMED SITE CABINS ONLY</t>
  </si>
  <si>
    <t>INSTALLATION OF PERMANENT ROAD FROM THE OUTSET, CABINS LOCATED IN BELLMOUTH, WORKS INCLUDED IN GROUNDWORKS PACKAGE</t>
  </si>
  <si>
    <t>NOT REQUIRED DUE TO ABOVE</t>
  </si>
  <si>
    <t xml:space="preserve">INCLUDED WITH SUPPLY &amp; FIX SUBCONTRACTOR PACKAGE </t>
  </si>
  <si>
    <t>INCLUDED IN CORPORATE OVERHEAD AS THE AFTERCARE DIVISION</t>
  </si>
  <si>
    <t>INCLUDED WITH SUPPLY &amp; FIX SUBCONTRACTOR PACKAGE AND CORPORATE OVERHEAD AFTERCARE TEAM</t>
  </si>
  <si>
    <t>DEPENDANT ON PROXIMITY OF ADJACENT BUILDINGS</t>
  </si>
  <si>
    <t>NOT REQUIRED PERMANENT FENCING UTILISED FROM START ON SITE</t>
  </si>
  <si>
    <t>MAJORITY PERMANMENT FENCING UTILISED FROM START ON SITE</t>
  </si>
  <si>
    <t>CRASH MATS INCLUDED VIA SUPPLY &amp; FIT SUBCONTRACTOR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</si>
</sst>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00"/>
    <numFmt numFmtId="165" formatCode="&quot;£&quot;#,##0"/>
    <numFmt numFmtId="166" formatCode="#,##0.0"/>
  </numFmts>
  <fonts count="25" x14ac:knownFonts="1">
    <font>
      <sz val="12"/>
      <color theme="1"/>
      <name val="Arial"/>
      <family val="2"/>
    </font>
    <font>
      <sz val="11"/>
      <color theme="1"/>
      <name val="Calibri"/>
      <family val="2"/>
      <scheme val="minor"/>
    </font>
    <font>
      <sz val="11"/>
      <color theme="1"/>
      <name val="Calibri"/>
      <family val="2"/>
      <scheme val="minor"/>
    </font>
    <font>
      <b/>
      <sz val="12"/>
      <color theme="1"/>
      <name val="Arial"/>
      <family val="2"/>
    </font>
    <font>
      <b/>
      <sz val="16"/>
      <color theme="1"/>
      <name val="Arial"/>
      <family val="2"/>
    </font>
    <font>
      <b/>
      <u/>
      <sz val="12"/>
      <color theme="1"/>
      <name val="Arial"/>
      <family val="2"/>
    </font>
    <font>
      <sz val="12"/>
      <name val="Arial"/>
      <family val="2"/>
    </font>
    <font>
      <b/>
      <sz val="12"/>
      <name val="Arial"/>
      <family val="2"/>
    </font>
    <font>
      <sz val="12"/>
      <color rgb="FFFF0000"/>
      <name val="Arial"/>
      <family val="2"/>
    </font>
    <font>
      <b/>
      <sz val="12"/>
      <color rgb="FFFF0000"/>
      <name val="Arial"/>
      <family val="2"/>
    </font>
    <font>
      <sz val="10"/>
      <name val="Arial"/>
      <family val="2"/>
    </font>
    <font>
      <sz val="9"/>
      <name val="Calibri"/>
      <family val="2"/>
      <scheme val="minor"/>
    </font>
    <font>
      <sz val="9"/>
      <color theme="1"/>
      <name val="Calibri"/>
      <family val="2"/>
      <scheme val="minor"/>
    </font>
    <font>
      <sz val="12"/>
      <color theme="1"/>
      <name val="Calibri"/>
      <family val="2"/>
      <scheme val="minor"/>
    </font>
    <font>
      <sz val="9"/>
      <color rgb="FFFF0000"/>
      <name val="Calibri"/>
      <family val="2"/>
      <scheme val="minor"/>
    </font>
    <font>
      <sz val="12"/>
      <color theme="1"/>
      <name val="Arial"/>
      <family val="2"/>
    </font>
    <font>
      <b/>
      <sz val="20"/>
      <color theme="1"/>
      <name val="Arial"/>
      <family val="2"/>
    </font>
    <font>
      <b/>
      <sz val="16"/>
      <color rgb="FFFF0000"/>
      <name val="Arial"/>
      <family val="2"/>
    </font>
    <font>
      <sz val="9"/>
      <color theme="1"/>
      <name val="Arial"/>
      <family val="2"/>
    </font>
    <font>
      <b/>
      <sz val="9"/>
      <name val="Arial"/>
      <family val="2"/>
    </font>
    <font>
      <b/>
      <sz val="9"/>
      <color theme="1"/>
      <name val="Arial"/>
      <family val="2"/>
    </font>
    <font>
      <sz val="9"/>
      <color rgb="FFFF0000"/>
      <name val="Arial"/>
      <family val="2"/>
    </font>
    <font>
      <sz val="9"/>
      <name val="Arial"/>
      <family val="2"/>
    </font>
    <font>
      <sz val="8"/>
      <name val="Arial"/>
      <family val="2"/>
    </font>
    <font>
      <b/>
      <sz val="14"/>
      <color theme="1"/>
      <name val="Arial"/>
      <family val="2"/>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s>
  <borders count="3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style="medium">
        <color indexed="64"/>
      </right>
      <top/>
      <bottom style="double">
        <color auto="1"/>
      </bottom>
      <diagonal/>
    </border>
    <border>
      <left style="medium">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thin">
        <color auto="1"/>
      </right>
      <top style="thin">
        <color auto="1"/>
      </top>
      <bottom style="thin">
        <color auto="1"/>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s>
  <cellStyleXfs count="6">
    <xf numFmtId="0" fontId="0" fillId="0" borderId="0"/>
    <xf numFmtId="0" fontId="2" fillId="0" borderId="0"/>
    <xf numFmtId="43" fontId="10" fillId="0" borderId="0" applyFont="0" applyFill="0" applyBorder="0" applyAlignment="0" applyProtection="0"/>
    <xf numFmtId="0" fontId="10" fillId="0" borderId="0"/>
    <xf numFmtId="0" fontId="10" fillId="0" borderId="0"/>
    <xf numFmtId="0" fontId="1" fillId="0" borderId="0"/>
  </cellStyleXfs>
  <cellXfs count="257">
    <xf numFmtId="0" fontId="0" fillId="0" borderId="0" xfId="0"/>
    <xf numFmtId="0" fontId="0" fillId="0" borderId="2" xfId="0" applyBorder="1"/>
    <xf numFmtId="0" fontId="0" fillId="0" borderId="3" xfId="0" applyBorder="1"/>
    <xf numFmtId="0" fontId="0" fillId="0" borderId="4" xfId="0" applyBorder="1"/>
    <xf numFmtId="0" fontId="0" fillId="0" borderId="6" xfId="0" applyBorder="1"/>
    <xf numFmtId="0" fontId="4" fillId="0" borderId="5" xfId="0" applyFont="1" applyBorder="1" applyAlignment="1">
      <alignment horizontal="left" vertical="center"/>
    </xf>
    <xf numFmtId="0" fontId="0" fillId="0" borderId="5" xfId="0" applyBorder="1"/>
    <xf numFmtId="0" fontId="3" fillId="0" borderId="0" xfId="0" applyFont="1"/>
    <xf numFmtId="0" fontId="0" fillId="0" borderId="7" xfId="0" applyBorder="1"/>
    <xf numFmtId="0" fontId="0" fillId="0" borderId="8" xfId="0" applyBorder="1"/>
    <xf numFmtId="0" fontId="0" fillId="0" borderId="9" xfId="0" applyBorder="1"/>
    <xf numFmtId="0" fontId="5" fillId="0" borderId="5" xfId="0" applyFont="1" applyBorder="1"/>
    <xf numFmtId="164" fontId="0" fillId="0" borderId="3" xfId="0" applyNumberFormat="1" applyBorder="1"/>
    <xf numFmtId="164" fontId="0" fillId="0" borderId="0" xfId="0" applyNumberFormat="1"/>
    <xf numFmtId="164" fontId="3" fillId="0" borderId="0" xfId="0" applyNumberFormat="1" applyFont="1"/>
    <xf numFmtId="164" fontId="0" fillId="0" borderId="8" xfId="0" applyNumberFormat="1" applyBorder="1"/>
    <xf numFmtId="0" fontId="6" fillId="0" borderId="0" xfId="0" applyFont="1"/>
    <xf numFmtId="0" fontId="8" fillId="0" borderId="3" xfId="0" applyFont="1" applyBorder="1"/>
    <xf numFmtId="0" fontId="8" fillId="0" borderId="0" xfId="0" applyFont="1"/>
    <xf numFmtId="0" fontId="9" fillId="0" borderId="0" xfId="0" applyFont="1"/>
    <xf numFmtId="0" fontId="8" fillId="0" borderId="8" xfId="0" applyFont="1" applyBorder="1"/>
    <xf numFmtId="0" fontId="0" fillId="0" borderId="6" xfId="0" applyBorder="1" applyAlignment="1">
      <alignment horizontal="left" wrapText="1"/>
    </xf>
    <xf numFmtId="0" fontId="13" fillId="0" borderId="0" xfId="0" applyFont="1"/>
    <xf numFmtId="0" fontId="13" fillId="0" borderId="3" xfId="0" applyFont="1" applyBorder="1"/>
    <xf numFmtId="0" fontId="11" fillId="0" borderId="0" xfId="1" applyFont="1"/>
    <xf numFmtId="0" fontId="12" fillId="0" borderId="0" xfId="0" applyFont="1"/>
    <xf numFmtId="164" fontId="12" fillId="0" borderId="0" xfId="0" applyNumberFormat="1" applyFont="1"/>
    <xf numFmtId="0" fontId="14" fillId="0" borderId="0" xfId="0" applyFont="1"/>
    <xf numFmtId="0" fontId="13" fillId="0" borderId="8" xfId="0" applyFont="1" applyBorder="1"/>
    <xf numFmtId="0" fontId="4" fillId="0" borderId="5" xfId="0" applyFont="1" applyBorder="1" applyAlignment="1">
      <alignment vertical="center"/>
    </xf>
    <xf numFmtId="0" fontId="16" fillId="0" borderId="2" xfId="0" applyFont="1" applyBorder="1" applyAlignment="1">
      <alignment vertical="center"/>
    </xf>
    <xf numFmtId="0" fontId="0" fillId="0" borderId="0" xfId="0" applyAlignment="1">
      <alignment horizontal="left"/>
    </xf>
    <xf numFmtId="0" fontId="17" fillId="0" borderId="7" xfId="0" applyFont="1" applyBorder="1" applyAlignment="1">
      <alignment vertical="center"/>
    </xf>
    <xf numFmtId="0" fontId="5" fillId="0" borderId="5" xfId="0" applyFont="1" applyBorder="1" applyAlignment="1">
      <alignment vertical="center"/>
    </xf>
    <xf numFmtId="0" fontId="0" fillId="0" borderId="0" xfId="0" applyAlignment="1">
      <alignment vertical="center"/>
    </xf>
    <xf numFmtId="0" fontId="13" fillId="0" borderId="0" xfId="0" applyFont="1" applyAlignment="1">
      <alignment vertical="center"/>
    </xf>
    <xf numFmtId="164" fontId="0" fillId="0" borderId="0" xfId="0" applyNumberFormat="1" applyAlignment="1">
      <alignment vertical="center"/>
    </xf>
    <xf numFmtId="0" fontId="8" fillId="0" borderId="0" xfId="0" applyFont="1" applyAlignment="1">
      <alignment vertical="center"/>
    </xf>
    <xf numFmtId="0" fontId="0" fillId="0" borderId="6" xfId="0" applyBorder="1" applyAlignment="1">
      <alignment vertical="center"/>
    </xf>
    <xf numFmtId="0" fontId="18" fillId="0" borderId="14" xfId="0" applyFont="1" applyBorder="1"/>
    <xf numFmtId="0" fontId="18" fillId="5" borderId="1" xfId="0" applyFont="1" applyFill="1" applyBorder="1"/>
    <xf numFmtId="0" fontId="18" fillId="0" borderId="14" xfId="0" applyFont="1" applyBorder="1" applyAlignment="1">
      <alignment vertical="center"/>
    </xf>
    <xf numFmtId="0" fontId="19" fillId="5" borderId="19" xfId="1" applyFont="1" applyFill="1" applyBorder="1" applyAlignment="1">
      <alignment vertical="center"/>
    </xf>
    <xf numFmtId="0" fontId="20" fillId="5" borderId="16" xfId="0" applyFont="1" applyFill="1" applyBorder="1" applyAlignment="1">
      <alignment horizontal="center" vertical="center"/>
    </xf>
    <xf numFmtId="164" fontId="20" fillId="5" borderId="16" xfId="0" applyNumberFormat="1" applyFont="1" applyFill="1" applyBorder="1" applyAlignment="1">
      <alignment horizontal="center" vertical="center"/>
    </xf>
    <xf numFmtId="0" fontId="20" fillId="3" borderId="16" xfId="0" applyFont="1" applyFill="1" applyBorder="1" applyAlignment="1">
      <alignment vertical="center"/>
    </xf>
    <xf numFmtId="0" fontId="18" fillId="0" borderId="0" xfId="0" applyFont="1" applyAlignment="1">
      <alignment vertical="center"/>
    </xf>
    <xf numFmtId="164" fontId="18" fillId="0" borderId="14" xfId="0" applyNumberFormat="1" applyFont="1" applyBorder="1" applyAlignment="1">
      <alignment vertical="center"/>
    </xf>
    <xf numFmtId="0" fontId="18" fillId="0" borderId="5" xfId="0" applyFont="1" applyBorder="1" applyAlignment="1">
      <alignment horizontal="left" vertical="center"/>
    </xf>
    <xf numFmtId="0" fontId="19" fillId="3" borderId="19" xfId="1" applyFont="1" applyFill="1" applyBorder="1" applyAlignment="1">
      <alignment vertical="center"/>
    </xf>
    <xf numFmtId="0" fontId="18" fillId="0" borderId="5" xfId="0" applyFont="1" applyBorder="1" applyAlignment="1">
      <alignment horizontal="left" vertical="center" wrapText="1"/>
    </xf>
    <xf numFmtId="0" fontId="22" fillId="0" borderId="5" xfId="1" applyFont="1" applyBorder="1" applyAlignment="1">
      <alignment vertical="center"/>
    </xf>
    <xf numFmtId="0" fontId="20" fillId="5" borderId="17" xfId="0" applyFont="1" applyFill="1" applyBorder="1" applyAlignment="1">
      <alignment horizontal="left" vertical="center"/>
    </xf>
    <xf numFmtId="0" fontId="20" fillId="5" borderId="17" xfId="0" applyFont="1" applyFill="1" applyBorder="1" applyAlignment="1">
      <alignment vertical="center"/>
    </xf>
    <xf numFmtId="0" fontId="20" fillId="5" borderId="20" xfId="0" applyFont="1" applyFill="1" applyBorder="1" applyAlignment="1">
      <alignment vertical="center"/>
    </xf>
    <xf numFmtId="0" fontId="20" fillId="5" borderId="21" xfId="0" applyFont="1" applyFill="1" applyBorder="1" applyAlignment="1">
      <alignment vertical="center"/>
    </xf>
    <xf numFmtId="164" fontId="20" fillId="5" borderId="21" xfId="0" applyNumberFormat="1" applyFont="1" applyFill="1" applyBorder="1" applyAlignment="1">
      <alignment vertical="center"/>
    </xf>
    <xf numFmtId="0" fontId="20" fillId="4" borderId="22" xfId="0" applyFont="1" applyFill="1" applyBorder="1" applyAlignment="1">
      <alignment horizontal="left" vertical="center"/>
    </xf>
    <xf numFmtId="0" fontId="20" fillId="4" borderId="22" xfId="0" applyFont="1" applyFill="1" applyBorder="1" applyAlignment="1">
      <alignment vertical="center"/>
    </xf>
    <xf numFmtId="164" fontId="20" fillId="4" borderId="22" xfId="0" applyNumberFormat="1" applyFont="1" applyFill="1" applyBorder="1" applyAlignment="1">
      <alignment vertical="center"/>
    </xf>
    <xf numFmtId="0" fontId="18" fillId="4" borderId="22" xfId="0" applyFont="1" applyFill="1" applyBorder="1" applyAlignment="1">
      <alignment horizontal="center" vertical="center"/>
    </xf>
    <xf numFmtId="0" fontId="19" fillId="0" borderId="5" xfId="0" applyFont="1" applyBorder="1" applyAlignment="1">
      <alignment horizontal="left" vertical="center" wrapText="1"/>
    </xf>
    <xf numFmtId="0" fontId="18" fillId="0" borderId="5" xfId="0" applyFont="1" applyBorder="1" applyAlignment="1">
      <alignment vertical="top"/>
    </xf>
    <xf numFmtId="0" fontId="18" fillId="0" borderId="0" xfId="0" applyFont="1" applyAlignment="1">
      <alignment vertical="top"/>
    </xf>
    <xf numFmtId="10" fontId="18" fillId="0" borderId="0" xfId="0" applyNumberFormat="1" applyFont="1" applyAlignment="1">
      <alignment vertical="top"/>
    </xf>
    <xf numFmtId="0" fontId="21" fillId="0" borderId="0" xfId="0" applyFont="1"/>
    <xf numFmtId="0" fontId="18" fillId="0" borderId="7" xfId="0" applyFont="1" applyBorder="1" applyAlignment="1">
      <alignment vertical="top"/>
    </xf>
    <xf numFmtId="0" fontId="18" fillId="0" borderId="8" xfId="0" applyFont="1" applyBorder="1" applyAlignment="1">
      <alignment vertical="top"/>
    </xf>
    <xf numFmtId="10" fontId="18" fillId="0" borderId="8" xfId="0" applyNumberFormat="1" applyFont="1" applyBorder="1" applyAlignment="1">
      <alignment vertical="top"/>
    </xf>
    <xf numFmtId="164" fontId="20" fillId="5" borderId="20" xfId="0" applyNumberFormat="1" applyFont="1" applyFill="1" applyBorder="1" applyAlignment="1">
      <alignment vertical="center"/>
    </xf>
    <xf numFmtId="0" fontId="20" fillId="5" borderId="13" xfId="0" applyFont="1" applyFill="1" applyBorder="1"/>
    <xf numFmtId="0" fontId="18" fillId="5" borderId="1" xfId="0" applyFont="1" applyFill="1" applyBorder="1" applyAlignment="1">
      <alignment horizontal="center"/>
    </xf>
    <xf numFmtId="164" fontId="18" fillId="5" borderId="1" xfId="0" applyNumberFormat="1" applyFont="1" applyFill="1" applyBorder="1" applyAlignment="1">
      <alignment horizontal="center"/>
    </xf>
    <xf numFmtId="0" fontId="22" fillId="5" borderId="1" xfId="0" applyFont="1" applyFill="1" applyBorder="1" applyAlignment="1">
      <alignment horizontal="center"/>
    </xf>
    <xf numFmtId="0" fontId="22" fillId="0" borderId="0" xfId="0" applyFont="1" applyAlignment="1">
      <alignment horizontal="center"/>
    </xf>
    <xf numFmtId="0" fontId="22" fillId="0" borderId="6" xfId="0" applyFont="1" applyBorder="1"/>
    <xf numFmtId="0" fontId="19" fillId="3" borderId="16" xfId="1" applyFont="1" applyFill="1" applyBorder="1"/>
    <xf numFmtId="0" fontId="18" fillId="0" borderId="13" xfId="0" applyFont="1" applyBorder="1"/>
    <xf numFmtId="164" fontId="18" fillId="0" borderId="14" xfId="0" applyNumberFormat="1" applyFont="1" applyBorder="1"/>
    <xf numFmtId="0" fontId="22" fillId="0" borderId="14" xfId="0" applyFont="1" applyBorder="1"/>
    <xf numFmtId="0" fontId="22" fillId="0" borderId="0" xfId="0" applyFont="1"/>
    <xf numFmtId="0" fontId="22" fillId="0" borderId="16" xfId="1" applyFont="1" applyBorder="1" applyAlignment="1">
      <alignment horizontal="left"/>
    </xf>
    <xf numFmtId="3" fontId="18" fillId="0" borderId="14" xfId="0" applyNumberFormat="1" applyFont="1" applyBorder="1"/>
    <xf numFmtId="164" fontId="22" fillId="0" borderId="14" xfId="0" applyNumberFormat="1" applyFont="1" applyBorder="1"/>
    <xf numFmtId="0" fontId="22" fillId="0" borderId="18" xfId="1" applyFont="1" applyBorder="1" applyAlignment="1">
      <alignment horizontal="left"/>
    </xf>
    <xf numFmtId="3" fontId="18" fillId="0" borderId="15" xfId="0" applyNumberFormat="1" applyFont="1" applyBorder="1"/>
    <xf numFmtId="164" fontId="22" fillId="0" borderId="15" xfId="0" applyNumberFormat="1" applyFont="1" applyBorder="1"/>
    <xf numFmtId="0" fontId="19" fillId="5" borderId="1" xfId="1" applyFont="1" applyFill="1" applyBorder="1" applyAlignment="1">
      <alignment horizontal="left"/>
    </xf>
    <xf numFmtId="164" fontId="18" fillId="5" borderId="1" xfId="0" applyNumberFormat="1" applyFont="1" applyFill="1" applyBorder="1"/>
    <xf numFmtId="164" fontId="22" fillId="5" borderId="1" xfId="0" applyNumberFormat="1" applyFont="1" applyFill="1" applyBorder="1"/>
    <xf numFmtId="0" fontId="22" fillId="0" borderId="5" xfId="0" applyFont="1" applyBorder="1"/>
    <xf numFmtId="0" fontId="22" fillId="0" borderId="14" xfId="1" applyFont="1" applyBorder="1" applyAlignment="1">
      <alignment vertical="center"/>
    </xf>
    <xf numFmtId="0" fontId="15" fillId="0" borderId="0" xfId="0" applyFont="1"/>
    <xf numFmtId="0" fontId="18" fillId="0" borderId="0" xfId="0" applyFont="1"/>
    <xf numFmtId="10" fontId="20" fillId="5" borderId="21" xfId="0" applyNumberFormat="1" applyFont="1" applyFill="1" applyBorder="1" applyAlignment="1">
      <alignment vertical="center"/>
    </xf>
    <xf numFmtId="0" fontId="0" fillId="0" borderId="6" xfId="0" applyBorder="1" applyAlignment="1">
      <alignment wrapText="1"/>
    </xf>
    <xf numFmtId="0" fontId="22" fillId="0" borderId="14" xfId="1" applyFont="1" applyBorder="1"/>
    <xf numFmtId="164" fontId="19" fillId="0" borderId="14" xfId="0" applyNumberFormat="1" applyFont="1" applyBorder="1"/>
    <xf numFmtId="0" fontId="19" fillId="0" borderId="14" xfId="0" applyFont="1" applyBorder="1"/>
    <xf numFmtId="0" fontId="19" fillId="5" borderId="1" xfId="1" applyFont="1" applyFill="1" applyBorder="1" applyAlignment="1">
      <alignment horizontal="center" vertical="center"/>
    </xf>
    <xf numFmtId="0" fontId="18" fillId="0" borderId="3" xfId="0" applyFont="1" applyBorder="1"/>
    <xf numFmtId="0" fontId="15" fillId="0" borderId="3" xfId="0" applyFont="1" applyBorder="1"/>
    <xf numFmtId="0" fontId="22" fillId="0" borderId="2" xfId="1" applyFont="1" applyBorder="1"/>
    <xf numFmtId="0" fontId="19" fillId="0" borderId="5" xfId="1" applyFont="1" applyBorder="1"/>
    <xf numFmtId="0" fontId="19" fillId="5" borderId="10" xfId="1" applyFont="1" applyFill="1" applyBorder="1"/>
    <xf numFmtId="0" fontId="15" fillId="5" borderId="11" xfId="0" applyFont="1" applyFill="1" applyBorder="1"/>
    <xf numFmtId="0" fontId="18" fillId="5" borderId="11" xfId="0" applyFont="1" applyFill="1" applyBorder="1"/>
    <xf numFmtId="164" fontId="19" fillId="5" borderId="1" xfId="0" applyNumberFormat="1" applyFont="1" applyFill="1" applyBorder="1"/>
    <xf numFmtId="164" fontId="18" fillId="0" borderId="13" xfId="0" applyNumberFormat="1" applyFont="1" applyBorder="1"/>
    <xf numFmtId="0" fontId="21" fillId="0" borderId="13" xfId="0" applyFont="1" applyBorder="1"/>
    <xf numFmtId="0" fontId="18" fillId="0" borderId="6" xfId="0" applyFont="1" applyBorder="1"/>
    <xf numFmtId="0" fontId="21" fillId="0" borderId="14" xfId="0" applyFont="1" applyBorder="1"/>
    <xf numFmtId="0" fontId="19" fillId="5" borderId="26" xfId="1" applyFont="1" applyFill="1" applyBorder="1"/>
    <xf numFmtId="164" fontId="18" fillId="5" borderId="12" xfId="0" applyNumberFormat="1" applyFont="1" applyFill="1" applyBorder="1" applyAlignment="1">
      <alignment horizontal="center"/>
    </xf>
    <xf numFmtId="0" fontId="22" fillId="2" borderId="17" xfId="1" applyFont="1" applyFill="1" applyBorder="1"/>
    <xf numFmtId="0" fontId="15" fillId="0" borderId="6" xfId="0" applyFont="1" applyBorder="1"/>
    <xf numFmtId="0" fontId="22" fillId="0" borderId="18" xfId="1" applyFont="1" applyBorder="1"/>
    <xf numFmtId="0" fontId="22" fillId="0" borderId="25" xfId="1" applyFont="1" applyBorder="1"/>
    <xf numFmtId="0" fontId="21" fillId="0" borderId="15" xfId="0" applyFont="1" applyBorder="1"/>
    <xf numFmtId="0" fontId="8" fillId="0" borderId="5" xfId="0" applyFont="1" applyBorder="1"/>
    <xf numFmtId="164" fontId="19" fillId="0" borderId="14" xfId="0" applyNumberFormat="1" applyFont="1" applyBorder="1" applyAlignment="1">
      <alignment horizontal="right"/>
    </xf>
    <xf numFmtId="0" fontId="20" fillId="5" borderId="20" xfId="0" applyFont="1" applyFill="1" applyBorder="1" applyAlignment="1">
      <alignment horizontal="center" vertical="center"/>
    </xf>
    <xf numFmtId="0" fontId="3" fillId="0" borderId="0" xfId="0" applyFont="1" applyAlignment="1">
      <alignment horizontal="left"/>
    </xf>
    <xf numFmtId="0" fontId="0" fillId="0" borderId="0" xfId="0" applyAlignment="1">
      <alignment horizontal="left" wrapText="1"/>
    </xf>
    <xf numFmtId="0" fontId="19" fillId="5" borderId="12" xfId="1" applyFont="1" applyFill="1" applyBorder="1" applyAlignment="1">
      <alignment horizontal="center" vertical="center"/>
    </xf>
    <xf numFmtId="164" fontId="18" fillId="0" borderId="6" xfId="0" applyNumberFormat="1" applyFont="1" applyBorder="1"/>
    <xf numFmtId="164" fontId="20" fillId="0" borderId="6" xfId="0" applyNumberFormat="1" applyFont="1" applyBorder="1"/>
    <xf numFmtId="164" fontId="20" fillId="5" borderId="12" xfId="0" applyNumberFormat="1" applyFont="1" applyFill="1" applyBorder="1"/>
    <xf numFmtId="4" fontId="18" fillId="0" borderId="13" xfId="0" applyNumberFormat="1" applyFont="1" applyBorder="1"/>
    <xf numFmtId="4" fontId="18" fillId="0" borderId="14" xfId="0" applyNumberFormat="1" applyFont="1" applyBorder="1"/>
    <xf numFmtId="0" fontId="12" fillId="0" borderId="6" xfId="0" applyFont="1" applyBorder="1"/>
    <xf numFmtId="0" fontId="14" fillId="0" borderId="8" xfId="0" applyFont="1" applyBorder="1"/>
    <xf numFmtId="0" fontId="12" fillId="0" borderId="9" xfId="0" applyFont="1" applyBorder="1"/>
    <xf numFmtId="0" fontId="0" fillId="0" borderId="0" xfId="0" applyAlignment="1">
      <alignment wrapText="1"/>
    </xf>
    <xf numFmtId="0" fontId="22" fillId="0" borderId="14" xfId="1" applyFont="1" applyBorder="1" applyAlignment="1">
      <alignment wrapText="1"/>
    </xf>
    <xf numFmtId="0" fontId="19" fillId="5" borderId="1" xfId="1" applyFont="1" applyFill="1" applyBorder="1" applyAlignment="1">
      <alignment horizontal="left" vertical="center"/>
    </xf>
    <xf numFmtId="0" fontId="0" fillId="0" borderId="0" xfId="0" applyAlignment="1">
      <alignment horizontal="center"/>
    </xf>
    <xf numFmtId="4" fontId="0" fillId="0" borderId="0" xfId="0" applyNumberFormat="1" applyAlignment="1">
      <alignment horizontal="center"/>
    </xf>
    <xf numFmtId="4" fontId="6" fillId="0" borderId="0" xfId="0" applyNumberFormat="1" applyFont="1" applyAlignment="1">
      <alignment horizontal="center" wrapText="1"/>
    </xf>
    <xf numFmtId="0" fontId="3" fillId="0" borderId="5" xfId="0" applyFont="1" applyBorder="1" applyAlignment="1">
      <alignment vertical="top"/>
    </xf>
    <xf numFmtId="0" fontId="3" fillId="0" borderId="5" xfId="0" applyFont="1" applyBorder="1"/>
    <xf numFmtId="0" fontId="3" fillId="0" borderId="0" xfId="0" applyFont="1" applyAlignment="1">
      <alignment horizontal="center" wrapText="1"/>
    </xf>
    <xf numFmtId="0" fontId="22" fillId="0" borderId="14" xfId="0" applyFont="1" applyBorder="1" applyAlignment="1">
      <alignment vertical="center"/>
    </xf>
    <xf numFmtId="0" fontId="22" fillId="0" borderId="5" xfId="0" applyFont="1" applyBorder="1" applyAlignment="1">
      <alignment horizontal="left" vertical="center"/>
    </xf>
    <xf numFmtId="164" fontId="21" fillId="0" borderId="14" xfId="0" applyNumberFormat="1" applyFont="1" applyBorder="1" applyAlignment="1">
      <alignment horizontal="right" vertical="center"/>
    </xf>
    <xf numFmtId="164" fontId="21" fillId="0" borderId="15" xfId="0" applyNumberFormat="1" applyFont="1" applyBorder="1"/>
    <xf numFmtId="0" fontId="19" fillId="3" borderId="27" xfId="1" applyFont="1" applyFill="1" applyBorder="1" applyAlignment="1">
      <alignment vertical="center"/>
    </xf>
    <xf numFmtId="0" fontId="18" fillId="0" borderId="13" xfId="0" applyFont="1" applyBorder="1" applyAlignment="1">
      <alignment vertical="center"/>
    </xf>
    <xf numFmtId="164" fontId="18" fillId="0" borderId="13" xfId="0" applyNumberFormat="1" applyFont="1" applyBorder="1" applyAlignment="1">
      <alignment vertical="center"/>
    </xf>
    <xf numFmtId="0" fontId="21" fillId="0" borderId="3" xfId="0" applyFont="1" applyBorder="1"/>
    <xf numFmtId="0" fontId="18" fillId="0" borderId="4" xfId="0" applyFont="1" applyBorder="1"/>
    <xf numFmtId="0" fontId="22" fillId="0" borderId="8" xfId="0" applyFont="1" applyBorder="1"/>
    <xf numFmtId="0" fontId="22" fillId="0" borderId="9" xfId="0" applyFont="1" applyBorder="1"/>
    <xf numFmtId="0" fontId="8" fillId="0" borderId="1" xfId="0" applyFont="1" applyBorder="1" applyAlignment="1">
      <alignment vertical="center"/>
    </xf>
    <xf numFmtId="0" fontId="15" fillId="5" borderId="10" xfId="0" applyFont="1" applyFill="1" applyBorder="1" applyAlignment="1">
      <alignment vertical="center"/>
    </xf>
    <xf numFmtId="0" fontId="15" fillId="5" borderId="11" xfId="0" applyFont="1" applyFill="1" applyBorder="1" applyAlignment="1">
      <alignment vertical="center"/>
    </xf>
    <xf numFmtId="0" fontId="15" fillId="5" borderId="12" xfId="0" applyFont="1" applyFill="1" applyBorder="1" applyAlignment="1">
      <alignment vertical="center"/>
    </xf>
    <xf numFmtId="164" fontId="19" fillId="5" borderId="1" xfId="0" applyNumberFormat="1" applyFont="1" applyFill="1" applyBorder="1" applyAlignment="1">
      <alignment vertical="center"/>
    </xf>
    <xf numFmtId="0" fontId="18" fillId="0" borderId="7" xfId="0" applyFont="1" applyBorder="1" applyAlignment="1">
      <alignment horizontal="left" vertical="center"/>
    </xf>
    <xf numFmtId="0" fontId="18" fillId="0" borderId="15" xfId="0" applyFont="1" applyBorder="1" applyAlignment="1">
      <alignment vertical="center"/>
    </xf>
    <xf numFmtId="164" fontId="18" fillId="0" borderId="15" xfId="0" applyNumberFormat="1" applyFont="1" applyBorder="1" applyAlignment="1">
      <alignment vertical="center"/>
    </xf>
    <xf numFmtId="0" fontId="14" fillId="0" borderId="7" xfId="0" applyFont="1" applyBorder="1"/>
    <xf numFmtId="0" fontId="23" fillId="0" borderId="0" xfId="5" applyFont="1" applyAlignment="1">
      <alignment vertical="top" wrapText="1"/>
    </xf>
    <xf numFmtId="0" fontId="23" fillId="0" borderId="0" xfId="5" applyFont="1" applyAlignment="1">
      <alignment wrapText="1"/>
    </xf>
    <xf numFmtId="4" fontId="18" fillId="0" borderId="0" xfId="0" applyNumberFormat="1" applyFont="1" applyAlignment="1">
      <alignment vertical="center"/>
    </xf>
    <xf numFmtId="4" fontId="18" fillId="0" borderId="3" xfId="0" applyNumberFormat="1" applyFont="1" applyBorder="1" applyAlignment="1">
      <alignment vertical="center"/>
    </xf>
    <xf numFmtId="2" fontId="18" fillId="0" borderId="13" xfId="0" applyNumberFormat="1" applyFont="1" applyBorder="1"/>
    <xf numFmtId="2" fontId="18" fillId="0" borderId="14" xfId="0" applyNumberFormat="1" applyFont="1" applyBorder="1"/>
    <xf numFmtId="0" fontId="24" fillId="0" borderId="0" xfId="0" applyFont="1" applyAlignment="1">
      <alignment horizontal="left" vertical="center"/>
    </xf>
    <xf numFmtId="0" fontId="4" fillId="0" borderId="28" xfId="0" applyFont="1" applyBorder="1" applyAlignment="1">
      <alignment horizontal="center" vertical="center"/>
    </xf>
    <xf numFmtId="0" fontId="0" fillId="0" borderId="28" xfId="0" applyBorder="1" applyAlignment="1">
      <alignment horizontal="left" vertical="center"/>
    </xf>
    <xf numFmtId="165" fontId="0" fillId="0" borderId="28" xfId="0" applyNumberFormat="1" applyBorder="1" applyAlignment="1">
      <alignment horizontal="center" vertical="center"/>
    </xf>
    <xf numFmtId="4" fontId="18" fillId="6" borderId="0" xfId="0" applyNumberFormat="1" applyFont="1" applyFill="1" applyAlignment="1" applyProtection="1">
      <alignment vertical="center"/>
      <protection locked="0"/>
    </xf>
    <xf numFmtId="4" fontId="18" fillId="6" borderId="8" xfId="0" applyNumberFormat="1" applyFont="1" applyFill="1" applyBorder="1" applyAlignment="1" applyProtection="1">
      <alignment vertical="center"/>
      <protection locked="0"/>
    </xf>
    <xf numFmtId="10" fontId="18" fillId="6" borderId="14" xfId="0" applyNumberFormat="1" applyFont="1" applyFill="1" applyBorder="1" applyAlignment="1" applyProtection="1">
      <alignment vertical="center"/>
      <protection locked="0"/>
    </xf>
    <xf numFmtId="10" fontId="18" fillId="6" borderId="15" xfId="0" applyNumberFormat="1" applyFont="1" applyFill="1" applyBorder="1" applyAlignment="1" applyProtection="1">
      <alignment vertical="center"/>
      <protection locked="0"/>
    </xf>
    <xf numFmtId="4" fontId="18" fillId="6" borderId="14" xfId="0" applyNumberFormat="1" applyFont="1" applyFill="1" applyBorder="1" applyProtection="1">
      <protection locked="0"/>
    </xf>
    <xf numFmtId="4" fontId="18" fillId="6" borderId="14" xfId="0" applyNumberFormat="1" applyFont="1" applyFill="1" applyBorder="1" applyAlignment="1" applyProtection="1">
      <alignment vertical="center"/>
      <protection locked="0"/>
    </xf>
    <xf numFmtId="2" fontId="18" fillId="6" borderId="14" xfId="0" applyNumberFormat="1" applyFont="1" applyFill="1" applyBorder="1" applyProtection="1">
      <protection locked="0"/>
    </xf>
    <xf numFmtId="0" fontId="22" fillId="0" borderId="14" xfId="1" applyFont="1" applyBorder="1" applyAlignment="1">
      <alignment horizontal="left"/>
    </xf>
    <xf numFmtId="0" fontId="20" fillId="0" borderId="0" xfId="0" applyFont="1" applyAlignment="1">
      <alignment horizontal="center"/>
    </xf>
    <xf numFmtId="0" fontId="18" fillId="0" borderId="14" xfId="0" applyFont="1" applyBorder="1" applyAlignment="1">
      <alignment horizontal="right"/>
    </xf>
    <xf numFmtId="166" fontId="6" fillId="0" borderId="0" xfId="0" applyNumberFormat="1" applyFont="1" applyAlignment="1">
      <alignment horizontal="center" wrapText="1"/>
    </xf>
    <xf numFmtId="0" fontId="19" fillId="0" borderId="0" xfId="1" applyFont="1" applyAlignment="1">
      <alignment horizontal="left"/>
    </xf>
    <xf numFmtId="164" fontId="18" fillId="0" borderId="0" xfId="0" applyNumberFormat="1" applyFont="1"/>
    <xf numFmtId="164" fontId="22" fillId="0" borderId="0" xfId="0" applyNumberFormat="1" applyFont="1"/>
    <xf numFmtId="0" fontId="8" fillId="6" borderId="0" xfId="0" applyFont="1" applyFill="1" applyAlignment="1" applyProtection="1">
      <alignment horizontal="center" vertical="center"/>
      <protection locked="0"/>
    </xf>
    <xf numFmtId="0" fontId="3" fillId="0" borderId="0" xfId="0" applyFont="1" applyAlignment="1">
      <alignment horizontal="left" wrapText="1"/>
    </xf>
    <xf numFmtId="0" fontId="19" fillId="5" borderId="10" xfId="1" applyFont="1" applyFill="1" applyBorder="1" applyAlignment="1">
      <alignment horizontal="left" vertical="center"/>
    </xf>
    <xf numFmtId="0" fontId="19" fillId="5" borderId="11" xfId="1" applyFont="1" applyFill="1" applyBorder="1" applyAlignment="1">
      <alignment horizontal="left" vertical="center"/>
    </xf>
    <xf numFmtId="0" fontId="19" fillId="5" borderId="12" xfId="1" applyFont="1" applyFill="1" applyBorder="1" applyAlignment="1">
      <alignment horizontal="left" vertical="center"/>
    </xf>
    <xf numFmtId="0" fontId="0" fillId="0" borderId="0" xfId="0" applyAlignment="1">
      <alignment horizontal="left" vertical="center"/>
    </xf>
    <xf numFmtId="0" fontId="19" fillId="5" borderId="1" xfId="1" applyFont="1" applyFill="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9" fillId="4" borderId="3" xfId="1" applyFont="1" applyFill="1" applyBorder="1" applyAlignment="1">
      <alignment horizontal="center"/>
    </xf>
    <xf numFmtId="0" fontId="11" fillId="0" borderId="0" xfId="1" applyFont="1" applyAlignment="1">
      <alignment horizontal="center"/>
    </xf>
    <xf numFmtId="0" fontId="11" fillId="0" borderId="6" xfId="1" applyFont="1" applyBorder="1" applyAlignment="1">
      <alignment horizontal="center"/>
    </xf>
    <xf numFmtId="0" fontId="18" fillId="5" borderId="17"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20" fillId="0" borderId="23" xfId="0" applyFont="1" applyBorder="1" applyAlignment="1">
      <alignment horizontal="center"/>
    </xf>
    <xf numFmtId="0" fontId="20" fillId="0" borderId="22" xfId="0" applyFont="1" applyBorder="1" applyAlignment="1">
      <alignment horizontal="center"/>
    </xf>
    <xf numFmtId="0" fontId="20" fillId="0" borderId="24" xfId="0" applyFont="1" applyBorder="1" applyAlignment="1">
      <alignment horizontal="center"/>
    </xf>
    <xf numFmtId="0" fontId="21" fillId="6" borderId="5" xfId="0" applyFont="1" applyFill="1" applyBorder="1" applyAlignment="1" applyProtection="1">
      <alignment horizontal="center" vertical="center"/>
      <protection locked="0"/>
    </xf>
    <xf numFmtId="0" fontId="21" fillId="6" borderId="0" xfId="0" applyFont="1" applyFill="1" applyAlignment="1" applyProtection="1">
      <alignment horizontal="center" vertical="center"/>
      <protection locked="0"/>
    </xf>
    <xf numFmtId="0" fontId="21" fillId="6" borderId="6" xfId="0" applyFont="1" applyFill="1" applyBorder="1" applyAlignment="1" applyProtection="1">
      <alignment horizontal="center" vertical="center"/>
      <protection locked="0"/>
    </xf>
    <xf numFmtId="0" fontId="21" fillId="0" borderId="5" xfId="0" applyFont="1" applyBorder="1" applyAlignment="1">
      <alignment horizontal="center" vertical="center"/>
    </xf>
    <xf numFmtId="0" fontId="21" fillId="0" borderId="0" xfId="0" applyFont="1" applyAlignment="1">
      <alignment horizontal="center" vertical="center"/>
    </xf>
    <xf numFmtId="0" fontId="21" fillId="0" borderId="6" xfId="0" applyFont="1" applyBorder="1" applyAlignment="1">
      <alignment horizontal="center" vertical="center"/>
    </xf>
    <xf numFmtId="0" fontId="21" fillId="6" borderId="7" xfId="0" applyFont="1" applyFill="1" applyBorder="1" applyAlignment="1" applyProtection="1">
      <alignment horizontal="center" vertical="center"/>
      <protection locked="0"/>
    </xf>
    <xf numFmtId="0" fontId="21" fillId="6" borderId="8" xfId="0" applyFont="1" applyFill="1" applyBorder="1" applyAlignment="1" applyProtection="1">
      <alignment horizontal="center" vertical="center"/>
      <protection locked="0"/>
    </xf>
    <xf numFmtId="0" fontId="21" fillId="6" borderId="9" xfId="0" applyFont="1" applyFill="1" applyBorder="1" applyAlignment="1" applyProtection="1">
      <alignment horizontal="center" vertical="center"/>
      <protection locked="0"/>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3" fillId="0" borderId="5" xfId="0" applyFont="1" applyBorder="1" applyAlignment="1">
      <alignment horizontal="left" vertical="center" wrapText="1"/>
    </xf>
    <xf numFmtId="0" fontId="3" fillId="0" borderId="0" xfId="0" applyFont="1" applyAlignment="1">
      <alignment horizontal="left" vertical="center" wrapText="1"/>
    </xf>
    <xf numFmtId="0" fontId="3" fillId="0" borderId="6" xfId="0"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6" fillId="0" borderId="5" xfId="0" applyFont="1" applyBorder="1" applyAlignment="1">
      <alignment horizontal="left" vertical="center" wrapText="1"/>
    </xf>
    <xf numFmtId="0" fontId="6" fillId="0" borderId="0" xfId="0" applyFont="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20" fillId="5" borderId="17" xfId="0" applyFont="1" applyFill="1" applyBorder="1" applyAlignment="1">
      <alignment horizontal="center" vertical="center"/>
    </xf>
    <xf numFmtId="0" fontId="20" fillId="5" borderId="20" xfId="0" applyFont="1" applyFill="1" applyBorder="1" applyAlignment="1">
      <alignment horizontal="center" vertical="center"/>
    </xf>
    <xf numFmtId="0" fontId="20" fillId="5" borderId="21" xfId="0" applyFont="1" applyFill="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21" fillId="6" borderId="23" xfId="0" applyFont="1" applyFill="1" applyBorder="1" applyAlignment="1" applyProtection="1">
      <alignment horizontal="center" vertical="center"/>
      <protection locked="0"/>
    </xf>
    <xf numFmtId="0" fontId="21" fillId="6" borderId="22" xfId="0" applyFont="1" applyFill="1" applyBorder="1" applyAlignment="1" applyProtection="1">
      <alignment horizontal="center" vertical="center"/>
      <protection locked="0"/>
    </xf>
    <xf numFmtId="0" fontId="21" fillId="6" borderId="24" xfId="0" applyFont="1" applyFill="1" applyBorder="1" applyAlignment="1" applyProtection="1">
      <alignment horizontal="center" vertical="center"/>
      <protection locked="0"/>
    </xf>
    <xf numFmtId="0" fontId="19" fillId="0" borderId="5" xfId="1" applyFont="1" applyBorder="1" applyAlignment="1">
      <alignment horizontal="center"/>
    </xf>
    <xf numFmtId="0" fontId="19" fillId="0" borderId="0" xfId="1" applyFont="1" applyAlignment="1">
      <alignment horizontal="center"/>
    </xf>
    <xf numFmtId="0" fontId="19" fillId="0" borderId="6" xfId="1" applyFont="1" applyBorder="1" applyAlignment="1">
      <alignment horizontal="center"/>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3" fillId="0" borderId="0" xfId="0" applyFont="1" applyAlignment="1">
      <alignment horizontal="left"/>
    </xf>
    <xf numFmtId="0" fontId="21" fillId="6" borderId="29" xfId="0" applyFont="1" applyFill="1" applyBorder="1" applyAlignment="1" applyProtection="1">
      <alignment horizontal="center" vertical="center"/>
      <protection locked="0"/>
    </xf>
    <xf numFmtId="0" fontId="21" fillId="6" borderId="30" xfId="0" applyFont="1" applyFill="1" applyBorder="1" applyAlignment="1" applyProtection="1">
      <alignment horizontal="center" vertical="center"/>
      <protection locked="0"/>
    </xf>
    <xf numFmtId="0" fontId="21" fillId="6" borderId="31" xfId="0" applyFont="1" applyFill="1" applyBorder="1" applyAlignment="1" applyProtection="1">
      <alignment horizontal="center" vertical="center"/>
      <protection locked="0"/>
    </xf>
    <xf numFmtId="0" fontId="22" fillId="0" borderId="5" xfId="1" applyFont="1" applyBorder="1" applyAlignment="1">
      <alignment horizontal="center"/>
    </xf>
    <xf numFmtId="0" fontId="22" fillId="0" borderId="0" xfId="1" applyFont="1" applyAlignment="1">
      <alignment horizontal="center"/>
    </xf>
    <xf numFmtId="0" fontId="22" fillId="0" borderId="6" xfId="1" applyFont="1" applyBorder="1" applyAlignment="1">
      <alignment horizontal="center"/>
    </xf>
    <xf numFmtId="0" fontId="20" fillId="0" borderId="2" xfId="0" applyFont="1" applyBorder="1" applyAlignment="1">
      <alignment horizontal="center"/>
    </xf>
    <xf numFmtId="0" fontId="20" fillId="0" borderId="3" xfId="0" applyFont="1" applyBorder="1" applyAlignment="1">
      <alignment horizontal="center"/>
    </xf>
    <xf numFmtId="0" fontId="20" fillId="0" borderId="0" xfId="0" applyFont="1" applyAlignment="1">
      <alignment horizontal="center"/>
    </xf>
    <xf numFmtId="0" fontId="20" fillId="0" borderId="6" xfId="0" applyFont="1" applyBorder="1" applyAlignment="1">
      <alignment horizontal="center"/>
    </xf>
  </cellXfs>
  <cellStyles count="6">
    <cellStyle name="Comma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4" xfId="1" xr:uid="{00000000-0005-0000-0000-000005000000}"/>
  </cellStyles>
  <dxfs count="6">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59999389629810485"/>
  </sheetPr>
  <dimension ref="A1:I17"/>
  <sheetViews>
    <sheetView tabSelected="1" view="pageBreakPreview" zoomScaleNormal="100" zoomScaleSheetLayoutView="100" workbookViewId="0">
      <selection activeCell="B4" sqref="B4:G4"/>
    </sheetView>
  </sheetViews>
  <sheetFormatPr defaultColWidth="8.88671875" defaultRowHeight="15" x14ac:dyDescent="0.4"/>
  <cols>
    <col min="1" max="1" width="29.33203125" customWidth="1"/>
    <col min="2" max="2" width="24.33203125" customWidth="1"/>
  </cols>
  <sheetData>
    <row r="1" spans="1:9" ht="24.95" customHeight="1" x14ac:dyDescent="0.4">
      <c r="A1" s="30" t="s">
        <v>0</v>
      </c>
    </row>
    <row r="2" spans="1:9" ht="24.95" customHeight="1" x14ac:dyDescent="0.4">
      <c r="A2" s="5" t="s">
        <v>1</v>
      </c>
    </row>
    <row r="3" spans="1:9" ht="24.95" customHeight="1" x14ac:dyDescent="0.4">
      <c r="A3" s="5" t="s">
        <v>2</v>
      </c>
    </row>
    <row r="4" spans="1:9" ht="24.95" customHeight="1" x14ac:dyDescent="0.4">
      <c r="A4" s="29" t="s">
        <v>3</v>
      </c>
      <c r="B4" s="186" t="s">
        <v>268</v>
      </c>
      <c r="C4" s="186"/>
      <c r="D4" s="186"/>
      <c r="E4" s="186"/>
      <c r="F4" s="186"/>
      <c r="G4" s="186"/>
      <c r="H4" s="37"/>
      <c r="I4" s="37"/>
    </row>
    <row r="5" spans="1:9" ht="24.95" customHeight="1" x14ac:dyDescent="0.4">
      <c r="A5" s="168" t="s">
        <v>5</v>
      </c>
    </row>
    <row r="7" spans="1:9" ht="24.95" customHeight="1" x14ac:dyDescent="0.4">
      <c r="A7" s="169" t="s">
        <v>6</v>
      </c>
      <c r="B7" s="169" t="s">
        <v>7</v>
      </c>
    </row>
    <row r="8" spans="1:9" ht="24.95" customHeight="1" x14ac:dyDescent="0.4">
      <c r="A8" s="170" t="s">
        <v>8</v>
      </c>
      <c r="B8" s="171">
        <f>SUM('Low val Lot 1'!G450)</f>
        <v>7409723.5363800004</v>
      </c>
    </row>
    <row r="9" spans="1:9" ht="24.95" customHeight="1" x14ac:dyDescent="0.4">
      <c r="A9" s="170" t="s">
        <v>9</v>
      </c>
      <c r="B9" s="171">
        <f>SUM('Low val Lot 2'!G450)</f>
        <v>7409723.5363800004</v>
      </c>
    </row>
    <row r="10" spans="1:9" ht="24.95" customHeight="1" x14ac:dyDescent="0.4">
      <c r="A10" s="170" t="s">
        <v>10</v>
      </c>
      <c r="B10" s="171">
        <f>SUM('Low val Lot 3'!G450)</f>
        <v>458350</v>
      </c>
    </row>
    <row r="11" spans="1:9" ht="24.95" customHeight="1" x14ac:dyDescent="0.4">
      <c r="A11" s="170" t="s">
        <v>11</v>
      </c>
      <c r="B11" s="171">
        <f>SUM('Low val Lot 4'!G450)</f>
        <v>458350</v>
      </c>
    </row>
    <row r="12" spans="1:9" ht="24.95" customHeight="1" x14ac:dyDescent="0.4">
      <c r="A12" s="170" t="s">
        <v>12</v>
      </c>
      <c r="B12" s="171">
        <f>SUM('Low val Lot 5'!G450)</f>
        <v>458350</v>
      </c>
    </row>
    <row r="13" spans="1:9" ht="24.95" customHeight="1" x14ac:dyDescent="0.4">
      <c r="A13" s="170" t="s">
        <v>13</v>
      </c>
      <c r="B13" s="171">
        <f>SUM('High val Lot 1'!G484)</f>
        <v>20984594.161699999</v>
      </c>
    </row>
    <row r="14" spans="1:9" ht="24.95" customHeight="1" x14ac:dyDescent="0.4">
      <c r="A14" s="170" t="s">
        <v>14</v>
      </c>
      <c r="B14" s="171">
        <f>SUM('High val Lot 2'!G484)</f>
        <v>1500298</v>
      </c>
    </row>
    <row r="16" spans="1:9" x14ac:dyDescent="0.4">
      <c r="A16" s="187" t="s">
        <v>15</v>
      </c>
      <c r="B16" s="187"/>
      <c r="C16" s="187"/>
      <c r="D16" s="187"/>
      <c r="E16" s="187"/>
      <c r="F16" s="187"/>
      <c r="G16" s="187"/>
    </row>
    <row r="17" spans="1:7" x14ac:dyDescent="0.4">
      <c r="A17" s="187"/>
      <c r="B17" s="187"/>
      <c r="C17" s="187"/>
      <c r="D17" s="187"/>
      <c r="E17" s="187"/>
      <c r="F17" s="187"/>
      <c r="G17" s="187"/>
    </row>
  </sheetData>
  <sheetProtection algorithmName="SHA-512" hashValue="VJDelsWHqaakq2AF4HmIr11pWEw38epdhTwfwlNfx3viPhjNRsEtUeiCGVp99BlFBud5mcvqeTciP3sYUu8W9A==" saltValue="Tag1Eniz1GqQGjX+Jwzbpw==" spinCount="100000" sheet="1" selectLockedCells="1"/>
  <mergeCells count="2">
    <mergeCell ref="B4:G4"/>
    <mergeCell ref="A16:G17"/>
  </mergeCells>
  <conditionalFormatting sqref="B8:B12">
    <cfRule type="cellIs" dxfId="5" priority="4" operator="equal">
      <formula>458350</formula>
    </cfRule>
    <cfRule type="cellIs" dxfId="4" priority="5" operator="lessThan">
      <formula>458350</formula>
    </cfRule>
    <cfRule type="cellIs" dxfId="3" priority="6" operator="greaterThan">
      <formula>458350</formula>
    </cfRule>
  </conditionalFormatting>
  <conditionalFormatting sqref="B13:B14">
    <cfRule type="cellIs" dxfId="2" priority="1" operator="equal">
      <formula>1500298</formula>
    </cfRule>
    <cfRule type="cellIs" dxfId="1" priority="2" operator="lessThan">
      <formula>1500298</formula>
    </cfRule>
    <cfRule type="cellIs" dxfId="0" priority="3" operator="greaterThan">
      <formula>1500298</formula>
    </cfRule>
  </conditionalFormatting>
  <pageMargins left="0.7" right="0.7" top="0.75" bottom="0.75" header="0.3" footer="0.3"/>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pageSetUpPr fitToPage="1"/>
  </sheetPr>
  <dimension ref="A1:K450"/>
  <sheetViews>
    <sheetView view="pageBreakPreview" topLeftCell="A346" zoomScaleNormal="100" zoomScaleSheetLayoutView="100" workbookViewId="0">
      <selection activeCell="D43" sqref="D43"/>
    </sheetView>
  </sheetViews>
  <sheetFormatPr defaultRowHeight="15.75" x14ac:dyDescent="0.5"/>
  <cols>
    <col min="1" max="1" width="49.44140625" customWidth="1"/>
    <col min="2" max="2" width="17.109375" customWidth="1"/>
    <col min="3" max="3" width="8.88671875" style="22"/>
    <col min="5" max="5" width="10.88671875" customWidth="1"/>
    <col min="6" max="6" width="14.77734375" style="13" customWidth="1"/>
    <col min="7" max="7" width="15.33203125" style="18" customWidth="1"/>
    <col min="8" max="8" width="17" style="18" customWidth="1"/>
    <col min="9" max="9" width="7.21875" customWidth="1"/>
    <col min="11" max="11" width="40.21875" customWidth="1"/>
  </cols>
  <sheetData>
    <row r="1" spans="1:9" ht="30" customHeight="1" x14ac:dyDescent="0.5">
      <c r="A1" s="30" t="s">
        <v>0</v>
      </c>
      <c r="B1" s="2"/>
      <c r="C1" s="23"/>
      <c r="D1" s="2"/>
      <c r="E1" s="2"/>
      <c r="F1" s="12"/>
      <c r="G1" s="17"/>
      <c r="H1" s="17"/>
      <c r="I1" s="3"/>
    </row>
    <row r="2" spans="1:9" ht="30" customHeight="1" x14ac:dyDescent="0.5">
      <c r="A2" s="5" t="s">
        <v>1</v>
      </c>
      <c r="I2" s="4"/>
    </row>
    <row r="3" spans="1:9" ht="30" customHeight="1" x14ac:dyDescent="0.5">
      <c r="A3" s="5" t="s">
        <v>16</v>
      </c>
      <c r="I3" s="4"/>
    </row>
    <row r="4" spans="1:9" ht="30" customHeight="1" x14ac:dyDescent="0.4">
      <c r="A4" s="29" t="s">
        <v>3</v>
      </c>
      <c r="B4" s="186" t="s">
        <v>268</v>
      </c>
      <c r="C4" s="186"/>
      <c r="D4" s="186"/>
      <c r="E4" s="186"/>
      <c r="F4" s="186"/>
      <c r="G4" s="186"/>
      <c r="H4" s="186"/>
      <c r="I4" s="4"/>
    </row>
    <row r="5" spans="1:9" ht="30.75" customHeight="1" x14ac:dyDescent="0.5">
      <c r="A5" s="29" t="s">
        <v>17</v>
      </c>
      <c r="B5" s="7"/>
      <c r="D5" s="246"/>
      <c r="E5" s="246"/>
      <c r="F5" s="14"/>
      <c r="G5" s="19"/>
      <c r="I5" s="4"/>
    </row>
    <row r="6" spans="1:9" ht="30.75" customHeight="1" x14ac:dyDescent="0.5">
      <c r="A6" s="29" t="s">
        <v>18</v>
      </c>
      <c r="B6" s="7"/>
      <c r="D6" s="122"/>
      <c r="E6" s="122"/>
      <c r="F6" s="14"/>
      <c r="G6" s="19"/>
      <c r="I6" s="4"/>
    </row>
    <row r="7" spans="1:9" ht="30.75" customHeight="1" x14ac:dyDescent="0.4">
      <c r="A7" s="29" t="s">
        <v>19</v>
      </c>
      <c r="B7" s="191" t="s">
        <v>20</v>
      </c>
      <c r="C7" s="191"/>
      <c r="D7" s="191"/>
      <c r="E7" s="191"/>
      <c r="F7" s="191"/>
      <c r="G7" s="191"/>
      <c r="H7" s="191"/>
      <c r="I7" s="4"/>
    </row>
    <row r="8" spans="1:9" ht="11.25" customHeight="1" thickBot="1" x14ac:dyDescent="0.55000000000000004">
      <c r="A8" s="32"/>
      <c r="B8" s="9"/>
      <c r="C8" s="28"/>
      <c r="D8" s="9"/>
      <c r="E8" s="9"/>
      <c r="F8" s="15"/>
      <c r="G8" s="20"/>
      <c r="H8" s="20"/>
      <c r="I8" s="10"/>
    </row>
    <row r="9" spans="1:9" x14ac:dyDescent="0.5">
      <c r="A9" s="1"/>
      <c r="B9" s="2"/>
      <c r="C9" s="23"/>
      <c r="D9" s="2"/>
      <c r="E9" s="2"/>
      <c r="F9" s="12"/>
      <c r="G9" s="17"/>
      <c r="H9" s="17"/>
      <c r="I9" s="3"/>
    </row>
    <row r="10" spans="1:9" x14ac:dyDescent="0.5">
      <c r="A10" s="11" t="s">
        <v>21</v>
      </c>
      <c r="I10" s="4"/>
    </row>
    <row r="11" spans="1:9" x14ac:dyDescent="0.5">
      <c r="A11" s="6"/>
      <c r="I11" s="4"/>
    </row>
    <row r="12" spans="1:9" ht="15" customHeight="1" x14ac:dyDescent="0.4">
      <c r="A12" s="139" t="s">
        <v>22</v>
      </c>
      <c r="B12" t="s">
        <v>23</v>
      </c>
      <c r="C12"/>
      <c r="D12" s="133"/>
      <c r="E12" s="141" t="s">
        <v>24</v>
      </c>
      <c r="F12" s="133"/>
      <c r="G12" s="133"/>
      <c r="H12" s="133"/>
      <c r="I12" s="95"/>
    </row>
    <row r="13" spans="1:9" ht="15" x14ac:dyDescent="0.4">
      <c r="A13" s="139" t="s">
        <v>25</v>
      </c>
      <c r="B13" s="138">
        <v>71.599999999999994</v>
      </c>
      <c r="C13" s="31" t="s">
        <v>26</v>
      </c>
      <c r="D13" s="31"/>
      <c r="E13" s="136">
        <v>8</v>
      </c>
      <c r="F13" s="137">
        <f>SUM(B13)*E13</f>
        <v>572.79999999999995</v>
      </c>
      <c r="G13" s="123" t="s">
        <v>27</v>
      </c>
      <c r="I13" s="21"/>
    </row>
    <row r="14" spans="1:9" ht="15" x14ac:dyDescent="0.4">
      <c r="A14" s="139"/>
      <c r="B14" s="138">
        <v>85.2</v>
      </c>
      <c r="C14" s="31" t="s">
        <v>28</v>
      </c>
      <c r="D14" s="31"/>
      <c r="E14" s="136">
        <v>10</v>
      </c>
      <c r="F14" s="137">
        <f>SUM(B14)*E14</f>
        <v>852</v>
      </c>
      <c r="G14" s="123" t="s">
        <v>27</v>
      </c>
      <c r="I14" s="21"/>
    </row>
    <row r="15" spans="1:9" ht="15" x14ac:dyDescent="0.4">
      <c r="A15" s="139"/>
      <c r="B15" s="138">
        <v>86.1</v>
      </c>
      <c r="C15" s="31" t="s">
        <v>29</v>
      </c>
      <c r="D15" s="31"/>
      <c r="E15" s="136">
        <v>3</v>
      </c>
      <c r="F15" s="137">
        <f>SUM(B15)*E15</f>
        <v>258.29999999999995</v>
      </c>
      <c r="G15" s="123" t="s">
        <v>27</v>
      </c>
      <c r="I15" s="21"/>
    </row>
    <row r="16" spans="1:9" ht="15" x14ac:dyDescent="0.4">
      <c r="A16" s="139"/>
      <c r="B16" s="138">
        <v>94.2</v>
      </c>
      <c r="C16" s="31" t="s">
        <v>30</v>
      </c>
      <c r="D16" s="31"/>
      <c r="E16" s="136">
        <v>6</v>
      </c>
      <c r="F16" s="137">
        <f>SUM(B16)*E16</f>
        <v>565.20000000000005</v>
      </c>
      <c r="G16" s="123" t="s">
        <v>27</v>
      </c>
      <c r="I16" s="21"/>
    </row>
    <row r="17" spans="1:11" ht="15" x14ac:dyDescent="0.4">
      <c r="A17" s="139" t="s">
        <v>31</v>
      </c>
      <c r="B17" s="138">
        <f>SUM(F13:F16)</f>
        <v>2248.3000000000002</v>
      </c>
      <c r="C17" s="123"/>
      <c r="D17" s="123"/>
      <c r="E17" s="123"/>
      <c r="F17" s="123"/>
      <c r="G17" s="123"/>
      <c r="H17" s="123"/>
      <c r="I17" s="21"/>
    </row>
    <row r="18" spans="1:11" ht="16.5" customHeight="1" x14ac:dyDescent="0.5">
      <c r="A18" s="140" t="s">
        <v>32</v>
      </c>
      <c r="B18" t="s">
        <v>33</v>
      </c>
      <c r="I18" s="4"/>
    </row>
    <row r="19" spans="1:11" x14ac:dyDescent="0.5">
      <c r="A19" s="140" t="s">
        <v>34</v>
      </c>
      <c r="B19" t="s">
        <v>35</v>
      </c>
      <c r="I19" s="4"/>
    </row>
    <row r="20" spans="1:11" ht="15" x14ac:dyDescent="0.4">
      <c r="A20" s="140" t="s">
        <v>36</v>
      </c>
      <c r="B20" s="31">
        <v>68</v>
      </c>
      <c r="C20" t="s">
        <v>37</v>
      </c>
      <c r="I20" s="4"/>
    </row>
    <row r="21" spans="1:11" x14ac:dyDescent="0.5">
      <c r="A21" s="140" t="s">
        <v>38</v>
      </c>
      <c r="B21" s="16" t="s">
        <v>39</v>
      </c>
      <c r="I21" s="4"/>
    </row>
    <row r="22" spans="1:11" x14ac:dyDescent="0.5">
      <c r="A22" s="140" t="s">
        <v>40</v>
      </c>
      <c r="B22" s="16" t="s">
        <v>41</v>
      </c>
      <c r="I22" s="4"/>
    </row>
    <row r="23" spans="1:11" ht="16.149999999999999" thickBot="1" x14ac:dyDescent="0.55000000000000004">
      <c r="A23" s="8"/>
      <c r="B23" s="9"/>
      <c r="C23" s="28"/>
      <c r="D23" s="9"/>
      <c r="E23" s="9"/>
      <c r="F23" s="15"/>
      <c r="G23" s="20"/>
      <c r="H23" s="20"/>
      <c r="I23" s="10"/>
    </row>
    <row r="24" spans="1:11" x14ac:dyDescent="0.5">
      <c r="A24" s="1"/>
      <c r="B24" s="2"/>
      <c r="C24" s="23"/>
      <c r="D24" s="2"/>
      <c r="E24" s="2"/>
      <c r="F24" s="12"/>
      <c r="G24" s="17"/>
      <c r="H24" s="17"/>
      <c r="I24" s="3"/>
    </row>
    <row r="25" spans="1:11" ht="18.75" customHeight="1" x14ac:dyDescent="0.4">
      <c r="A25" s="33" t="s">
        <v>42</v>
      </c>
      <c r="B25" s="34"/>
      <c r="C25" s="35"/>
      <c r="D25" s="34"/>
      <c r="E25" s="34"/>
      <c r="F25" s="36"/>
      <c r="G25" s="37"/>
      <c r="H25" s="37"/>
      <c r="I25" s="38"/>
      <c r="K25" s="18"/>
    </row>
    <row r="26" spans="1:11" ht="18.75" customHeight="1" x14ac:dyDescent="0.4">
      <c r="A26" s="223" t="s">
        <v>43</v>
      </c>
      <c r="B26" s="191"/>
      <c r="C26" s="191"/>
      <c r="D26" s="191"/>
      <c r="E26" s="191"/>
      <c r="F26" s="191"/>
      <c r="G26" s="191"/>
      <c r="H26" s="191"/>
      <c r="I26" s="224"/>
      <c r="K26" s="18"/>
    </row>
    <row r="27" spans="1:11" ht="18.75" customHeight="1" x14ac:dyDescent="0.4">
      <c r="A27" s="223" t="s">
        <v>44</v>
      </c>
      <c r="B27" s="191"/>
      <c r="C27" s="191"/>
      <c r="D27" s="191"/>
      <c r="E27" s="191"/>
      <c r="F27" s="191"/>
      <c r="G27" s="191"/>
      <c r="H27" s="191"/>
      <c r="I27" s="224"/>
      <c r="K27" s="18"/>
    </row>
    <row r="28" spans="1:11" ht="55.5" customHeight="1" x14ac:dyDescent="0.4">
      <c r="A28" s="225" t="s">
        <v>45</v>
      </c>
      <c r="B28" s="226"/>
      <c r="C28" s="226"/>
      <c r="D28" s="226"/>
      <c r="E28" s="226"/>
      <c r="F28" s="226"/>
      <c r="G28" s="226"/>
      <c r="H28" s="226"/>
      <c r="I28" s="227"/>
    </row>
    <row r="29" spans="1:11" ht="51" customHeight="1" x14ac:dyDescent="0.4">
      <c r="A29" s="243" t="s">
        <v>46</v>
      </c>
      <c r="B29" s="244"/>
      <c r="C29" s="244"/>
      <c r="D29" s="244"/>
      <c r="E29" s="244"/>
      <c r="F29" s="244"/>
      <c r="G29" s="244"/>
      <c r="H29" s="244"/>
      <c r="I29" s="245"/>
    </row>
    <row r="30" spans="1:11" ht="40.5" customHeight="1" x14ac:dyDescent="0.4">
      <c r="A30" s="225" t="s">
        <v>47</v>
      </c>
      <c r="B30" s="226"/>
      <c r="C30" s="226"/>
      <c r="D30" s="226"/>
      <c r="E30" s="226"/>
      <c r="F30" s="226"/>
      <c r="G30" s="226"/>
      <c r="H30" s="226"/>
      <c r="I30" s="227"/>
    </row>
    <row r="31" spans="1:11" ht="18.75" customHeight="1" x14ac:dyDescent="0.4">
      <c r="A31" s="243" t="s">
        <v>48</v>
      </c>
      <c r="B31" s="244"/>
      <c r="C31" s="244"/>
      <c r="D31" s="244"/>
      <c r="E31" s="244"/>
      <c r="F31" s="244"/>
      <c r="G31" s="244"/>
      <c r="H31" s="244"/>
      <c r="I31" s="245"/>
    </row>
    <row r="32" spans="1:11" ht="58.5" customHeight="1" x14ac:dyDescent="0.4">
      <c r="A32" s="243" t="s">
        <v>49</v>
      </c>
      <c r="B32" s="244"/>
      <c r="C32" s="244"/>
      <c r="D32" s="244"/>
      <c r="E32" s="244"/>
      <c r="F32" s="244"/>
      <c r="G32" s="244"/>
      <c r="H32" s="244"/>
      <c r="I32" s="245"/>
      <c r="K32" s="162"/>
    </row>
    <row r="33" spans="1:11" ht="76.5" customHeight="1" x14ac:dyDescent="0.4">
      <c r="A33" s="220" t="s">
        <v>50</v>
      </c>
      <c r="B33" s="221"/>
      <c r="C33" s="221"/>
      <c r="D33" s="221"/>
      <c r="E33" s="221"/>
      <c r="F33" s="221"/>
      <c r="G33" s="221"/>
      <c r="H33" s="221"/>
      <c r="I33" s="222"/>
      <c r="K33" s="162"/>
    </row>
    <row r="34" spans="1:11" ht="33" customHeight="1" x14ac:dyDescent="0.4">
      <c r="A34" s="220" t="s">
        <v>51</v>
      </c>
      <c r="B34" s="221"/>
      <c r="C34" s="221"/>
      <c r="D34" s="221"/>
      <c r="E34" s="221"/>
      <c r="F34" s="221"/>
      <c r="G34" s="221"/>
      <c r="H34" s="221"/>
      <c r="I34" s="222"/>
      <c r="K34" s="163"/>
    </row>
    <row r="35" spans="1:11" ht="18.75" customHeight="1" x14ac:dyDescent="0.4">
      <c r="A35" s="220" t="s">
        <v>52</v>
      </c>
      <c r="B35" s="221"/>
      <c r="C35" s="221"/>
      <c r="D35" s="221"/>
      <c r="E35" s="221"/>
      <c r="F35" s="221"/>
      <c r="G35" s="221"/>
      <c r="H35" s="221"/>
      <c r="I35" s="222"/>
    </row>
    <row r="36" spans="1:11" ht="36.75" customHeight="1" x14ac:dyDescent="0.4">
      <c r="A36" s="217" t="s">
        <v>53</v>
      </c>
      <c r="B36" s="218"/>
      <c r="C36" s="218"/>
      <c r="D36" s="218"/>
      <c r="E36" s="218"/>
      <c r="F36" s="218"/>
      <c r="G36" s="218"/>
      <c r="H36" s="218"/>
      <c r="I36" s="219"/>
      <c r="K36" s="162"/>
    </row>
    <row r="37" spans="1:11" ht="15.75" customHeight="1" thickBot="1" x14ac:dyDescent="0.45">
      <c r="A37" s="228"/>
      <c r="B37" s="229"/>
      <c r="C37" s="229"/>
      <c r="D37" s="229"/>
      <c r="E37" s="229"/>
      <c r="F37" s="229"/>
      <c r="G37" s="229"/>
      <c r="H37" s="229"/>
      <c r="I37" s="230"/>
    </row>
    <row r="38" spans="1:11" ht="24" customHeight="1" thickTop="1" thickBot="1" x14ac:dyDescent="0.45">
      <c r="A38" s="42" t="s">
        <v>54</v>
      </c>
      <c r="B38" s="43" t="s">
        <v>55</v>
      </c>
      <c r="C38" s="43" t="s">
        <v>56</v>
      </c>
      <c r="D38" s="121" t="s">
        <v>57</v>
      </c>
      <c r="E38" s="44" t="s">
        <v>58</v>
      </c>
      <c r="F38" s="231" t="s">
        <v>59</v>
      </c>
      <c r="G38" s="232"/>
      <c r="H38" s="232"/>
      <c r="I38" s="233"/>
    </row>
    <row r="39" spans="1:11" ht="15.75" customHeight="1" thickTop="1" thickBot="1" x14ac:dyDescent="0.45">
      <c r="A39" s="45" t="s">
        <v>60</v>
      </c>
      <c r="B39" s="41"/>
      <c r="C39" s="41"/>
      <c r="D39" s="46"/>
      <c r="E39" s="47"/>
      <c r="F39" s="234"/>
      <c r="G39" s="235"/>
      <c r="H39" s="235"/>
      <c r="I39" s="236"/>
    </row>
    <row r="40" spans="1:11" ht="15.75" customHeight="1" thickTop="1" x14ac:dyDescent="0.4">
      <c r="A40" s="48" t="s">
        <v>61</v>
      </c>
      <c r="B40" s="41">
        <v>68</v>
      </c>
      <c r="C40" s="41" t="s">
        <v>62</v>
      </c>
      <c r="D40" s="172">
        <v>881</v>
      </c>
      <c r="E40" s="47">
        <f>SUM(B40)*D40</f>
        <v>59908</v>
      </c>
      <c r="F40" s="205"/>
      <c r="G40" s="206"/>
      <c r="H40" s="206"/>
      <c r="I40" s="207"/>
    </row>
    <row r="41" spans="1:11" ht="15.75" customHeight="1" x14ac:dyDescent="0.4">
      <c r="A41" s="48" t="s">
        <v>63</v>
      </c>
      <c r="B41" s="41">
        <v>68</v>
      </c>
      <c r="C41" s="41" t="s">
        <v>62</v>
      </c>
      <c r="D41" s="172"/>
      <c r="E41" s="47">
        <f t="shared" ref="E41:E104" si="0">SUM(B41)*D41</f>
        <v>0</v>
      </c>
      <c r="F41" s="205" t="s">
        <v>271</v>
      </c>
      <c r="G41" s="206"/>
      <c r="H41" s="206"/>
      <c r="I41" s="207"/>
    </row>
    <row r="42" spans="1:11" ht="15.75" customHeight="1" x14ac:dyDescent="0.4">
      <c r="A42" s="48" t="s">
        <v>64</v>
      </c>
      <c r="B42" s="41">
        <v>68</v>
      </c>
      <c r="C42" s="41" t="s">
        <v>62</v>
      </c>
      <c r="D42" s="172">
        <v>318</v>
      </c>
      <c r="E42" s="47">
        <f t="shared" si="0"/>
        <v>21624</v>
      </c>
      <c r="F42" s="205"/>
      <c r="G42" s="206"/>
      <c r="H42" s="206"/>
      <c r="I42" s="207"/>
    </row>
    <row r="43" spans="1:11" ht="15.75" customHeight="1" x14ac:dyDescent="0.4">
      <c r="A43" s="48" t="s">
        <v>65</v>
      </c>
      <c r="B43" s="41">
        <v>68</v>
      </c>
      <c r="C43" s="41" t="s">
        <v>62</v>
      </c>
      <c r="D43" s="172">
        <v>950</v>
      </c>
      <c r="E43" s="47">
        <f t="shared" si="0"/>
        <v>64600</v>
      </c>
      <c r="F43" s="205"/>
      <c r="G43" s="206"/>
      <c r="H43" s="206"/>
      <c r="I43" s="207"/>
    </row>
    <row r="44" spans="1:11" ht="15.75" customHeight="1" x14ac:dyDescent="0.4">
      <c r="A44" s="48" t="s">
        <v>66</v>
      </c>
      <c r="B44" s="41">
        <v>68</v>
      </c>
      <c r="C44" s="41" t="s">
        <v>62</v>
      </c>
      <c r="D44" s="172">
        <v>336.6</v>
      </c>
      <c r="E44" s="47">
        <f t="shared" si="0"/>
        <v>22888.800000000003</v>
      </c>
      <c r="F44" s="205"/>
      <c r="G44" s="206"/>
      <c r="H44" s="206"/>
      <c r="I44" s="207"/>
    </row>
    <row r="45" spans="1:11" ht="15.75" customHeight="1" x14ac:dyDescent="0.4">
      <c r="A45" s="48" t="s">
        <v>67</v>
      </c>
      <c r="B45" s="41">
        <v>68</v>
      </c>
      <c r="C45" s="41" t="s">
        <v>62</v>
      </c>
      <c r="D45" s="172">
        <v>550</v>
      </c>
      <c r="E45" s="47">
        <f t="shared" si="0"/>
        <v>37400</v>
      </c>
      <c r="F45" s="205"/>
      <c r="G45" s="206"/>
      <c r="H45" s="206"/>
      <c r="I45" s="207"/>
    </row>
    <row r="46" spans="1:11" ht="15.75" customHeight="1" x14ac:dyDescent="0.4">
      <c r="A46" s="48" t="s">
        <v>68</v>
      </c>
      <c r="B46" s="41">
        <v>68</v>
      </c>
      <c r="C46" s="41" t="s">
        <v>62</v>
      </c>
      <c r="D46" s="172">
        <v>1120</v>
      </c>
      <c r="E46" s="47">
        <f t="shared" si="0"/>
        <v>76160</v>
      </c>
      <c r="F46" s="205"/>
      <c r="G46" s="206"/>
      <c r="H46" s="206"/>
      <c r="I46" s="207"/>
    </row>
    <row r="47" spans="1:11" ht="15.75" customHeight="1" x14ac:dyDescent="0.4">
      <c r="A47" s="48" t="s">
        <v>69</v>
      </c>
      <c r="B47" s="41">
        <v>68</v>
      </c>
      <c r="C47" s="41" t="s">
        <v>62</v>
      </c>
      <c r="D47" s="172"/>
      <c r="E47" s="47">
        <f t="shared" si="0"/>
        <v>0</v>
      </c>
      <c r="F47" s="205" t="s">
        <v>273</v>
      </c>
      <c r="G47" s="206"/>
      <c r="H47" s="206"/>
      <c r="I47" s="207"/>
    </row>
    <row r="48" spans="1:11" ht="15.75" customHeight="1" thickBot="1" x14ac:dyDescent="0.45">
      <c r="A48" s="48" t="s">
        <v>70</v>
      </c>
      <c r="B48" s="41">
        <v>68</v>
      </c>
      <c r="C48" s="41" t="s">
        <v>62</v>
      </c>
      <c r="D48" s="172"/>
      <c r="E48" s="47">
        <f t="shared" si="0"/>
        <v>0</v>
      </c>
      <c r="F48" s="205" t="s">
        <v>273</v>
      </c>
      <c r="G48" s="206"/>
      <c r="H48" s="206"/>
      <c r="I48" s="207"/>
    </row>
    <row r="49" spans="1:9" ht="15.75" customHeight="1" thickTop="1" thickBot="1" x14ac:dyDescent="0.45">
      <c r="A49" s="49" t="s">
        <v>71</v>
      </c>
      <c r="B49" s="41"/>
      <c r="C49" s="41"/>
      <c r="D49" s="164"/>
      <c r="E49" s="47"/>
      <c r="F49" s="208"/>
      <c r="G49" s="209"/>
      <c r="H49" s="209"/>
      <c r="I49" s="210"/>
    </row>
    <row r="50" spans="1:9" ht="15.75" customHeight="1" thickTop="1" x14ac:dyDescent="0.4">
      <c r="A50" s="50" t="s">
        <v>72</v>
      </c>
      <c r="B50" s="142">
        <v>1</v>
      </c>
      <c r="C50" s="41" t="s">
        <v>73</v>
      </c>
      <c r="D50" s="172"/>
      <c r="E50" s="47">
        <f t="shared" si="0"/>
        <v>0</v>
      </c>
      <c r="F50" s="205" t="s">
        <v>269</v>
      </c>
      <c r="G50" s="206"/>
      <c r="H50" s="206"/>
      <c r="I50" s="207"/>
    </row>
    <row r="51" spans="1:9" ht="15.75" customHeight="1" x14ac:dyDescent="0.4">
      <c r="A51" s="48" t="s">
        <v>74</v>
      </c>
      <c r="B51" s="41">
        <v>68</v>
      </c>
      <c r="C51" s="41" t="s">
        <v>62</v>
      </c>
      <c r="D51" s="172">
        <v>600</v>
      </c>
      <c r="E51" s="47">
        <f t="shared" si="0"/>
        <v>40800</v>
      </c>
      <c r="F51" s="205"/>
      <c r="G51" s="206"/>
      <c r="H51" s="206"/>
      <c r="I51" s="207"/>
    </row>
    <row r="52" spans="1:9" ht="15.75" customHeight="1" x14ac:dyDescent="0.4">
      <c r="A52" s="48" t="s">
        <v>75</v>
      </c>
      <c r="B52" s="41">
        <v>68</v>
      </c>
      <c r="C52" s="41" t="s">
        <v>62</v>
      </c>
      <c r="D52" s="172"/>
      <c r="E52" s="47">
        <f t="shared" si="0"/>
        <v>0</v>
      </c>
      <c r="F52" s="205" t="s">
        <v>269</v>
      </c>
      <c r="G52" s="206"/>
      <c r="H52" s="206"/>
      <c r="I52" s="207"/>
    </row>
    <row r="53" spans="1:9" ht="15.75" customHeight="1" x14ac:dyDescent="0.4">
      <c r="A53" s="48" t="s">
        <v>76</v>
      </c>
      <c r="B53" s="41">
        <v>68</v>
      </c>
      <c r="C53" s="41" t="s">
        <v>62</v>
      </c>
      <c r="D53" s="172"/>
      <c r="E53" s="47">
        <f t="shared" si="0"/>
        <v>0</v>
      </c>
      <c r="F53" s="205" t="s">
        <v>269</v>
      </c>
      <c r="G53" s="206"/>
      <c r="H53" s="206"/>
      <c r="I53" s="207"/>
    </row>
    <row r="54" spans="1:9" ht="15.75" customHeight="1" x14ac:dyDescent="0.4">
      <c r="A54" s="48" t="s">
        <v>77</v>
      </c>
      <c r="B54" s="41">
        <v>68</v>
      </c>
      <c r="C54" s="41" t="s">
        <v>62</v>
      </c>
      <c r="D54" s="172"/>
      <c r="E54" s="47">
        <f t="shared" si="0"/>
        <v>0</v>
      </c>
      <c r="F54" s="205" t="s">
        <v>269</v>
      </c>
      <c r="G54" s="206"/>
      <c r="H54" s="206"/>
      <c r="I54" s="207"/>
    </row>
    <row r="55" spans="1:9" ht="15.75" customHeight="1" x14ac:dyDescent="0.4">
      <c r="A55" s="48" t="s">
        <v>78</v>
      </c>
      <c r="B55" s="41">
        <v>68</v>
      </c>
      <c r="C55" s="41" t="s">
        <v>62</v>
      </c>
      <c r="D55" s="172"/>
      <c r="E55" s="47">
        <f t="shared" si="0"/>
        <v>0</v>
      </c>
      <c r="F55" s="205" t="s">
        <v>269</v>
      </c>
      <c r="G55" s="206"/>
      <c r="H55" s="206"/>
      <c r="I55" s="207"/>
    </row>
    <row r="56" spans="1:9" ht="15.75" customHeight="1" x14ac:dyDescent="0.4">
      <c r="A56" s="48" t="s">
        <v>79</v>
      </c>
      <c r="B56" s="41">
        <v>68</v>
      </c>
      <c r="C56" s="41" t="s">
        <v>62</v>
      </c>
      <c r="D56" s="172">
        <v>10</v>
      </c>
      <c r="E56" s="47">
        <f t="shared" si="0"/>
        <v>680</v>
      </c>
      <c r="F56" s="205"/>
      <c r="G56" s="206"/>
      <c r="H56" s="206"/>
      <c r="I56" s="207"/>
    </row>
    <row r="57" spans="1:9" ht="15.75" customHeight="1" x14ac:dyDescent="0.4">
      <c r="A57" s="48" t="s">
        <v>80</v>
      </c>
      <c r="B57" s="41">
        <v>68</v>
      </c>
      <c r="C57" s="41" t="s">
        <v>62</v>
      </c>
      <c r="D57" s="172"/>
      <c r="E57" s="47">
        <f t="shared" si="0"/>
        <v>0</v>
      </c>
      <c r="F57" s="205" t="s">
        <v>269</v>
      </c>
      <c r="G57" s="206"/>
      <c r="H57" s="206"/>
      <c r="I57" s="207"/>
    </row>
    <row r="58" spans="1:9" ht="15.75" customHeight="1" x14ac:dyDescent="0.4">
      <c r="A58" s="48" t="s">
        <v>81</v>
      </c>
      <c r="B58" s="41">
        <v>68</v>
      </c>
      <c r="C58" s="41" t="s">
        <v>62</v>
      </c>
      <c r="D58" s="172"/>
      <c r="E58" s="47">
        <f t="shared" si="0"/>
        <v>0</v>
      </c>
      <c r="F58" s="205" t="s">
        <v>269</v>
      </c>
      <c r="G58" s="206"/>
      <c r="H58" s="206"/>
      <c r="I58" s="207"/>
    </row>
    <row r="59" spans="1:9" ht="15.75" customHeight="1" x14ac:dyDescent="0.4">
      <c r="A59" s="50" t="s">
        <v>82</v>
      </c>
      <c r="B59" s="41">
        <v>68</v>
      </c>
      <c r="C59" s="41" t="s">
        <v>62</v>
      </c>
      <c r="D59" s="172">
        <v>10</v>
      </c>
      <c r="E59" s="47">
        <f t="shared" si="0"/>
        <v>680</v>
      </c>
      <c r="F59" s="205"/>
      <c r="G59" s="206"/>
      <c r="H59" s="206"/>
      <c r="I59" s="207"/>
    </row>
    <row r="60" spans="1:9" ht="15.75" customHeight="1" x14ac:dyDescent="0.4">
      <c r="A60" s="48" t="s">
        <v>83</v>
      </c>
      <c r="B60" s="142">
        <v>1</v>
      </c>
      <c r="C60" s="41" t="s">
        <v>73</v>
      </c>
      <c r="D60" s="172">
        <v>200</v>
      </c>
      <c r="E60" s="47">
        <f t="shared" si="0"/>
        <v>200</v>
      </c>
      <c r="F60" s="205"/>
      <c r="G60" s="206"/>
      <c r="H60" s="206"/>
      <c r="I60" s="207"/>
    </row>
    <row r="61" spans="1:9" ht="15.75" customHeight="1" x14ac:dyDescent="0.4">
      <c r="A61" s="48" t="s">
        <v>84</v>
      </c>
      <c r="B61" s="142">
        <v>1</v>
      </c>
      <c r="C61" s="41" t="s">
        <v>73</v>
      </c>
      <c r="D61" s="172">
        <v>500</v>
      </c>
      <c r="E61" s="47">
        <f t="shared" si="0"/>
        <v>500</v>
      </c>
      <c r="F61" s="205"/>
      <c r="G61" s="206"/>
      <c r="H61" s="206"/>
      <c r="I61" s="207"/>
    </row>
    <row r="62" spans="1:9" ht="15.75" customHeight="1" thickBot="1" x14ac:dyDescent="0.45">
      <c r="A62" s="143" t="s">
        <v>85</v>
      </c>
      <c r="B62" s="142">
        <v>1</v>
      </c>
      <c r="C62" s="41" t="s">
        <v>73</v>
      </c>
      <c r="D62" s="172">
        <v>500</v>
      </c>
      <c r="E62" s="47">
        <f t="shared" si="0"/>
        <v>500</v>
      </c>
      <c r="F62" s="205"/>
      <c r="G62" s="206"/>
      <c r="H62" s="206"/>
      <c r="I62" s="207"/>
    </row>
    <row r="63" spans="1:9" ht="15.75" customHeight="1" thickTop="1" thickBot="1" x14ac:dyDescent="0.45">
      <c r="A63" s="49" t="s">
        <v>86</v>
      </c>
      <c r="B63" s="41"/>
      <c r="C63" s="41"/>
      <c r="D63" s="164"/>
      <c r="E63" s="47"/>
      <c r="F63" s="208"/>
      <c r="G63" s="209"/>
      <c r="H63" s="209"/>
      <c r="I63" s="210"/>
    </row>
    <row r="64" spans="1:9" ht="15.75" customHeight="1" thickTop="1" thickBot="1" x14ac:dyDescent="0.45">
      <c r="A64" s="158" t="s">
        <v>87</v>
      </c>
      <c r="B64" s="41">
        <v>68</v>
      </c>
      <c r="C64" s="159" t="s">
        <v>62</v>
      </c>
      <c r="D64" s="173">
        <v>50</v>
      </c>
      <c r="E64" s="160">
        <f t="shared" si="0"/>
        <v>3400</v>
      </c>
      <c r="F64" s="211" t="s">
        <v>274</v>
      </c>
      <c r="G64" s="212"/>
      <c r="H64" s="212"/>
      <c r="I64" s="213"/>
    </row>
    <row r="65" spans="1:9" ht="15.75" customHeight="1" thickBot="1" x14ac:dyDescent="0.45">
      <c r="A65" s="146" t="s">
        <v>88</v>
      </c>
      <c r="B65" s="147"/>
      <c r="C65" s="147"/>
      <c r="D65" s="165"/>
      <c r="E65" s="148"/>
      <c r="F65" s="214"/>
      <c r="G65" s="215"/>
      <c r="H65" s="215"/>
      <c r="I65" s="216"/>
    </row>
    <row r="66" spans="1:9" ht="15.75" customHeight="1" thickTop="1" x14ac:dyDescent="0.4">
      <c r="A66" s="48" t="s">
        <v>89</v>
      </c>
      <c r="B66" s="142">
        <v>1</v>
      </c>
      <c r="C66" s="142" t="s">
        <v>90</v>
      </c>
      <c r="D66" s="172"/>
      <c r="E66" s="47">
        <f t="shared" si="0"/>
        <v>0</v>
      </c>
      <c r="F66" s="205" t="s">
        <v>275</v>
      </c>
      <c r="G66" s="206"/>
      <c r="H66" s="206"/>
      <c r="I66" s="207"/>
    </row>
    <row r="67" spans="1:9" ht="15.75" customHeight="1" x14ac:dyDescent="0.4">
      <c r="A67" s="48" t="s">
        <v>91</v>
      </c>
      <c r="B67" s="142">
        <v>1</v>
      </c>
      <c r="C67" s="142" t="s">
        <v>90</v>
      </c>
      <c r="D67" s="172"/>
      <c r="E67" s="47">
        <f t="shared" si="0"/>
        <v>0</v>
      </c>
      <c r="F67" s="205" t="s">
        <v>275</v>
      </c>
      <c r="G67" s="206"/>
      <c r="H67" s="206"/>
      <c r="I67" s="207"/>
    </row>
    <row r="68" spans="1:9" ht="15.75" customHeight="1" x14ac:dyDescent="0.4">
      <c r="A68" s="48" t="s">
        <v>92</v>
      </c>
      <c r="B68" s="41">
        <v>1</v>
      </c>
      <c r="C68" s="142" t="s">
        <v>90</v>
      </c>
      <c r="D68" s="172"/>
      <c r="E68" s="47">
        <f t="shared" si="0"/>
        <v>0</v>
      </c>
      <c r="F68" s="205" t="s">
        <v>281</v>
      </c>
      <c r="G68" s="206"/>
      <c r="H68" s="206"/>
      <c r="I68" s="207"/>
    </row>
    <row r="69" spans="1:9" ht="15.75" customHeight="1" x14ac:dyDescent="0.4">
      <c r="A69" s="48" t="s">
        <v>93</v>
      </c>
      <c r="B69" s="41">
        <v>1</v>
      </c>
      <c r="C69" s="142" t="s">
        <v>90</v>
      </c>
      <c r="D69" s="172">
        <v>1000</v>
      </c>
      <c r="E69" s="47">
        <f t="shared" si="0"/>
        <v>1000</v>
      </c>
      <c r="F69" s="205" t="s">
        <v>282</v>
      </c>
      <c r="G69" s="206"/>
      <c r="H69" s="206"/>
      <c r="I69" s="207"/>
    </row>
    <row r="70" spans="1:9" ht="15.75" customHeight="1" thickBot="1" x14ac:dyDescent="0.45">
      <c r="A70" s="48" t="s">
        <v>94</v>
      </c>
      <c r="B70" s="142">
        <v>1</v>
      </c>
      <c r="C70" s="41" t="s">
        <v>90</v>
      </c>
      <c r="D70" s="172"/>
      <c r="E70" s="47">
        <f t="shared" si="0"/>
        <v>0</v>
      </c>
      <c r="F70" s="205" t="s">
        <v>276</v>
      </c>
      <c r="G70" s="206"/>
      <c r="H70" s="206"/>
      <c r="I70" s="207"/>
    </row>
    <row r="71" spans="1:9" ht="15.75" customHeight="1" thickTop="1" thickBot="1" x14ac:dyDescent="0.45">
      <c r="A71" s="49" t="s">
        <v>95</v>
      </c>
      <c r="B71" s="41"/>
      <c r="C71" s="41"/>
      <c r="D71" s="164"/>
      <c r="E71" s="47"/>
      <c r="F71" s="208"/>
      <c r="G71" s="209"/>
      <c r="H71" s="209"/>
      <c r="I71" s="210"/>
    </row>
    <row r="72" spans="1:9" ht="15.75" customHeight="1" thickTop="1" x14ac:dyDescent="0.4">
      <c r="A72" s="48" t="s">
        <v>96</v>
      </c>
      <c r="B72" s="41">
        <v>68</v>
      </c>
      <c r="C72" s="41" t="s">
        <v>62</v>
      </c>
      <c r="D72" s="172">
        <v>10</v>
      </c>
      <c r="E72" s="47">
        <f t="shared" si="0"/>
        <v>680</v>
      </c>
      <c r="F72" s="205"/>
      <c r="G72" s="206"/>
      <c r="H72" s="206"/>
      <c r="I72" s="207"/>
    </row>
    <row r="73" spans="1:9" ht="15.75" customHeight="1" x14ac:dyDescent="0.4">
      <c r="A73" s="48" t="s">
        <v>97</v>
      </c>
      <c r="B73" s="41">
        <v>68</v>
      </c>
      <c r="C73" s="41" t="s">
        <v>62</v>
      </c>
      <c r="D73" s="172"/>
      <c r="E73" s="47">
        <f t="shared" si="0"/>
        <v>0</v>
      </c>
      <c r="F73" s="205" t="s">
        <v>271</v>
      </c>
      <c r="G73" s="206"/>
      <c r="H73" s="206"/>
      <c r="I73" s="207"/>
    </row>
    <row r="74" spans="1:9" ht="15.75" customHeight="1" x14ac:dyDescent="0.4">
      <c r="A74" s="48" t="s">
        <v>98</v>
      </c>
      <c r="B74" s="41">
        <v>68</v>
      </c>
      <c r="C74" s="41" t="s">
        <v>62</v>
      </c>
      <c r="D74" s="172">
        <v>75</v>
      </c>
      <c r="E74" s="47">
        <f t="shared" si="0"/>
        <v>5100</v>
      </c>
      <c r="F74" s="205"/>
      <c r="G74" s="206"/>
      <c r="H74" s="206"/>
      <c r="I74" s="207"/>
    </row>
    <row r="75" spans="1:9" ht="15.75" customHeight="1" thickBot="1" x14ac:dyDescent="0.45">
      <c r="A75" s="48" t="s">
        <v>99</v>
      </c>
      <c r="B75" s="41">
        <v>68</v>
      </c>
      <c r="C75" s="41" t="s">
        <v>62</v>
      </c>
      <c r="D75" s="172">
        <v>50</v>
      </c>
      <c r="E75" s="47">
        <f t="shared" si="0"/>
        <v>3400</v>
      </c>
      <c r="F75" s="205"/>
      <c r="G75" s="206"/>
      <c r="H75" s="206"/>
      <c r="I75" s="207"/>
    </row>
    <row r="76" spans="1:9" ht="15.75" customHeight="1" thickTop="1" thickBot="1" x14ac:dyDescent="0.45">
      <c r="A76" s="49" t="s">
        <v>100</v>
      </c>
      <c r="B76" s="41"/>
      <c r="C76" s="41"/>
      <c r="D76" s="164"/>
      <c r="E76" s="47"/>
      <c r="F76" s="208"/>
      <c r="G76" s="209"/>
      <c r="H76" s="209"/>
      <c r="I76" s="210"/>
    </row>
    <row r="77" spans="1:9" ht="15.75" customHeight="1" thickTop="1" x14ac:dyDescent="0.4">
      <c r="A77" s="48" t="s">
        <v>101</v>
      </c>
      <c r="B77" s="41">
        <v>68</v>
      </c>
      <c r="C77" s="41" t="s">
        <v>62</v>
      </c>
      <c r="D77" s="172">
        <v>600</v>
      </c>
      <c r="E77" s="47">
        <f t="shared" si="0"/>
        <v>40800</v>
      </c>
      <c r="F77" s="205"/>
      <c r="G77" s="206"/>
      <c r="H77" s="206"/>
      <c r="I77" s="207"/>
    </row>
    <row r="78" spans="1:9" ht="15.75" customHeight="1" x14ac:dyDescent="0.4">
      <c r="A78" s="48" t="s">
        <v>102</v>
      </c>
      <c r="B78" s="142">
        <v>1</v>
      </c>
      <c r="C78" s="41" t="s">
        <v>90</v>
      </c>
      <c r="D78" s="172">
        <v>250</v>
      </c>
      <c r="E78" s="47">
        <f t="shared" si="0"/>
        <v>250</v>
      </c>
      <c r="F78" s="205"/>
      <c r="G78" s="206"/>
      <c r="H78" s="206"/>
      <c r="I78" s="207"/>
    </row>
    <row r="79" spans="1:9" ht="15.75" customHeight="1" x14ac:dyDescent="0.4">
      <c r="A79" s="48" t="s">
        <v>103</v>
      </c>
      <c r="B79" s="142">
        <v>1</v>
      </c>
      <c r="C79" s="41" t="s">
        <v>90</v>
      </c>
      <c r="D79" s="172">
        <v>400</v>
      </c>
      <c r="E79" s="47">
        <f t="shared" si="0"/>
        <v>400</v>
      </c>
      <c r="F79" s="205"/>
      <c r="G79" s="206"/>
      <c r="H79" s="206"/>
      <c r="I79" s="207"/>
    </row>
    <row r="80" spans="1:9" ht="15.75" customHeight="1" x14ac:dyDescent="0.4">
      <c r="A80" s="48" t="s">
        <v>104</v>
      </c>
      <c r="B80" s="142">
        <v>1</v>
      </c>
      <c r="C80" s="41" t="s">
        <v>90</v>
      </c>
      <c r="D80" s="172">
        <v>2500</v>
      </c>
      <c r="E80" s="47">
        <f t="shared" si="0"/>
        <v>2500</v>
      </c>
      <c r="F80" s="205"/>
      <c r="G80" s="206"/>
      <c r="H80" s="206"/>
      <c r="I80" s="207"/>
    </row>
    <row r="81" spans="1:9" ht="15.75" customHeight="1" thickBot="1" x14ac:dyDescent="0.45">
      <c r="A81" s="48" t="s">
        <v>105</v>
      </c>
      <c r="B81" s="41">
        <v>68</v>
      </c>
      <c r="C81" s="41" t="s">
        <v>62</v>
      </c>
      <c r="D81" s="172">
        <v>125</v>
      </c>
      <c r="E81" s="47">
        <f t="shared" si="0"/>
        <v>8500</v>
      </c>
      <c r="F81" s="205"/>
      <c r="G81" s="206"/>
      <c r="H81" s="206"/>
      <c r="I81" s="207"/>
    </row>
    <row r="82" spans="1:9" ht="15.75" customHeight="1" thickTop="1" thickBot="1" x14ac:dyDescent="0.45">
      <c r="A82" s="49" t="s">
        <v>106</v>
      </c>
      <c r="B82" s="41"/>
      <c r="C82" s="41"/>
      <c r="D82" s="164"/>
      <c r="E82" s="47"/>
      <c r="F82" s="208"/>
      <c r="G82" s="209"/>
      <c r="H82" s="209"/>
      <c r="I82" s="210"/>
    </row>
    <row r="83" spans="1:9" ht="15.75" customHeight="1" thickTop="1" thickBot="1" x14ac:dyDescent="0.45">
      <c r="A83" s="50" t="s">
        <v>107</v>
      </c>
      <c r="B83" s="41">
        <v>34</v>
      </c>
      <c r="C83" s="41" t="s">
        <v>62</v>
      </c>
      <c r="D83" s="172"/>
      <c r="E83" s="47">
        <f t="shared" si="0"/>
        <v>0</v>
      </c>
      <c r="F83" s="205" t="s">
        <v>277</v>
      </c>
      <c r="G83" s="206"/>
      <c r="H83" s="206"/>
      <c r="I83" s="207"/>
    </row>
    <row r="84" spans="1:9" ht="15.75" customHeight="1" thickTop="1" thickBot="1" x14ac:dyDescent="0.45">
      <c r="A84" s="49" t="s">
        <v>108</v>
      </c>
      <c r="B84" s="41"/>
      <c r="C84" s="41"/>
      <c r="D84" s="164"/>
      <c r="E84" s="47"/>
      <c r="F84" s="208"/>
      <c r="G84" s="209"/>
      <c r="H84" s="209"/>
      <c r="I84" s="210"/>
    </row>
    <row r="85" spans="1:9" ht="15.75" customHeight="1" thickTop="1" x14ac:dyDescent="0.4">
      <c r="A85" s="51" t="s">
        <v>109</v>
      </c>
      <c r="B85" s="41">
        <v>34</v>
      </c>
      <c r="C85" s="41" t="s">
        <v>62</v>
      </c>
      <c r="D85" s="172"/>
      <c r="E85" s="47">
        <f t="shared" si="0"/>
        <v>0</v>
      </c>
      <c r="F85" s="205" t="s">
        <v>272</v>
      </c>
      <c r="G85" s="206"/>
      <c r="H85" s="206"/>
      <c r="I85" s="207"/>
    </row>
    <row r="86" spans="1:9" ht="15.75" customHeight="1" x14ac:dyDescent="0.4">
      <c r="A86" s="51" t="s">
        <v>110</v>
      </c>
      <c r="B86" s="41">
        <v>34</v>
      </c>
      <c r="C86" s="41" t="s">
        <v>62</v>
      </c>
      <c r="D86" s="172"/>
      <c r="E86" s="47">
        <f t="shared" si="0"/>
        <v>0</v>
      </c>
      <c r="F86" s="205" t="s">
        <v>272</v>
      </c>
      <c r="G86" s="206"/>
      <c r="H86" s="206"/>
      <c r="I86" s="207"/>
    </row>
    <row r="87" spans="1:9" ht="15.75" customHeight="1" x14ac:dyDescent="0.4">
      <c r="A87" s="51" t="s">
        <v>111</v>
      </c>
      <c r="B87" s="41">
        <v>34</v>
      </c>
      <c r="C87" s="41" t="s">
        <v>62</v>
      </c>
      <c r="D87" s="172">
        <v>125</v>
      </c>
      <c r="E87" s="47">
        <f t="shared" si="0"/>
        <v>4250</v>
      </c>
      <c r="F87" s="205"/>
      <c r="G87" s="206"/>
      <c r="H87" s="206"/>
      <c r="I87" s="207"/>
    </row>
    <row r="88" spans="1:9" ht="15.75" customHeight="1" x14ac:dyDescent="0.4">
      <c r="A88" s="51" t="s">
        <v>112</v>
      </c>
      <c r="B88" s="41">
        <v>34</v>
      </c>
      <c r="C88" s="41" t="s">
        <v>62</v>
      </c>
      <c r="D88" s="172"/>
      <c r="E88" s="47">
        <f t="shared" si="0"/>
        <v>0</v>
      </c>
      <c r="F88" s="205" t="s">
        <v>272</v>
      </c>
      <c r="G88" s="206"/>
      <c r="H88" s="206"/>
      <c r="I88" s="207"/>
    </row>
    <row r="89" spans="1:9" ht="15.75" customHeight="1" thickBot="1" x14ac:dyDescent="0.45">
      <c r="A89" s="50" t="s">
        <v>113</v>
      </c>
      <c r="B89" s="41">
        <v>34</v>
      </c>
      <c r="C89" s="41" t="s">
        <v>62</v>
      </c>
      <c r="D89" s="172"/>
      <c r="E89" s="47">
        <f t="shared" si="0"/>
        <v>0</v>
      </c>
      <c r="F89" s="205" t="s">
        <v>272</v>
      </c>
      <c r="G89" s="206"/>
      <c r="H89" s="206"/>
      <c r="I89" s="207"/>
    </row>
    <row r="90" spans="1:9" ht="15.75" customHeight="1" thickTop="1" thickBot="1" x14ac:dyDescent="0.45">
      <c r="A90" s="49" t="s">
        <v>114</v>
      </c>
      <c r="B90" s="41"/>
      <c r="C90" s="41"/>
      <c r="D90" s="164"/>
      <c r="E90" s="47"/>
      <c r="F90" s="208"/>
      <c r="G90" s="209"/>
      <c r="H90" s="209"/>
      <c r="I90" s="210"/>
    </row>
    <row r="91" spans="1:9" ht="15.75" customHeight="1" thickTop="1" x14ac:dyDescent="0.4">
      <c r="A91" s="50" t="s">
        <v>115</v>
      </c>
      <c r="B91" s="142">
        <v>1</v>
      </c>
      <c r="C91" s="41" t="s">
        <v>90</v>
      </c>
      <c r="D91" s="172">
        <v>200</v>
      </c>
      <c r="E91" s="47">
        <f t="shared" si="0"/>
        <v>200</v>
      </c>
      <c r="F91" s="205"/>
      <c r="G91" s="206"/>
      <c r="H91" s="206"/>
      <c r="I91" s="207"/>
    </row>
    <row r="92" spans="1:9" ht="15.75" customHeight="1" x14ac:dyDescent="0.4">
      <c r="A92" s="50" t="s">
        <v>116</v>
      </c>
      <c r="B92" s="142">
        <v>1</v>
      </c>
      <c r="C92" s="41" t="s">
        <v>90</v>
      </c>
      <c r="D92" s="172"/>
      <c r="E92" s="47">
        <f t="shared" si="0"/>
        <v>0</v>
      </c>
      <c r="F92" s="205" t="s">
        <v>273</v>
      </c>
      <c r="G92" s="206"/>
      <c r="H92" s="206"/>
      <c r="I92" s="207"/>
    </row>
    <row r="93" spans="1:9" ht="15.75" customHeight="1" thickBot="1" x14ac:dyDescent="0.45">
      <c r="A93" s="50" t="s">
        <v>117</v>
      </c>
      <c r="B93" s="142">
        <v>1</v>
      </c>
      <c r="C93" s="41" t="s">
        <v>90</v>
      </c>
      <c r="D93" s="172">
        <v>200</v>
      </c>
      <c r="E93" s="47">
        <f t="shared" si="0"/>
        <v>200</v>
      </c>
      <c r="F93" s="205"/>
      <c r="G93" s="206"/>
      <c r="H93" s="206"/>
      <c r="I93" s="207"/>
    </row>
    <row r="94" spans="1:9" ht="15.75" customHeight="1" thickTop="1" thickBot="1" x14ac:dyDescent="0.45">
      <c r="A94" s="49" t="s">
        <v>118</v>
      </c>
      <c r="B94" s="41"/>
      <c r="C94" s="41"/>
      <c r="D94" s="164"/>
      <c r="E94" s="47"/>
      <c r="F94" s="208"/>
      <c r="G94" s="209"/>
      <c r="H94" s="209"/>
      <c r="I94" s="210"/>
    </row>
    <row r="95" spans="1:9" ht="15.75" customHeight="1" thickTop="1" x14ac:dyDescent="0.4">
      <c r="A95" s="50" t="s">
        <v>119</v>
      </c>
      <c r="B95" s="142">
        <v>1</v>
      </c>
      <c r="C95" s="41" t="s">
        <v>90</v>
      </c>
      <c r="D95" s="172">
        <v>67500</v>
      </c>
      <c r="E95" s="47">
        <f t="shared" si="0"/>
        <v>67500</v>
      </c>
      <c r="F95" s="205"/>
      <c r="G95" s="206"/>
      <c r="H95" s="206"/>
      <c r="I95" s="207"/>
    </row>
    <row r="96" spans="1:9" ht="15.75" customHeight="1" x14ac:dyDescent="0.4">
      <c r="A96" s="51" t="s">
        <v>120</v>
      </c>
      <c r="B96" s="142">
        <v>1</v>
      </c>
      <c r="C96" s="41" t="s">
        <v>90</v>
      </c>
      <c r="D96" s="172">
        <v>6750</v>
      </c>
      <c r="E96" s="47">
        <f t="shared" si="0"/>
        <v>6750</v>
      </c>
      <c r="F96" s="205"/>
      <c r="G96" s="206"/>
      <c r="H96" s="206"/>
      <c r="I96" s="207"/>
    </row>
    <row r="97" spans="1:9" ht="15.75" customHeight="1" thickBot="1" x14ac:dyDescent="0.45">
      <c r="A97" s="50" t="s">
        <v>121</v>
      </c>
      <c r="B97" s="142">
        <v>1</v>
      </c>
      <c r="C97" s="41" t="s">
        <v>90</v>
      </c>
      <c r="D97" s="172">
        <v>27000</v>
      </c>
      <c r="E97" s="47">
        <f t="shared" si="0"/>
        <v>27000</v>
      </c>
      <c r="F97" s="205"/>
      <c r="G97" s="206"/>
      <c r="H97" s="206"/>
      <c r="I97" s="207"/>
    </row>
    <row r="98" spans="1:9" ht="15.75" customHeight="1" thickTop="1" thickBot="1" x14ac:dyDescent="0.45">
      <c r="A98" s="49" t="s">
        <v>122</v>
      </c>
      <c r="B98" s="41"/>
      <c r="C98" s="41"/>
      <c r="D98" s="164"/>
      <c r="E98" s="47"/>
      <c r="F98" s="208"/>
      <c r="G98" s="209"/>
      <c r="H98" s="209"/>
      <c r="I98" s="210"/>
    </row>
    <row r="99" spans="1:9" ht="15.75" customHeight="1" thickTop="1" x14ac:dyDescent="0.4">
      <c r="A99" s="50" t="s">
        <v>123</v>
      </c>
      <c r="B99" s="41">
        <v>1</v>
      </c>
      <c r="C99" s="41" t="s">
        <v>90</v>
      </c>
      <c r="D99" s="172">
        <v>500</v>
      </c>
      <c r="E99" s="47">
        <f t="shared" si="0"/>
        <v>500</v>
      </c>
      <c r="F99" s="205"/>
      <c r="G99" s="206"/>
      <c r="H99" s="206"/>
      <c r="I99" s="207"/>
    </row>
    <row r="100" spans="1:9" ht="15.75" customHeight="1" x14ac:dyDescent="0.4">
      <c r="A100" s="50" t="s">
        <v>124</v>
      </c>
      <c r="B100" s="41">
        <v>1</v>
      </c>
      <c r="C100" s="41" t="s">
        <v>90</v>
      </c>
      <c r="D100" s="172"/>
      <c r="E100" s="47">
        <f t="shared" si="0"/>
        <v>0</v>
      </c>
      <c r="F100" s="205" t="s">
        <v>278</v>
      </c>
      <c r="G100" s="206"/>
      <c r="H100" s="206"/>
      <c r="I100" s="207"/>
    </row>
    <row r="101" spans="1:9" ht="15.75" customHeight="1" x14ac:dyDescent="0.4">
      <c r="A101" s="50" t="s">
        <v>125</v>
      </c>
      <c r="B101" s="41">
        <v>1</v>
      </c>
      <c r="C101" s="41" t="s">
        <v>90</v>
      </c>
      <c r="D101" s="172">
        <v>100</v>
      </c>
      <c r="E101" s="47">
        <f t="shared" si="0"/>
        <v>100</v>
      </c>
      <c r="F101" s="205"/>
      <c r="G101" s="206"/>
      <c r="H101" s="206"/>
      <c r="I101" s="207"/>
    </row>
    <row r="102" spans="1:9" ht="15.75" customHeight="1" x14ac:dyDescent="0.4">
      <c r="A102" s="50" t="s">
        <v>126</v>
      </c>
      <c r="B102" s="41">
        <v>1</v>
      </c>
      <c r="C102" s="41" t="s">
        <v>90</v>
      </c>
      <c r="D102" s="172">
        <v>612</v>
      </c>
      <c r="E102" s="47">
        <f t="shared" si="0"/>
        <v>612</v>
      </c>
      <c r="F102" s="205"/>
      <c r="G102" s="206"/>
      <c r="H102" s="206"/>
      <c r="I102" s="207"/>
    </row>
    <row r="103" spans="1:9" ht="15.75" customHeight="1" x14ac:dyDescent="0.4">
      <c r="A103" s="50" t="s">
        <v>127</v>
      </c>
      <c r="B103" s="41">
        <v>1</v>
      </c>
      <c r="C103" s="41" t="s">
        <v>90</v>
      </c>
      <c r="D103" s="172">
        <v>900</v>
      </c>
      <c r="E103" s="47">
        <f t="shared" si="0"/>
        <v>900</v>
      </c>
      <c r="F103" s="205"/>
      <c r="G103" s="206"/>
      <c r="H103" s="206"/>
      <c r="I103" s="207"/>
    </row>
    <row r="104" spans="1:9" ht="15.75" customHeight="1" x14ac:dyDescent="0.4">
      <c r="A104" s="50" t="s">
        <v>128</v>
      </c>
      <c r="B104" s="41">
        <v>1</v>
      </c>
      <c r="C104" s="41" t="s">
        <v>90</v>
      </c>
      <c r="D104" s="172">
        <v>750</v>
      </c>
      <c r="E104" s="47">
        <f t="shared" si="0"/>
        <v>750</v>
      </c>
      <c r="F104" s="205"/>
      <c r="G104" s="206"/>
      <c r="H104" s="206"/>
      <c r="I104" s="207"/>
    </row>
    <row r="105" spans="1:9" ht="15.75" customHeight="1" x14ac:dyDescent="0.4">
      <c r="A105" s="50" t="s">
        <v>129</v>
      </c>
      <c r="B105" s="41">
        <v>1</v>
      </c>
      <c r="C105" s="41" t="s">
        <v>90</v>
      </c>
      <c r="D105" s="172">
        <v>2500</v>
      </c>
      <c r="E105" s="47">
        <f t="shared" ref="E105:E129" si="1">SUM(B105)*D105</f>
        <v>2500</v>
      </c>
      <c r="F105" s="205"/>
      <c r="G105" s="206"/>
      <c r="H105" s="206"/>
      <c r="I105" s="207"/>
    </row>
    <row r="106" spans="1:9" ht="15.75" customHeight="1" x14ac:dyDescent="0.4">
      <c r="A106" s="50" t="s">
        <v>130</v>
      </c>
      <c r="B106" s="142">
        <v>15</v>
      </c>
      <c r="C106" s="41" t="s">
        <v>131</v>
      </c>
      <c r="D106" s="172">
        <v>10</v>
      </c>
      <c r="E106" s="47">
        <f t="shared" si="1"/>
        <v>150</v>
      </c>
      <c r="F106" s="205" t="s">
        <v>132</v>
      </c>
      <c r="G106" s="206"/>
      <c r="H106" s="206"/>
      <c r="I106" s="207"/>
    </row>
    <row r="107" spans="1:9" ht="15.75" customHeight="1" x14ac:dyDescent="0.4">
      <c r="A107" s="50" t="s">
        <v>133</v>
      </c>
      <c r="B107" s="41">
        <v>1</v>
      </c>
      <c r="C107" s="41" t="s">
        <v>90</v>
      </c>
      <c r="D107" s="172">
        <v>2500</v>
      </c>
      <c r="E107" s="47">
        <f t="shared" si="1"/>
        <v>2500</v>
      </c>
      <c r="F107" s="205" t="s">
        <v>134</v>
      </c>
      <c r="G107" s="206"/>
      <c r="H107" s="206"/>
      <c r="I107" s="207"/>
    </row>
    <row r="108" spans="1:9" ht="15.75" customHeight="1" thickBot="1" x14ac:dyDescent="0.45">
      <c r="A108" s="50" t="s">
        <v>135</v>
      </c>
      <c r="B108" s="142">
        <v>1</v>
      </c>
      <c r="C108" s="41" t="s">
        <v>90</v>
      </c>
      <c r="D108" s="172">
        <v>27000</v>
      </c>
      <c r="E108" s="47">
        <f t="shared" si="1"/>
        <v>27000</v>
      </c>
      <c r="F108" s="205" t="s">
        <v>136</v>
      </c>
      <c r="G108" s="206"/>
      <c r="H108" s="206"/>
      <c r="I108" s="207"/>
    </row>
    <row r="109" spans="1:9" ht="15.75" customHeight="1" thickTop="1" thickBot="1" x14ac:dyDescent="0.45">
      <c r="A109" s="49" t="s">
        <v>137</v>
      </c>
      <c r="B109" s="41"/>
      <c r="C109" s="41"/>
      <c r="D109" s="164"/>
      <c r="E109" s="47"/>
      <c r="F109" s="208"/>
      <c r="G109" s="209"/>
      <c r="H109" s="209"/>
      <c r="I109" s="210"/>
    </row>
    <row r="110" spans="1:9" ht="15.75" customHeight="1" thickTop="1" x14ac:dyDescent="0.4">
      <c r="A110" s="50" t="s">
        <v>138</v>
      </c>
      <c r="B110" s="142">
        <v>1</v>
      </c>
      <c r="C110" s="41" t="s">
        <v>90</v>
      </c>
      <c r="D110" s="172">
        <v>1200</v>
      </c>
      <c r="E110" s="47">
        <f t="shared" si="1"/>
        <v>1200</v>
      </c>
      <c r="F110" s="205"/>
      <c r="G110" s="206"/>
      <c r="H110" s="206"/>
      <c r="I110" s="207"/>
    </row>
    <row r="111" spans="1:9" ht="15.75" customHeight="1" x14ac:dyDescent="0.4">
      <c r="A111" s="50" t="s">
        <v>139</v>
      </c>
      <c r="B111" s="142">
        <v>1</v>
      </c>
      <c r="C111" s="41" t="s">
        <v>90</v>
      </c>
      <c r="D111" s="172">
        <v>200</v>
      </c>
      <c r="E111" s="47">
        <f t="shared" si="1"/>
        <v>200</v>
      </c>
      <c r="F111" s="205"/>
      <c r="G111" s="206"/>
      <c r="H111" s="206"/>
      <c r="I111" s="207"/>
    </row>
    <row r="112" spans="1:9" ht="15.75" customHeight="1" x14ac:dyDescent="0.4">
      <c r="A112" s="48" t="s">
        <v>140</v>
      </c>
      <c r="B112" s="142">
        <v>1</v>
      </c>
      <c r="C112" s="41" t="s">
        <v>73</v>
      </c>
      <c r="D112" s="172">
        <v>500</v>
      </c>
      <c r="E112" s="47">
        <f t="shared" si="1"/>
        <v>500</v>
      </c>
      <c r="F112" s="205"/>
      <c r="G112" s="206"/>
      <c r="H112" s="206"/>
      <c r="I112" s="207"/>
    </row>
    <row r="113" spans="1:9" ht="15.75" customHeight="1" x14ac:dyDescent="0.4">
      <c r="A113" s="50" t="s">
        <v>141</v>
      </c>
      <c r="B113" s="142">
        <v>1</v>
      </c>
      <c r="C113" s="41" t="s">
        <v>90</v>
      </c>
      <c r="D113" s="172">
        <v>2700</v>
      </c>
      <c r="E113" s="47">
        <f t="shared" si="1"/>
        <v>2700</v>
      </c>
      <c r="F113" s="205"/>
      <c r="G113" s="206"/>
      <c r="H113" s="206"/>
      <c r="I113" s="207"/>
    </row>
    <row r="114" spans="1:9" ht="15.75" customHeight="1" thickBot="1" x14ac:dyDescent="0.45">
      <c r="A114" s="50" t="s">
        <v>142</v>
      </c>
      <c r="B114" s="142">
        <v>1</v>
      </c>
      <c r="C114" s="41" t="s">
        <v>90</v>
      </c>
      <c r="D114" s="172">
        <v>2700</v>
      </c>
      <c r="E114" s="47">
        <f t="shared" si="1"/>
        <v>2700</v>
      </c>
      <c r="F114" s="205"/>
      <c r="G114" s="206"/>
      <c r="H114" s="206"/>
      <c r="I114" s="207"/>
    </row>
    <row r="115" spans="1:9" ht="15.75" customHeight="1" thickTop="1" thickBot="1" x14ac:dyDescent="0.45">
      <c r="A115" s="49" t="s">
        <v>143</v>
      </c>
      <c r="B115" s="142"/>
      <c r="C115" s="41"/>
      <c r="D115" s="164"/>
      <c r="E115" s="47"/>
      <c r="F115" s="208"/>
      <c r="G115" s="209"/>
      <c r="H115" s="209"/>
      <c r="I115" s="210"/>
    </row>
    <row r="116" spans="1:9" ht="15.75" customHeight="1" thickTop="1" x14ac:dyDescent="0.4">
      <c r="A116" s="50" t="s">
        <v>144</v>
      </c>
      <c r="B116" s="142">
        <v>1</v>
      </c>
      <c r="C116" s="41" t="s">
        <v>90</v>
      </c>
      <c r="D116" s="172"/>
      <c r="E116" s="47">
        <f t="shared" si="1"/>
        <v>0</v>
      </c>
      <c r="F116" s="205" t="s">
        <v>279</v>
      </c>
      <c r="G116" s="206"/>
      <c r="H116" s="206"/>
      <c r="I116" s="207"/>
    </row>
    <row r="117" spans="1:9" ht="15.75" customHeight="1" x14ac:dyDescent="0.4">
      <c r="A117" s="50" t="s">
        <v>145</v>
      </c>
      <c r="B117" s="142">
        <v>1</v>
      </c>
      <c r="C117" s="41" t="s">
        <v>90</v>
      </c>
      <c r="D117" s="172">
        <v>3375</v>
      </c>
      <c r="E117" s="47">
        <f t="shared" si="1"/>
        <v>3375</v>
      </c>
      <c r="F117" s="205"/>
      <c r="G117" s="206"/>
      <c r="H117" s="206"/>
      <c r="I117" s="207"/>
    </row>
    <row r="118" spans="1:9" ht="15.75" customHeight="1" x14ac:dyDescent="0.4">
      <c r="A118" s="50" t="s">
        <v>146</v>
      </c>
      <c r="B118" s="142">
        <v>1</v>
      </c>
      <c r="C118" s="41" t="s">
        <v>90</v>
      </c>
      <c r="D118" s="172">
        <v>1350</v>
      </c>
      <c r="E118" s="47">
        <f t="shared" si="1"/>
        <v>1350</v>
      </c>
      <c r="F118" s="205"/>
      <c r="G118" s="206"/>
      <c r="H118" s="206"/>
      <c r="I118" s="207"/>
    </row>
    <row r="119" spans="1:9" ht="15.75" customHeight="1" x14ac:dyDescent="0.4">
      <c r="A119" s="50" t="s">
        <v>147</v>
      </c>
      <c r="B119" s="41">
        <v>8</v>
      </c>
      <c r="C119" s="41" t="s">
        <v>131</v>
      </c>
      <c r="D119" s="172">
        <v>185</v>
      </c>
      <c r="E119" s="47">
        <f t="shared" si="1"/>
        <v>1480</v>
      </c>
      <c r="F119" s="205"/>
      <c r="G119" s="206"/>
      <c r="H119" s="206"/>
      <c r="I119" s="207"/>
    </row>
    <row r="120" spans="1:9" ht="15.75" customHeight="1" x14ac:dyDescent="0.4">
      <c r="A120" s="50" t="s">
        <v>148</v>
      </c>
      <c r="B120" s="41">
        <v>1</v>
      </c>
      <c r="C120" s="41" t="s">
        <v>90</v>
      </c>
      <c r="D120" s="172">
        <v>1000</v>
      </c>
      <c r="E120" s="47">
        <f t="shared" si="1"/>
        <v>1000</v>
      </c>
      <c r="F120" s="205"/>
      <c r="G120" s="206"/>
      <c r="H120" s="206"/>
      <c r="I120" s="207"/>
    </row>
    <row r="121" spans="1:9" ht="15.75" customHeight="1" thickBot="1" x14ac:dyDescent="0.45">
      <c r="A121" s="50" t="s">
        <v>149</v>
      </c>
      <c r="B121" s="142">
        <v>27</v>
      </c>
      <c r="C121" s="142" t="s">
        <v>131</v>
      </c>
      <c r="D121" s="172"/>
      <c r="E121" s="47">
        <f t="shared" si="1"/>
        <v>0</v>
      </c>
      <c r="F121" s="205" t="s">
        <v>273</v>
      </c>
      <c r="G121" s="206"/>
      <c r="H121" s="206"/>
      <c r="I121" s="207"/>
    </row>
    <row r="122" spans="1:9" ht="15.75" customHeight="1" thickTop="1" thickBot="1" x14ac:dyDescent="0.45">
      <c r="A122" s="49" t="s">
        <v>150</v>
      </c>
      <c r="B122" s="41"/>
      <c r="C122" s="41"/>
      <c r="D122" s="164"/>
      <c r="E122" s="47"/>
      <c r="F122" s="208"/>
      <c r="G122" s="209"/>
      <c r="H122" s="209"/>
      <c r="I122" s="210"/>
    </row>
    <row r="123" spans="1:9" ht="15.75" customHeight="1" thickTop="1" x14ac:dyDescent="0.4">
      <c r="A123" s="48" t="s">
        <v>151</v>
      </c>
      <c r="B123" s="142">
        <v>1</v>
      </c>
      <c r="C123" s="41" t="s">
        <v>73</v>
      </c>
      <c r="D123" s="172"/>
      <c r="E123" s="47">
        <f t="shared" si="1"/>
        <v>0</v>
      </c>
      <c r="F123" s="205" t="s">
        <v>273</v>
      </c>
      <c r="G123" s="206"/>
      <c r="H123" s="206"/>
      <c r="I123" s="207"/>
    </row>
    <row r="124" spans="1:9" ht="15.75" customHeight="1" x14ac:dyDescent="0.4">
      <c r="A124" s="48" t="s">
        <v>152</v>
      </c>
      <c r="B124" s="142">
        <v>1</v>
      </c>
      <c r="C124" s="41" t="s">
        <v>73</v>
      </c>
      <c r="D124" s="172">
        <v>2500</v>
      </c>
      <c r="E124" s="47">
        <f t="shared" si="1"/>
        <v>2500</v>
      </c>
      <c r="F124" s="205" t="s">
        <v>280</v>
      </c>
      <c r="G124" s="206"/>
      <c r="H124" s="206"/>
      <c r="I124" s="207"/>
    </row>
    <row r="125" spans="1:9" ht="15.75" customHeight="1" thickBot="1" x14ac:dyDescent="0.45">
      <c r="A125" s="48" t="s">
        <v>153</v>
      </c>
      <c r="B125" s="41"/>
      <c r="C125" s="41"/>
      <c r="D125" s="164"/>
      <c r="E125" s="144" t="s">
        <v>154</v>
      </c>
      <c r="F125" s="208" t="s">
        <v>155</v>
      </c>
      <c r="G125" s="209"/>
      <c r="H125" s="209"/>
      <c r="I125" s="210"/>
    </row>
    <row r="126" spans="1:9" ht="15.75" customHeight="1" thickTop="1" thickBot="1" x14ac:dyDescent="0.45">
      <c r="A126" s="49" t="s">
        <v>156</v>
      </c>
      <c r="B126" s="41"/>
      <c r="C126" s="41"/>
      <c r="D126" s="164"/>
      <c r="E126" s="47"/>
      <c r="F126" s="208"/>
      <c r="G126" s="209"/>
      <c r="H126" s="209"/>
      <c r="I126" s="210"/>
    </row>
    <row r="127" spans="1:9" ht="15.75" customHeight="1" thickTop="1" x14ac:dyDescent="0.4">
      <c r="A127" s="48" t="s">
        <v>157</v>
      </c>
      <c r="B127" s="142">
        <v>27</v>
      </c>
      <c r="C127" s="142" t="s">
        <v>131</v>
      </c>
      <c r="D127" s="172"/>
      <c r="E127" s="47">
        <f t="shared" si="1"/>
        <v>0</v>
      </c>
      <c r="F127" s="205" t="s">
        <v>272</v>
      </c>
      <c r="G127" s="206"/>
      <c r="H127" s="206"/>
      <c r="I127" s="207"/>
    </row>
    <row r="128" spans="1:9" ht="15.75" customHeight="1" x14ac:dyDescent="0.4">
      <c r="A128" s="48" t="s">
        <v>158</v>
      </c>
      <c r="B128" s="142">
        <v>1</v>
      </c>
      <c r="C128" s="41" t="s">
        <v>90</v>
      </c>
      <c r="D128" s="172"/>
      <c r="E128" s="47">
        <f t="shared" si="1"/>
        <v>0</v>
      </c>
      <c r="F128" s="205" t="s">
        <v>272</v>
      </c>
      <c r="G128" s="206"/>
      <c r="H128" s="206"/>
      <c r="I128" s="207"/>
    </row>
    <row r="129" spans="1:9" ht="15.75" customHeight="1" x14ac:dyDescent="0.4">
      <c r="A129" s="48" t="s">
        <v>159</v>
      </c>
      <c r="B129" s="142">
        <v>1</v>
      </c>
      <c r="C129" s="41" t="s">
        <v>90</v>
      </c>
      <c r="D129" s="172">
        <v>600</v>
      </c>
      <c r="E129" s="47">
        <f t="shared" si="1"/>
        <v>600</v>
      </c>
      <c r="F129" s="205"/>
      <c r="G129" s="206"/>
      <c r="H129" s="206"/>
      <c r="I129" s="207"/>
    </row>
    <row r="130" spans="1:9" ht="15.75" customHeight="1" thickBot="1" x14ac:dyDescent="0.45">
      <c r="A130" s="48"/>
      <c r="B130" s="41"/>
      <c r="C130" s="41"/>
      <c r="D130" s="164"/>
      <c r="E130" s="47"/>
      <c r="F130" s="208"/>
      <c r="G130" s="209"/>
      <c r="H130" s="209"/>
      <c r="I130" s="210"/>
    </row>
    <row r="131" spans="1:9" ht="23.25" customHeight="1" thickTop="1" thickBot="1" x14ac:dyDescent="0.45">
      <c r="A131" s="52" t="s">
        <v>160</v>
      </c>
      <c r="B131" s="53"/>
      <c r="C131" s="54"/>
      <c r="D131" s="55"/>
      <c r="E131" s="56">
        <f>SUM(E40:E129)</f>
        <v>550487.80000000005</v>
      </c>
      <c r="F131" s="199"/>
      <c r="G131" s="200"/>
      <c r="H131" s="200"/>
      <c r="I131" s="201"/>
    </row>
    <row r="132" spans="1:9" ht="23.25" customHeight="1" thickTop="1" thickBot="1" x14ac:dyDescent="0.45">
      <c r="A132" s="52" t="s">
        <v>161</v>
      </c>
      <c r="B132" s="53"/>
      <c r="C132" s="54"/>
      <c r="D132" s="55"/>
      <c r="E132" s="56">
        <f>SUM(E131)/B20</f>
        <v>8095.4088235294121</v>
      </c>
      <c r="F132" s="199"/>
      <c r="G132" s="200"/>
      <c r="H132" s="200"/>
      <c r="I132" s="201"/>
    </row>
    <row r="133" spans="1:9" ht="23.25" customHeight="1" thickTop="1" thickBot="1" x14ac:dyDescent="0.45">
      <c r="A133" s="57"/>
      <c r="B133" s="58"/>
      <c r="C133" s="58"/>
      <c r="D133" s="58"/>
      <c r="E133" s="59"/>
      <c r="F133" s="60"/>
      <c r="G133" s="60"/>
      <c r="H133" s="60"/>
      <c r="I133" s="60"/>
    </row>
    <row r="134" spans="1:9" ht="23.25" customHeight="1" thickTop="1" thickBot="1" x14ac:dyDescent="0.45">
      <c r="A134" s="52" t="s">
        <v>162</v>
      </c>
      <c r="B134" s="53"/>
      <c r="C134" s="54"/>
      <c r="D134" s="55"/>
      <c r="E134" s="56"/>
      <c r="F134" s="199"/>
      <c r="G134" s="200"/>
      <c r="H134" s="200"/>
      <c r="I134" s="201"/>
    </row>
    <row r="135" spans="1:9" ht="23.25" customHeight="1" thickTop="1" x14ac:dyDescent="0.4">
      <c r="A135" s="61" t="s">
        <v>163</v>
      </c>
      <c r="B135" s="62"/>
      <c r="C135" s="63"/>
      <c r="D135" s="64"/>
      <c r="E135" s="174">
        <v>0.03</v>
      </c>
      <c r="F135" s="237"/>
      <c r="G135" s="238"/>
      <c r="H135" s="238"/>
      <c r="I135" s="239"/>
    </row>
    <row r="136" spans="1:9" ht="23.25" customHeight="1" thickBot="1" x14ac:dyDescent="0.45">
      <c r="A136" s="61" t="s">
        <v>164</v>
      </c>
      <c r="B136" s="66"/>
      <c r="C136" s="67"/>
      <c r="D136" s="68"/>
      <c r="E136" s="175">
        <v>0.03</v>
      </c>
      <c r="F136" s="247"/>
      <c r="G136" s="248"/>
      <c r="H136" s="248"/>
      <c r="I136" s="249"/>
    </row>
    <row r="137" spans="1:9" ht="23.25" customHeight="1" thickTop="1" thickBot="1" x14ac:dyDescent="0.45">
      <c r="A137" s="52" t="s">
        <v>165</v>
      </c>
      <c r="B137" s="53"/>
      <c r="C137" s="54"/>
      <c r="D137" s="55"/>
      <c r="E137" s="94">
        <f>SUM(E135:E136)</f>
        <v>0.06</v>
      </c>
      <c r="F137" s="199"/>
      <c r="G137" s="200"/>
      <c r="H137" s="200"/>
      <c r="I137" s="201"/>
    </row>
    <row r="138" spans="1:9" ht="23.25" customHeight="1" thickTop="1" thickBot="1" x14ac:dyDescent="0.45">
      <c r="A138" s="57"/>
      <c r="B138" s="58"/>
      <c r="C138" s="58"/>
      <c r="D138" s="58"/>
      <c r="E138" s="59"/>
      <c r="F138" s="60"/>
      <c r="G138" s="60"/>
      <c r="H138" s="60"/>
      <c r="I138" s="60"/>
    </row>
    <row r="139" spans="1:9" ht="23.25" customHeight="1" thickTop="1" thickBot="1" x14ac:dyDescent="0.45">
      <c r="A139" s="52" t="s">
        <v>166</v>
      </c>
      <c r="B139" s="53"/>
      <c r="C139" s="54"/>
      <c r="D139" s="54"/>
      <c r="E139" s="69"/>
      <c r="F139" s="54"/>
      <c r="G139" s="54"/>
      <c r="H139" s="54"/>
      <c r="I139" s="55"/>
    </row>
    <row r="140" spans="1:9" thickTop="1" thickBot="1" x14ac:dyDescent="0.45">
      <c r="A140" s="202"/>
      <c r="B140" s="203"/>
      <c r="C140" s="203"/>
      <c r="D140" s="203"/>
      <c r="E140" s="203"/>
      <c r="F140" s="203"/>
      <c r="G140" s="203"/>
      <c r="H140" s="203"/>
      <c r="I140" s="204"/>
    </row>
    <row r="141" spans="1:9" ht="15.4" thickBot="1" x14ac:dyDescent="0.45">
      <c r="A141" s="70" t="s">
        <v>167</v>
      </c>
      <c r="B141" s="71" t="s">
        <v>55</v>
      </c>
      <c r="C141" s="71" t="s">
        <v>56</v>
      </c>
      <c r="D141" s="71" t="s">
        <v>57</v>
      </c>
      <c r="E141" s="72" t="s">
        <v>58</v>
      </c>
      <c r="F141" s="72" t="s">
        <v>168</v>
      </c>
      <c r="G141" s="73" t="s">
        <v>58</v>
      </c>
      <c r="H141" s="80"/>
      <c r="I141" s="75"/>
    </row>
    <row r="142" spans="1:9" thickTop="1" thickBot="1" x14ac:dyDescent="0.45">
      <c r="A142" s="76" t="s">
        <v>169</v>
      </c>
      <c r="B142" s="128"/>
      <c r="C142" s="77"/>
      <c r="D142" s="128"/>
      <c r="E142" s="78"/>
      <c r="F142" s="78"/>
      <c r="G142" s="79"/>
      <c r="H142" s="80"/>
      <c r="I142" s="75"/>
    </row>
    <row r="143" spans="1:9" thickTop="1" thickBot="1" x14ac:dyDescent="0.45">
      <c r="A143" s="81" t="s">
        <v>170</v>
      </c>
      <c r="B143" s="129">
        <v>71.599999999999994</v>
      </c>
      <c r="C143" s="39" t="s">
        <v>171</v>
      </c>
      <c r="D143" s="176">
        <v>133</v>
      </c>
      <c r="E143" s="78">
        <f>SUM(B143)*D143</f>
        <v>9522.7999999999993</v>
      </c>
      <c r="F143" s="82">
        <v>3</v>
      </c>
      <c r="G143" s="83">
        <f>SUM(E143*F143)</f>
        <v>28568.399999999998</v>
      </c>
      <c r="H143" s="80"/>
      <c r="I143" s="75"/>
    </row>
    <row r="144" spans="1:9" thickTop="1" thickBot="1" x14ac:dyDescent="0.45">
      <c r="A144" s="76" t="s">
        <v>172</v>
      </c>
      <c r="B144" s="129"/>
      <c r="C144" s="39"/>
      <c r="D144" s="129"/>
      <c r="E144" s="78"/>
      <c r="F144" s="78"/>
      <c r="G144" s="79"/>
      <c r="H144" s="80"/>
      <c r="I144" s="75"/>
    </row>
    <row r="145" spans="1:9" ht="15.4" thickTop="1" x14ac:dyDescent="0.4">
      <c r="A145" s="84" t="s">
        <v>172</v>
      </c>
      <c r="B145" s="129">
        <v>71.599999999999994</v>
      </c>
      <c r="C145" s="39" t="s">
        <v>171</v>
      </c>
      <c r="D145" s="176">
        <v>810</v>
      </c>
      <c r="E145" s="78">
        <f>SUM(B145)*D145</f>
        <v>57995.999999999993</v>
      </c>
      <c r="F145" s="82">
        <v>3</v>
      </c>
      <c r="G145" s="83">
        <f>SUM(E145*F145)</f>
        <v>173987.99999999997</v>
      </c>
      <c r="H145" s="80"/>
      <c r="I145" s="75"/>
    </row>
    <row r="146" spans="1:9" ht="15.4" thickBot="1" x14ac:dyDescent="0.45">
      <c r="A146" s="179" t="s">
        <v>173</v>
      </c>
      <c r="B146" s="129">
        <v>1</v>
      </c>
      <c r="C146" s="39" t="s">
        <v>90</v>
      </c>
      <c r="D146" s="176">
        <v>2500</v>
      </c>
      <c r="E146" s="78">
        <f>SUM(B146)*D146</f>
        <v>2500</v>
      </c>
      <c r="F146" s="85">
        <v>3</v>
      </c>
      <c r="G146" s="86">
        <f>SUM(E146*F146)</f>
        <v>7500</v>
      </c>
      <c r="H146" s="80"/>
      <c r="I146" s="75"/>
    </row>
    <row r="147" spans="1:9" ht="15.4" thickBot="1" x14ac:dyDescent="0.45">
      <c r="A147" s="87" t="s">
        <v>174</v>
      </c>
      <c r="B147" s="40"/>
      <c r="C147" s="40"/>
      <c r="D147" s="40"/>
      <c r="E147" s="40"/>
      <c r="F147" s="88"/>
      <c r="G147" s="89">
        <f>SUM(G143:G146)</f>
        <v>210056.39999999997</v>
      </c>
      <c r="H147" s="80"/>
      <c r="I147" s="75"/>
    </row>
    <row r="148" spans="1:9" ht="15.4" thickBot="1" x14ac:dyDescent="0.45">
      <c r="A148" s="240"/>
      <c r="B148" s="241"/>
      <c r="C148" s="241"/>
      <c r="D148" s="241"/>
      <c r="E148" s="241"/>
      <c r="F148" s="241"/>
      <c r="G148" s="241"/>
      <c r="H148" s="241"/>
      <c r="I148" s="242"/>
    </row>
    <row r="149" spans="1:9" ht="15.4" thickBot="1" x14ac:dyDescent="0.45">
      <c r="A149" s="70" t="s">
        <v>175</v>
      </c>
      <c r="B149" s="71" t="s">
        <v>55</v>
      </c>
      <c r="C149" s="71" t="s">
        <v>56</v>
      </c>
      <c r="D149" s="71" t="s">
        <v>57</v>
      </c>
      <c r="E149" s="72" t="s">
        <v>58</v>
      </c>
      <c r="F149" s="72" t="s">
        <v>168</v>
      </c>
      <c r="G149" s="73" t="s">
        <v>58</v>
      </c>
      <c r="H149" s="80"/>
      <c r="I149" s="75"/>
    </row>
    <row r="150" spans="1:9" thickTop="1" thickBot="1" x14ac:dyDescent="0.45">
      <c r="A150" s="76" t="s">
        <v>169</v>
      </c>
      <c r="B150" s="128"/>
      <c r="C150" s="77"/>
      <c r="D150" s="128"/>
      <c r="E150" s="78"/>
      <c r="F150" s="78"/>
      <c r="G150" s="79"/>
      <c r="H150" s="80"/>
      <c r="I150" s="75"/>
    </row>
    <row r="151" spans="1:9" thickTop="1" thickBot="1" x14ac:dyDescent="0.45">
      <c r="A151" s="81" t="s">
        <v>170</v>
      </c>
      <c r="B151" s="129">
        <v>71.599999999999994</v>
      </c>
      <c r="C151" s="39" t="s">
        <v>171</v>
      </c>
      <c r="D151" s="176">
        <v>133</v>
      </c>
      <c r="E151" s="78">
        <f>SUM(B151)*D151</f>
        <v>9522.7999999999993</v>
      </c>
      <c r="F151" s="82">
        <v>5</v>
      </c>
      <c r="G151" s="83">
        <f>SUM(E151*F151)</f>
        <v>47614</v>
      </c>
      <c r="H151" s="80"/>
      <c r="I151" s="75"/>
    </row>
    <row r="152" spans="1:9" thickTop="1" thickBot="1" x14ac:dyDescent="0.45">
      <c r="A152" s="76" t="s">
        <v>172</v>
      </c>
      <c r="B152" s="129"/>
      <c r="C152" s="39"/>
      <c r="D152" s="129"/>
      <c r="E152" s="78"/>
      <c r="F152" s="78"/>
      <c r="G152" s="79"/>
      <c r="H152" s="80"/>
      <c r="I152" s="75"/>
    </row>
    <row r="153" spans="1:9" ht="15.4" thickTop="1" x14ac:dyDescent="0.4">
      <c r="A153" s="84" t="s">
        <v>172</v>
      </c>
      <c r="B153" s="129">
        <v>71.599999999999994</v>
      </c>
      <c r="C153" s="39" t="s">
        <v>171</v>
      </c>
      <c r="D153" s="176">
        <v>810</v>
      </c>
      <c r="E153" s="78">
        <f>SUM(B153)*D153</f>
        <v>57995.999999999993</v>
      </c>
      <c r="F153" s="82">
        <v>5</v>
      </c>
      <c r="G153" s="83">
        <f>SUM(E153*F153)</f>
        <v>289979.99999999994</v>
      </c>
      <c r="H153" s="80"/>
      <c r="I153" s="75"/>
    </row>
    <row r="154" spans="1:9" ht="15.4" thickBot="1" x14ac:dyDescent="0.45">
      <c r="A154" s="179" t="s">
        <v>173</v>
      </c>
      <c r="B154" s="129">
        <v>1</v>
      </c>
      <c r="C154" s="39" t="s">
        <v>90</v>
      </c>
      <c r="D154" s="176">
        <v>2500</v>
      </c>
      <c r="E154" s="78">
        <f>SUM(B154)*D154</f>
        <v>2500</v>
      </c>
      <c r="F154" s="85">
        <v>5</v>
      </c>
      <c r="G154" s="86">
        <f>SUM(E154*F154)</f>
        <v>12500</v>
      </c>
      <c r="H154" s="80"/>
      <c r="I154" s="75"/>
    </row>
    <row r="155" spans="1:9" ht="15.4" thickBot="1" x14ac:dyDescent="0.45">
      <c r="A155" s="87" t="s">
        <v>176</v>
      </c>
      <c r="B155" s="40"/>
      <c r="C155" s="40"/>
      <c r="D155" s="40"/>
      <c r="E155" s="40"/>
      <c r="F155" s="88"/>
      <c r="G155" s="89">
        <f>SUM(G151:G154)</f>
        <v>350093.99999999994</v>
      </c>
      <c r="H155" s="80"/>
      <c r="I155" s="75"/>
    </row>
    <row r="156" spans="1:9" ht="15.4" thickBot="1" x14ac:dyDescent="0.45">
      <c r="A156" s="180"/>
      <c r="B156" s="180"/>
      <c r="C156" s="180"/>
      <c r="D156" s="180"/>
      <c r="E156" s="180"/>
      <c r="F156" s="180"/>
      <c r="G156" s="180"/>
      <c r="H156" s="180"/>
      <c r="I156" s="180"/>
    </row>
    <row r="157" spans="1:9" ht="15.4" thickBot="1" x14ac:dyDescent="0.45">
      <c r="A157" s="70" t="s">
        <v>177</v>
      </c>
      <c r="B157" s="71" t="s">
        <v>55</v>
      </c>
      <c r="C157" s="71" t="s">
        <v>56</v>
      </c>
      <c r="D157" s="71" t="s">
        <v>57</v>
      </c>
      <c r="E157" s="72" t="s">
        <v>58</v>
      </c>
      <c r="F157" s="72" t="s">
        <v>168</v>
      </c>
      <c r="G157" s="73" t="s">
        <v>58</v>
      </c>
      <c r="H157" s="74"/>
      <c r="I157" s="75"/>
    </row>
    <row r="158" spans="1:9" thickTop="1" thickBot="1" x14ac:dyDescent="0.45">
      <c r="A158" s="76" t="s">
        <v>169</v>
      </c>
      <c r="B158" s="128"/>
      <c r="C158" s="77"/>
      <c r="D158" s="128"/>
      <c r="E158" s="78"/>
      <c r="F158" s="78"/>
      <c r="G158" s="79"/>
      <c r="H158" s="80"/>
      <c r="I158" s="75"/>
    </row>
    <row r="159" spans="1:9" thickTop="1" thickBot="1" x14ac:dyDescent="0.45">
      <c r="A159" s="81" t="s">
        <v>170</v>
      </c>
      <c r="B159" s="129">
        <v>85.2</v>
      </c>
      <c r="C159" s="39" t="s">
        <v>171</v>
      </c>
      <c r="D159" s="176">
        <v>133</v>
      </c>
      <c r="E159" s="78">
        <f>SUM(B159)*D159</f>
        <v>11331.6</v>
      </c>
      <c r="F159" s="82">
        <v>10</v>
      </c>
      <c r="G159" s="83">
        <f>SUM(E159*F159)</f>
        <v>113316</v>
      </c>
      <c r="H159" s="80"/>
      <c r="I159" s="75"/>
    </row>
    <row r="160" spans="1:9" thickTop="1" thickBot="1" x14ac:dyDescent="0.45">
      <c r="A160" s="76" t="s">
        <v>172</v>
      </c>
      <c r="B160" s="129"/>
      <c r="C160" s="39"/>
      <c r="D160" s="129"/>
      <c r="E160" s="78"/>
      <c r="F160" s="78"/>
      <c r="G160" s="79"/>
      <c r="H160" s="80"/>
      <c r="I160" s="75"/>
    </row>
    <row r="161" spans="1:9" ht="15.4" thickTop="1" x14ac:dyDescent="0.4">
      <c r="A161" s="84" t="s">
        <v>172</v>
      </c>
      <c r="B161" s="129">
        <v>85.2</v>
      </c>
      <c r="C161" s="39" t="s">
        <v>171</v>
      </c>
      <c r="D161" s="176">
        <v>810</v>
      </c>
      <c r="E161" s="78">
        <f>SUM(B161)*D161</f>
        <v>69012</v>
      </c>
      <c r="F161" s="82">
        <v>10</v>
      </c>
      <c r="G161" s="83">
        <f>SUM(E161*F161)</f>
        <v>690120</v>
      </c>
      <c r="H161" s="80"/>
      <c r="I161" s="75"/>
    </row>
    <row r="162" spans="1:9" ht="15.4" thickBot="1" x14ac:dyDescent="0.45">
      <c r="A162" s="179" t="s">
        <v>173</v>
      </c>
      <c r="B162" s="129">
        <v>1</v>
      </c>
      <c r="C162" s="39" t="s">
        <v>90</v>
      </c>
      <c r="D162" s="176">
        <v>2500</v>
      </c>
      <c r="E162" s="78">
        <f>SUM(B162)*D162</f>
        <v>2500</v>
      </c>
      <c r="F162" s="85">
        <v>10</v>
      </c>
      <c r="G162" s="86">
        <f>SUM(E162*F162)</f>
        <v>25000</v>
      </c>
      <c r="H162" s="80"/>
      <c r="I162" s="75"/>
    </row>
    <row r="163" spans="1:9" ht="15.4" thickBot="1" x14ac:dyDescent="0.45">
      <c r="A163" s="87" t="s">
        <v>178</v>
      </c>
      <c r="B163" s="40"/>
      <c r="C163" s="40"/>
      <c r="D163" s="40"/>
      <c r="E163" s="40"/>
      <c r="F163" s="88"/>
      <c r="G163" s="89">
        <f>SUM(G159:G162)</f>
        <v>828436</v>
      </c>
      <c r="H163" s="90"/>
      <c r="I163" s="75"/>
    </row>
    <row r="164" spans="1:9" ht="15.4" thickBot="1" x14ac:dyDescent="0.45">
      <c r="A164" s="183"/>
      <c r="B164" s="93"/>
      <c r="C164" s="93"/>
      <c r="D164" s="93"/>
      <c r="E164" s="93"/>
      <c r="F164" s="184"/>
      <c r="G164" s="185"/>
      <c r="H164" s="80"/>
      <c r="I164" s="80"/>
    </row>
    <row r="165" spans="1:9" ht="15.4" thickBot="1" x14ac:dyDescent="0.45">
      <c r="A165" s="70" t="s">
        <v>179</v>
      </c>
      <c r="B165" s="71" t="s">
        <v>55</v>
      </c>
      <c r="C165" s="71" t="s">
        <v>56</v>
      </c>
      <c r="D165" s="71" t="s">
        <v>57</v>
      </c>
      <c r="E165" s="72" t="s">
        <v>58</v>
      </c>
      <c r="F165" s="72" t="s">
        <v>168</v>
      </c>
      <c r="G165" s="73" t="s">
        <v>58</v>
      </c>
      <c r="H165" s="80"/>
      <c r="I165" s="80"/>
    </row>
    <row r="166" spans="1:9" thickTop="1" thickBot="1" x14ac:dyDescent="0.45">
      <c r="A166" s="76" t="s">
        <v>169</v>
      </c>
      <c r="B166" s="128"/>
      <c r="C166" s="77"/>
      <c r="D166" s="128"/>
      <c r="E166" s="78"/>
      <c r="F166" s="78"/>
      <c r="G166" s="79"/>
      <c r="H166" s="80"/>
      <c r="I166" s="80"/>
    </row>
    <row r="167" spans="1:9" thickTop="1" thickBot="1" x14ac:dyDescent="0.45">
      <c r="A167" s="81" t="s">
        <v>170</v>
      </c>
      <c r="B167" s="129">
        <v>86.1</v>
      </c>
      <c r="C167" s="39" t="s">
        <v>171</v>
      </c>
      <c r="D167" s="176">
        <v>133</v>
      </c>
      <c r="E167" s="78">
        <f>SUM(B167)*D167</f>
        <v>11451.3</v>
      </c>
      <c r="F167" s="82">
        <v>3</v>
      </c>
      <c r="G167" s="83">
        <f>SUM(E167*F167)</f>
        <v>34353.899999999994</v>
      </c>
      <c r="H167" s="80"/>
      <c r="I167" s="80"/>
    </row>
    <row r="168" spans="1:9" thickTop="1" thickBot="1" x14ac:dyDescent="0.45">
      <c r="A168" s="76" t="s">
        <v>172</v>
      </c>
      <c r="B168" s="129"/>
      <c r="C168" s="39"/>
      <c r="D168" s="129"/>
      <c r="E168" s="78"/>
      <c r="F168" s="78"/>
      <c r="G168" s="79"/>
      <c r="H168" s="80"/>
      <c r="I168" s="80"/>
    </row>
    <row r="169" spans="1:9" ht="15.4" thickTop="1" x14ac:dyDescent="0.4">
      <c r="A169" s="84" t="s">
        <v>172</v>
      </c>
      <c r="B169" s="129">
        <v>86.1</v>
      </c>
      <c r="C169" s="39" t="s">
        <v>171</v>
      </c>
      <c r="D169" s="176">
        <v>810</v>
      </c>
      <c r="E169" s="78">
        <f>SUM(B169)*D169</f>
        <v>69741</v>
      </c>
      <c r="F169" s="82">
        <v>3</v>
      </c>
      <c r="G169" s="83">
        <f>SUM(E169*F169)</f>
        <v>209223</v>
      </c>
      <c r="H169" s="80"/>
      <c r="I169" s="80"/>
    </row>
    <row r="170" spans="1:9" ht="15.4" thickBot="1" x14ac:dyDescent="0.45">
      <c r="A170" s="179" t="s">
        <v>173</v>
      </c>
      <c r="B170" s="129">
        <v>1</v>
      </c>
      <c r="C170" s="39" t="s">
        <v>90</v>
      </c>
      <c r="D170" s="176">
        <v>2500</v>
      </c>
      <c r="E170" s="78">
        <f>SUM(B170)*D170</f>
        <v>2500</v>
      </c>
      <c r="F170" s="85">
        <v>3</v>
      </c>
      <c r="G170" s="86">
        <f>SUM(E170*F170)</f>
        <v>7500</v>
      </c>
      <c r="H170" s="80"/>
      <c r="I170" s="80"/>
    </row>
    <row r="171" spans="1:9" ht="15.4" thickBot="1" x14ac:dyDescent="0.45">
      <c r="A171" s="87" t="s">
        <v>178</v>
      </c>
      <c r="B171" s="40"/>
      <c r="C171" s="40"/>
      <c r="D171" s="40"/>
      <c r="E171" s="40"/>
      <c r="F171" s="88"/>
      <c r="G171" s="89">
        <f>SUM(G167:G170)</f>
        <v>251076.9</v>
      </c>
      <c r="H171" s="80"/>
      <c r="I171" s="80"/>
    </row>
    <row r="172" spans="1:9" ht="15.4" thickBot="1" x14ac:dyDescent="0.45">
      <c r="A172" s="180"/>
      <c r="B172" s="180"/>
      <c r="C172" s="180"/>
      <c r="D172" s="180"/>
      <c r="E172" s="180"/>
      <c r="F172" s="180"/>
      <c r="G172" s="180"/>
      <c r="H172" s="180"/>
      <c r="I172" s="180"/>
    </row>
    <row r="173" spans="1:9" ht="15.4" thickBot="1" x14ac:dyDescent="0.45">
      <c r="A173" s="70" t="s">
        <v>180</v>
      </c>
      <c r="B173" s="71" t="s">
        <v>55</v>
      </c>
      <c r="C173" s="71" t="s">
        <v>56</v>
      </c>
      <c r="D173" s="71" t="s">
        <v>57</v>
      </c>
      <c r="E173" s="72" t="s">
        <v>58</v>
      </c>
      <c r="F173" s="72" t="s">
        <v>168</v>
      </c>
      <c r="G173" s="73" t="s">
        <v>58</v>
      </c>
      <c r="H173" s="80"/>
      <c r="I173" s="75"/>
    </row>
    <row r="174" spans="1:9" thickTop="1" thickBot="1" x14ac:dyDescent="0.45">
      <c r="A174" s="76" t="s">
        <v>169</v>
      </c>
      <c r="B174" s="128"/>
      <c r="C174" s="77"/>
      <c r="D174" s="128"/>
      <c r="E174" s="78"/>
      <c r="F174" s="78"/>
      <c r="G174" s="79"/>
      <c r="H174" s="80"/>
      <c r="I174" s="75"/>
    </row>
    <row r="175" spans="1:9" thickTop="1" thickBot="1" x14ac:dyDescent="0.45">
      <c r="A175" s="81" t="s">
        <v>170</v>
      </c>
      <c r="B175" s="129">
        <v>94.2</v>
      </c>
      <c r="C175" s="39" t="s">
        <v>171</v>
      </c>
      <c r="D175" s="176">
        <v>133</v>
      </c>
      <c r="E175" s="78">
        <f>SUM(B175)*D175</f>
        <v>12528.6</v>
      </c>
      <c r="F175" s="82">
        <v>6</v>
      </c>
      <c r="G175" s="83">
        <f>SUM(E175*F175)</f>
        <v>75171.600000000006</v>
      </c>
      <c r="H175" s="80"/>
      <c r="I175" s="75"/>
    </row>
    <row r="176" spans="1:9" thickTop="1" thickBot="1" x14ac:dyDescent="0.45">
      <c r="A176" s="76" t="s">
        <v>172</v>
      </c>
      <c r="B176" s="129"/>
      <c r="C176" s="39"/>
      <c r="D176" s="129"/>
      <c r="E176" s="78"/>
      <c r="F176" s="78"/>
      <c r="G176" s="79"/>
      <c r="H176" s="80"/>
      <c r="I176" s="75"/>
    </row>
    <row r="177" spans="1:9" ht="15.4" thickTop="1" x14ac:dyDescent="0.4">
      <c r="A177" s="84" t="s">
        <v>172</v>
      </c>
      <c r="B177" s="129">
        <v>94.2</v>
      </c>
      <c r="C177" s="39" t="s">
        <v>171</v>
      </c>
      <c r="D177" s="176">
        <v>810</v>
      </c>
      <c r="E177" s="78">
        <f>SUM(B177)*D177</f>
        <v>76302</v>
      </c>
      <c r="F177" s="82">
        <v>6</v>
      </c>
      <c r="G177" s="83">
        <f>SUM(E177*F177)</f>
        <v>457812</v>
      </c>
      <c r="H177" s="80"/>
      <c r="I177" s="75"/>
    </row>
    <row r="178" spans="1:9" ht="15.4" thickBot="1" x14ac:dyDescent="0.45">
      <c r="A178" s="179" t="s">
        <v>173</v>
      </c>
      <c r="B178" s="129">
        <v>1</v>
      </c>
      <c r="C178" s="39" t="s">
        <v>90</v>
      </c>
      <c r="D178" s="176">
        <v>2500</v>
      </c>
      <c r="E178" s="78">
        <f>SUM(B178)*D178</f>
        <v>2500</v>
      </c>
      <c r="F178" s="85">
        <v>6</v>
      </c>
      <c r="G178" s="86">
        <f>SUM(E178*F178)</f>
        <v>15000</v>
      </c>
      <c r="H178" s="80"/>
      <c r="I178" s="75"/>
    </row>
    <row r="179" spans="1:9" ht="15.4" thickBot="1" x14ac:dyDescent="0.45">
      <c r="A179" s="87" t="s">
        <v>181</v>
      </c>
      <c r="B179" s="40"/>
      <c r="C179" s="40"/>
      <c r="D179" s="40"/>
      <c r="E179" s="40"/>
      <c r="F179" s="88"/>
      <c r="G179" s="89">
        <f>SUM(G175:G178)</f>
        <v>547983.6</v>
      </c>
      <c r="H179" s="80"/>
      <c r="I179" s="75"/>
    </row>
    <row r="180" spans="1:9" ht="15.4" thickBot="1" x14ac:dyDescent="0.45">
      <c r="A180" s="196"/>
      <c r="B180" s="196"/>
      <c r="C180" s="196"/>
      <c r="D180" s="196"/>
      <c r="E180" s="196"/>
      <c r="F180" s="196"/>
      <c r="G180" s="196"/>
      <c r="H180" s="196"/>
      <c r="I180" s="196"/>
    </row>
    <row r="181" spans="1:9" thickTop="1" thickBot="1" x14ac:dyDescent="0.45">
      <c r="A181" s="112" t="s">
        <v>182</v>
      </c>
      <c r="B181" s="71" t="s">
        <v>55</v>
      </c>
      <c r="C181" s="71" t="s">
        <v>56</v>
      </c>
      <c r="D181" s="71" t="s">
        <v>57</v>
      </c>
      <c r="E181" s="113" t="s">
        <v>58</v>
      </c>
      <c r="F181" s="72"/>
      <c r="G181" s="73"/>
      <c r="H181" s="149"/>
      <c r="I181" s="150"/>
    </row>
    <row r="182" spans="1:9" thickTop="1" thickBot="1" x14ac:dyDescent="0.45">
      <c r="A182" s="114" t="s">
        <v>183</v>
      </c>
      <c r="B182" s="39"/>
      <c r="C182" s="39"/>
      <c r="D182" s="129"/>
      <c r="E182" s="110"/>
      <c r="F182" s="108"/>
      <c r="G182" s="109"/>
      <c r="H182" s="65"/>
      <c r="I182" s="110"/>
    </row>
    <row r="183" spans="1:9" ht="15.4" thickTop="1" x14ac:dyDescent="0.4">
      <c r="A183" s="116" t="s">
        <v>184</v>
      </c>
      <c r="B183" s="39">
        <v>7942</v>
      </c>
      <c r="C183" s="39" t="s">
        <v>185</v>
      </c>
      <c r="D183" s="176">
        <v>8</v>
      </c>
      <c r="E183" s="78">
        <f>SUM(B183)*D183</f>
        <v>63536</v>
      </c>
      <c r="F183" s="78"/>
      <c r="G183" s="111"/>
      <c r="H183" s="65"/>
      <c r="I183" s="110"/>
    </row>
    <row r="184" spans="1:9" ht="15.4" thickBot="1" x14ac:dyDescent="0.45">
      <c r="A184" s="117" t="s">
        <v>186</v>
      </c>
      <c r="B184" s="39">
        <v>7942</v>
      </c>
      <c r="C184" s="39" t="s">
        <v>185</v>
      </c>
      <c r="D184" s="176">
        <v>1.5</v>
      </c>
      <c r="E184" s="78">
        <f t="shared" ref="E184:E207" si="2">SUM(B184)*D184</f>
        <v>11913</v>
      </c>
      <c r="F184" s="78"/>
      <c r="G184" s="111"/>
      <c r="H184" s="65"/>
      <c r="I184" s="110"/>
    </row>
    <row r="185" spans="1:9" thickTop="1" thickBot="1" x14ac:dyDescent="0.45">
      <c r="A185" s="114" t="s">
        <v>187</v>
      </c>
      <c r="B185" s="39"/>
      <c r="C185" s="39"/>
      <c r="D185" s="129"/>
      <c r="E185" s="78"/>
      <c r="F185" s="78"/>
      <c r="G185" s="111"/>
      <c r="H185" s="65"/>
      <c r="I185" s="110"/>
    </row>
    <row r="186" spans="1:9" ht="15.4" thickTop="1" x14ac:dyDescent="0.4">
      <c r="A186" s="116" t="s">
        <v>188</v>
      </c>
      <c r="B186" s="39">
        <v>814</v>
      </c>
      <c r="C186" s="39" t="s">
        <v>185</v>
      </c>
      <c r="D186" s="176">
        <v>90</v>
      </c>
      <c r="E186" s="78">
        <f t="shared" si="2"/>
        <v>73260</v>
      </c>
      <c r="F186" s="78"/>
      <c r="G186" s="111"/>
      <c r="H186" s="65"/>
      <c r="I186" s="110"/>
    </row>
    <row r="187" spans="1:9" ht="15" x14ac:dyDescent="0.4">
      <c r="A187" s="96" t="s">
        <v>189</v>
      </c>
      <c r="B187" s="39">
        <v>592</v>
      </c>
      <c r="C187" s="39" t="s">
        <v>185</v>
      </c>
      <c r="D187" s="176">
        <v>60</v>
      </c>
      <c r="E187" s="78">
        <f t="shared" si="2"/>
        <v>35520</v>
      </c>
      <c r="F187" s="78"/>
      <c r="G187" s="111"/>
      <c r="H187" s="65"/>
      <c r="I187" s="110"/>
    </row>
    <row r="188" spans="1:9" ht="15" x14ac:dyDescent="0.4">
      <c r="A188" s="96" t="s">
        <v>190</v>
      </c>
      <c r="B188" s="181" t="s">
        <v>191</v>
      </c>
      <c r="C188" s="39" t="s">
        <v>185</v>
      </c>
      <c r="D188" s="176">
        <v>60</v>
      </c>
      <c r="E188" s="78">
        <f t="shared" si="2"/>
        <v>0</v>
      </c>
      <c r="F188" s="78"/>
      <c r="G188" s="111"/>
      <c r="H188" s="65"/>
      <c r="I188" s="110"/>
    </row>
    <row r="189" spans="1:9" ht="15" x14ac:dyDescent="0.4">
      <c r="A189" s="96" t="s">
        <v>192</v>
      </c>
      <c r="B189" s="39">
        <v>900</v>
      </c>
      <c r="C189" s="39" t="s">
        <v>185</v>
      </c>
      <c r="D189" s="176">
        <v>55</v>
      </c>
      <c r="E189" s="78">
        <f t="shared" si="2"/>
        <v>49500</v>
      </c>
      <c r="F189" s="78"/>
      <c r="G189" s="111"/>
      <c r="H189" s="65"/>
      <c r="I189" s="110"/>
    </row>
    <row r="190" spans="1:9" ht="15.4" thickBot="1" x14ac:dyDescent="0.45">
      <c r="A190" s="117" t="s">
        <v>193</v>
      </c>
      <c r="B190" s="39">
        <v>1225</v>
      </c>
      <c r="C190" s="39" t="s">
        <v>185</v>
      </c>
      <c r="D190" s="176">
        <v>60</v>
      </c>
      <c r="E190" s="78">
        <f t="shared" si="2"/>
        <v>73500</v>
      </c>
      <c r="F190" s="78"/>
      <c r="G190" s="111"/>
      <c r="H190" s="65"/>
      <c r="I190" s="110"/>
    </row>
    <row r="191" spans="1:9" thickTop="1" thickBot="1" x14ac:dyDescent="0.45">
      <c r="A191" s="114" t="s">
        <v>194</v>
      </c>
      <c r="B191" s="39"/>
      <c r="C191" s="39"/>
      <c r="D191" s="129"/>
      <c r="E191" s="78"/>
      <c r="F191" s="78"/>
      <c r="G191" s="111"/>
      <c r="H191" s="65"/>
      <c r="I191" s="110"/>
    </row>
    <row r="192" spans="1:9" ht="15.4" thickTop="1" x14ac:dyDescent="0.4">
      <c r="A192" s="116" t="s">
        <v>195</v>
      </c>
      <c r="B192" s="39">
        <v>2639</v>
      </c>
      <c r="C192" s="39" t="s">
        <v>185</v>
      </c>
      <c r="D192" s="176">
        <v>20</v>
      </c>
      <c r="E192" s="78">
        <f t="shared" ref="E192:E197" si="3">SUM(B192)*D192</f>
        <v>52780</v>
      </c>
      <c r="F192" s="78"/>
      <c r="G192" s="111"/>
      <c r="H192" s="65"/>
      <c r="I192" s="110"/>
    </row>
    <row r="193" spans="1:9" ht="15" x14ac:dyDescent="0.4">
      <c r="A193" s="96" t="s">
        <v>196</v>
      </c>
      <c r="B193" s="39">
        <v>660</v>
      </c>
      <c r="C193" s="39" t="s">
        <v>185</v>
      </c>
      <c r="D193" s="129">
        <v>40</v>
      </c>
      <c r="E193" s="78">
        <f t="shared" ref="E193" si="4">SUM(B193)*D193</f>
        <v>26400</v>
      </c>
      <c r="F193" s="65" t="s">
        <v>197</v>
      </c>
      <c r="G193" s="111"/>
      <c r="H193" s="65"/>
      <c r="I193" s="110"/>
    </row>
    <row r="194" spans="1:9" ht="15" x14ac:dyDescent="0.4">
      <c r="A194" s="96" t="s">
        <v>198</v>
      </c>
      <c r="B194" s="39">
        <v>67</v>
      </c>
      <c r="C194" s="41" t="s">
        <v>131</v>
      </c>
      <c r="D194" s="129">
        <v>300</v>
      </c>
      <c r="E194" s="78">
        <f t="shared" ref="E194" si="5">SUM(B194)*D194</f>
        <v>20100</v>
      </c>
      <c r="F194" s="65" t="s">
        <v>197</v>
      </c>
      <c r="G194" s="111"/>
      <c r="H194" s="65"/>
      <c r="I194" s="110"/>
    </row>
    <row r="195" spans="1:9" ht="15" x14ac:dyDescent="0.4">
      <c r="A195" s="91" t="s">
        <v>199</v>
      </c>
      <c r="B195" s="41">
        <v>29</v>
      </c>
      <c r="C195" s="41" t="s">
        <v>131</v>
      </c>
      <c r="D195" s="177">
        <v>125</v>
      </c>
      <c r="E195" s="78">
        <f t="shared" si="3"/>
        <v>3625</v>
      </c>
      <c r="F195" s="78"/>
      <c r="G195" s="111"/>
      <c r="H195" s="65"/>
      <c r="I195" s="110"/>
    </row>
    <row r="196" spans="1:9" ht="15" x14ac:dyDescent="0.4">
      <c r="A196" s="96" t="s">
        <v>200</v>
      </c>
      <c r="B196" s="39">
        <v>507</v>
      </c>
      <c r="C196" s="39" t="s">
        <v>201</v>
      </c>
      <c r="D196" s="176">
        <v>60</v>
      </c>
      <c r="E196" s="78">
        <f t="shared" si="3"/>
        <v>30420</v>
      </c>
      <c r="F196" s="78"/>
      <c r="G196" s="111"/>
      <c r="H196" s="65"/>
      <c r="I196" s="110"/>
    </row>
    <row r="197" spans="1:9" ht="15.4" thickBot="1" x14ac:dyDescent="0.45">
      <c r="A197" s="117" t="s">
        <v>202</v>
      </c>
      <c r="B197" s="39">
        <v>401</v>
      </c>
      <c r="C197" s="39" t="s">
        <v>201</v>
      </c>
      <c r="D197" s="176">
        <v>70</v>
      </c>
      <c r="E197" s="78">
        <f t="shared" si="3"/>
        <v>28070</v>
      </c>
      <c r="F197" s="78"/>
      <c r="G197" s="111"/>
      <c r="H197" s="65"/>
      <c r="I197" s="110"/>
    </row>
    <row r="198" spans="1:9" thickTop="1" thickBot="1" x14ac:dyDescent="0.45">
      <c r="A198" s="114" t="s">
        <v>203</v>
      </c>
      <c r="B198" s="39"/>
      <c r="C198" s="39"/>
      <c r="D198" s="129"/>
      <c r="E198" s="78"/>
      <c r="F198" s="78"/>
      <c r="G198" s="111"/>
      <c r="H198" s="65"/>
      <c r="I198" s="110"/>
    </row>
    <row r="199" spans="1:9" ht="15.4" thickTop="1" x14ac:dyDescent="0.4">
      <c r="A199" s="116" t="s">
        <v>204</v>
      </c>
      <c r="B199" s="39">
        <v>1</v>
      </c>
      <c r="C199" s="39" t="s">
        <v>90</v>
      </c>
      <c r="D199" s="129">
        <v>81000</v>
      </c>
      <c r="E199" s="78">
        <f t="shared" si="2"/>
        <v>81000</v>
      </c>
      <c r="F199" s="65" t="s">
        <v>197</v>
      </c>
      <c r="G199" s="111"/>
      <c r="H199" s="65"/>
      <c r="I199" s="110"/>
    </row>
    <row r="200" spans="1:9" ht="15" x14ac:dyDescent="0.4">
      <c r="A200" s="96" t="s">
        <v>205</v>
      </c>
      <c r="B200" s="39">
        <v>27</v>
      </c>
      <c r="C200" s="39" t="s">
        <v>90</v>
      </c>
      <c r="D200" s="176">
        <v>2000</v>
      </c>
      <c r="E200" s="78">
        <f t="shared" si="2"/>
        <v>54000</v>
      </c>
      <c r="F200" s="78"/>
      <c r="G200" s="111"/>
      <c r="H200" s="65"/>
      <c r="I200" s="110"/>
    </row>
    <row r="201" spans="1:9" ht="15.4" thickBot="1" x14ac:dyDescent="0.45">
      <c r="A201" s="117" t="s">
        <v>206</v>
      </c>
      <c r="B201" s="39">
        <v>1</v>
      </c>
      <c r="C201" s="39" t="s">
        <v>90</v>
      </c>
      <c r="D201" s="129">
        <v>6000</v>
      </c>
      <c r="E201" s="78">
        <f t="shared" si="2"/>
        <v>6000</v>
      </c>
      <c r="F201" s="65" t="s">
        <v>197</v>
      </c>
      <c r="G201" s="111"/>
      <c r="H201" s="65"/>
      <c r="I201" s="110"/>
    </row>
    <row r="202" spans="1:9" thickTop="1" thickBot="1" x14ac:dyDescent="0.45">
      <c r="A202" s="114" t="s">
        <v>207</v>
      </c>
      <c r="B202" s="39"/>
      <c r="C202" s="39"/>
      <c r="D202" s="129"/>
      <c r="E202" s="78"/>
      <c r="F202" s="78"/>
      <c r="G202" s="111"/>
      <c r="H202" s="65"/>
      <c r="I202" s="110"/>
    </row>
    <row r="203" spans="1:9" ht="15.4" thickTop="1" x14ac:dyDescent="0.4">
      <c r="A203" s="116" t="s">
        <v>208</v>
      </c>
      <c r="B203" s="39">
        <v>1</v>
      </c>
      <c r="C203" s="39" t="s">
        <v>90</v>
      </c>
      <c r="D203" s="129">
        <v>23000</v>
      </c>
      <c r="E203" s="78">
        <f t="shared" si="2"/>
        <v>23000</v>
      </c>
      <c r="F203" s="65" t="s">
        <v>197</v>
      </c>
      <c r="G203" s="111"/>
      <c r="H203" s="65"/>
      <c r="I203" s="110"/>
    </row>
    <row r="204" spans="1:9" ht="15" x14ac:dyDescent="0.4">
      <c r="A204" s="96" t="s">
        <v>209</v>
      </c>
      <c r="B204" s="39">
        <v>1</v>
      </c>
      <c r="C204" s="39" t="s">
        <v>90</v>
      </c>
      <c r="D204" s="129">
        <v>17250</v>
      </c>
      <c r="E204" s="78">
        <f t="shared" si="2"/>
        <v>17250</v>
      </c>
      <c r="F204" s="65" t="s">
        <v>197</v>
      </c>
      <c r="G204" s="111"/>
      <c r="H204" s="65"/>
      <c r="I204" s="110"/>
    </row>
    <row r="205" spans="1:9" ht="15" x14ac:dyDescent="0.4">
      <c r="A205" s="96" t="s">
        <v>210</v>
      </c>
      <c r="B205" s="39">
        <v>1</v>
      </c>
      <c r="C205" s="39" t="s">
        <v>90</v>
      </c>
      <c r="D205" s="129">
        <v>23000</v>
      </c>
      <c r="E205" s="78">
        <f t="shared" si="2"/>
        <v>23000</v>
      </c>
      <c r="F205" s="65" t="s">
        <v>197</v>
      </c>
      <c r="G205" s="111"/>
      <c r="H205" s="65"/>
      <c r="I205" s="110"/>
    </row>
    <row r="206" spans="1:9" ht="15" x14ac:dyDescent="0.4">
      <c r="A206" s="134" t="s">
        <v>211</v>
      </c>
      <c r="B206" s="39">
        <v>1</v>
      </c>
      <c r="C206" s="39" t="s">
        <v>212</v>
      </c>
      <c r="D206" s="129">
        <v>8250</v>
      </c>
      <c r="E206" s="78">
        <f t="shared" si="2"/>
        <v>8250</v>
      </c>
      <c r="F206" s="65" t="s">
        <v>197</v>
      </c>
      <c r="G206" s="111"/>
      <c r="H206" s="65"/>
      <c r="I206" s="110"/>
    </row>
    <row r="207" spans="1:9" ht="15" x14ac:dyDescent="0.4">
      <c r="A207" s="96" t="s">
        <v>213</v>
      </c>
      <c r="B207" s="39">
        <v>1</v>
      </c>
      <c r="C207" s="39" t="s">
        <v>90</v>
      </c>
      <c r="D207" s="129">
        <v>11500</v>
      </c>
      <c r="E207" s="78">
        <f t="shared" si="2"/>
        <v>11500</v>
      </c>
      <c r="F207" s="65" t="s">
        <v>197</v>
      </c>
      <c r="G207" s="111"/>
      <c r="H207" s="65"/>
      <c r="I207" s="110"/>
    </row>
    <row r="208" spans="1:9" ht="15.4" thickBot="1" x14ac:dyDescent="0.45">
      <c r="A208" s="96" t="s">
        <v>214</v>
      </c>
      <c r="B208" s="39">
        <v>1</v>
      </c>
      <c r="C208" s="39" t="s">
        <v>90</v>
      </c>
      <c r="D208" s="129">
        <v>6000</v>
      </c>
      <c r="E208" s="78">
        <f>SUM(B208)*D208</f>
        <v>6000</v>
      </c>
      <c r="F208" s="145" t="s">
        <v>197</v>
      </c>
      <c r="G208" s="118"/>
      <c r="H208" s="65"/>
      <c r="I208" s="110"/>
    </row>
    <row r="209" spans="1:9" ht="18" customHeight="1" thickBot="1" x14ac:dyDescent="0.45">
      <c r="A209" s="87" t="s">
        <v>215</v>
      </c>
      <c r="B209" s="40"/>
      <c r="C209" s="40"/>
      <c r="D209" s="40"/>
      <c r="E209" s="40"/>
      <c r="F209" s="88"/>
      <c r="G209" s="89">
        <f>SUM(E183:E208)</f>
        <v>698624</v>
      </c>
      <c r="H209" s="119"/>
      <c r="I209" s="115"/>
    </row>
    <row r="210" spans="1:9" ht="15.4" thickBot="1" x14ac:dyDescent="0.45">
      <c r="A210" s="197"/>
      <c r="B210" s="197"/>
      <c r="C210" s="197"/>
      <c r="D210" s="197"/>
      <c r="E210" s="197"/>
      <c r="F210" s="197"/>
      <c r="G210" s="197"/>
      <c r="H210" s="197"/>
      <c r="I210" s="198"/>
    </row>
    <row r="211" spans="1:9" ht="15.4" thickBot="1" x14ac:dyDescent="0.45">
      <c r="A211" s="192" t="s">
        <v>216</v>
      </c>
      <c r="B211" s="192"/>
      <c r="C211" s="192"/>
      <c r="D211" s="192"/>
      <c r="E211" s="188"/>
      <c r="F211" s="124"/>
      <c r="G211" s="99" t="s">
        <v>217</v>
      </c>
      <c r="H211" s="27"/>
      <c r="I211" s="130"/>
    </row>
    <row r="212" spans="1:9" ht="15" x14ac:dyDescent="0.4">
      <c r="A212" s="102"/>
      <c r="B212" s="101"/>
      <c r="C212" s="100"/>
      <c r="D212" s="100"/>
      <c r="E212" s="100"/>
      <c r="F212" s="125"/>
      <c r="G212" s="79"/>
      <c r="H212" s="27"/>
      <c r="I212" s="130"/>
    </row>
    <row r="213" spans="1:9" ht="15" x14ac:dyDescent="0.4">
      <c r="A213" s="103" t="s">
        <v>54</v>
      </c>
      <c r="B213" s="92"/>
      <c r="C213" s="93"/>
      <c r="D213" s="93"/>
      <c r="E213" s="93"/>
      <c r="F213" s="126"/>
      <c r="G213" s="120">
        <f>SUM(E131)</f>
        <v>550487.80000000005</v>
      </c>
      <c r="H213" s="27"/>
      <c r="I213" s="130"/>
    </row>
    <row r="214" spans="1:9" ht="15" x14ac:dyDescent="0.4">
      <c r="A214" s="103" t="s">
        <v>218</v>
      </c>
      <c r="B214" s="92"/>
      <c r="C214" s="93"/>
      <c r="D214" s="93"/>
      <c r="E214" s="93"/>
      <c r="F214" s="126"/>
      <c r="G214" s="97">
        <f>SUM(G143,G151,G159,G167,G175)</f>
        <v>299023.90000000002</v>
      </c>
      <c r="H214" s="27"/>
      <c r="I214" s="130"/>
    </row>
    <row r="215" spans="1:9" ht="15" x14ac:dyDescent="0.4">
      <c r="A215" s="103" t="s">
        <v>219</v>
      </c>
      <c r="B215" s="92"/>
      <c r="C215" s="93"/>
      <c r="D215" s="93"/>
      <c r="E215" s="93"/>
      <c r="F215" s="126"/>
      <c r="G215" s="97">
        <f>SUM(G145,G153,G161,G169,G177)</f>
        <v>1821123</v>
      </c>
      <c r="H215" s="27"/>
      <c r="I215" s="130"/>
    </row>
    <row r="216" spans="1:9" ht="15" x14ac:dyDescent="0.4">
      <c r="A216" s="103" t="s">
        <v>220</v>
      </c>
      <c r="B216" s="92"/>
      <c r="C216" s="93"/>
      <c r="D216" s="93"/>
      <c r="E216" s="93"/>
      <c r="F216" s="126"/>
      <c r="G216" s="97">
        <f>SUM(G146,G154,G162,G170,G178)</f>
        <v>67500</v>
      </c>
      <c r="H216" s="27"/>
      <c r="I216" s="130"/>
    </row>
    <row r="217" spans="1:9" ht="15" x14ac:dyDescent="0.4">
      <c r="A217" s="103" t="s">
        <v>221</v>
      </c>
      <c r="B217" s="92"/>
      <c r="C217" s="93"/>
      <c r="D217" s="93"/>
      <c r="E217" s="93"/>
      <c r="F217" s="126"/>
      <c r="G217" s="97">
        <f>SUM(G209)</f>
        <v>698624</v>
      </c>
      <c r="H217" s="27"/>
      <c r="I217" s="130"/>
    </row>
    <row r="218" spans="1:9" ht="15" x14ac:dyDescent="0.4">
      <c r="A218" s="103" t="s">
        <v>222</v>
      </c>
      <c r="B218" s="18"/>
      <c r="C218" s="93"/>
      <c r="D218" s="93"/>
      <c r="E218" s="93"/>
      <c r="F218" s="126"/>
      <c r="G218" s="97">
        <f>SUM(G213:G217)*3%</f>
        <v>103102.761</v>
      </c>
      <c r="H218" s="27"/>
      <c r="I218" s="130"/>
    </row>
    <row r="219" spans="1:9" ht="15" x14ac:dyDescent="0.4">
      <c r="A219" s="103" t="s">
        <v>223</v>
      </c>
      <c r="B219" s="92"/>
      <c r="C219" s="93"/>
      <c r="D219" s="93"/>
      <c r="E219" s="93"/>
      <c r="F219" s="126"/>
      <c r="G219" s="97">
        <f>SUM(G213:G218)*E137</f>
        <v>212391.68766</v>
      </c>
      <c r="H219" s="27"/>
      <c r="I219" s="130"/>
    </row>
    <row r="220" spans="1:9" ht="15.4" thickBot="1" x14ac:dyDescent="0.45">
      <c r="A220" s="103"/>
      <c r="B220" s="92"/>
      <c r="C220" s="93"/>
      <c r="D220" s="93"/>
      <c r="E220" s="93"/>
      <c r="F220" s="126"/>
      <c r="G220" s="98"/>
      <c r="H220" s="27"/>
      <c r="I220" s="130"/>
    </row>
    <row r="221" spans="1:9" ht="15.4" thickBot="1" x14ac:dyDescent="0.45">
      <c r="A221" s="104" t="s">
        <v>224</v>
      </c>
      <c r="B221" s="105"/>
      <c r="C221" s="106"/>
      <c r="D221" s="106"/>
      <c r="E221" s="106"/>
      <c r="F221" s="127"/>
      <c r="G221" s="107">
        <f>SUM(G213:G220)</f>
        <v>3752253.1486599999</v>
      </c>
      <c r="H221" s="161"/>
      <c r="I221" s="132"/>
    </row>
    <row r="222" spans="1:9" ht="15" x14ac:dyDescent="0.4">
      <c r="A222" s="24"/>
      <c r="C222" s="25"/>
      <c r="D222" s="25"/>
      <c r="E222" s="25"/>
      <c r="F222" s="26"/>
      <c r="G222" s="27"/>
      <c r="H222" s="27"/>
      <c r="I222" s="25"/>
    </row>
    <row r="223" spans="1:9" ht="15.4" thickBot="1" x14ac:dyDescent="0.45">
      <c r="A223" s="24"/>
      <c r="C223" s="25"/>
      <c r="D223" s="25"/>
      <c r="E223" s="25"/>
      <c r="F223" s="26"/>
      <c r="G223" s="27"/>
      <c r="H223" s="27"/>
      <c r="I223" s="25"/>
    </row>
    <row r="224" spans="1:9" ht="28.5" customHeight="1" x14ac:dyDescent="0.5">
      <c r="A224" s="30" t="s">
        <v>0</v>
      </c>
      <c r="B224" s="2"/>
      <c r="C224" s="23"/>
      <c r="D224" s="2"/>
      <c r="E224" s="2"/>
      <c r="F224" s="12"/>
      <c r="G224" s="17"/>
      <c r="H224" s="17"/>
      <c r="I224" s="3"/>
    </row>
    <row r="225" spans="1:9" ht="28.5" customHeight="1" x14ac:dyDescent="0.5">
      <c r="A225" s="5" t="s">
        <v>225</v>
      </c>
      <c r="I225" s="4"/>
    </row>
    <row r="226" spans="1:9" ht="28.5" customHeight="1" x14ac:dyDescent="0.5">
      <c r="A226" s="5" t="s">
        <v>16</v>
      </c>
      <c r="I226" s="4"/>
    </row>
    <row r="227" spans="1:9" ht="28.5" customHeight="1" x14ac:dyDescent="0.4">
      <c r="A227" s="29" t="s">
        <v>3</v>
      </c>
      <c r="B227" s="186" t="s">
        <v>268</v>
      </c>
      <c r="C227" s="186"/>
      <c r="D227" s="186"/>
      <c r="E227" s="186"/>
      <c r="F227" s="186"/>
      <c r="G227" s="186"/>
      <c r="H227" s="186"/>
      <c r="I227" s="4"/>
    </row>
    <row r="228" spans="1:9" ht="28.5" customHeight="1" x14ac:dyDescent="0.5">
      <c r="A228" s="29" t="s">
        <v>17</v>
      </c>
      <c r="B228" s="7"/>
      <c r="D228" s="246"/>
      <c r="E228" s="246"/>
      <c r="F228" s="14"/>
      <c r="G228" s="19"/>
      <c r="I228" s="4"/>
    </row>
    <row r="229" spans="1:9" ht="28.5" customHeight="1" x14ac:dyDescent="0.5">
      <c r="A229" s="29" t="s">
        <v>226</v>
      </c>
      <c r="B229" s="7"/>
      <c r="D229" s="122"/>
      <c r="E229" s="122"/>
      <c r="F229" s="14"/>
      <c r="G229" s="19"/>
      <c r="I229" s="4"/>
    </row>
    <row r="230" spans="1:9" ht="28.5" customHeight="1" x14ac:dyDescent="0.4">
      <c r="A230" s="29" t="s">
        <v>19</v>
      </c>
      <c r="B230" s="191" t="s">
        <v>20</v>
      </c>
      <c r="C230" s="191"/>
      <c r="D230" s="191"/>
      <c r="E230" s="191"/>
      <c r="F230" s="191"/>
      <c r="G230" s="191"/>
      <c r="H230" s="191"/>
      <c r="I230" s="4"/>
    </row>
    <row r="231" spans="1:9" ht="21" thickBot="1" x14ac:dyDescent="0.55000000000000004">
      <c r="A231" s="32"/>
      <c r="B231" s="9"/>
      <c r="C231" s="28"/>
      <c r="D231" s="9"/>
      <c r="E231" s="9"/>
      <c r="F231" s="15"/>
      <c r="G231" s="20"/>
      <c r="H231" s="20"/>
      <c r="I231" s="10"/>
    </row>
    <row r="232" spans="1:9" x14ac:dyDescent="0.5">
      <c r="A232" s="1"/>
      <c r="B232" s="2"/>
      <c r="C232" s="23"/>
      <c r="D232" s="2"/>
      <c r="E232" s="2"/>
      <c r="F232" s="12"/>
      <c r="G232" s="17"/>
      <c r="H232" s="17"/>
      <c r="I232" s="3"/>
    </row>
    <row r="233" spans="1:9" x14ac:dyDescent="0.5">
      <c r="A233" s="11" t="s">
        <v>227</v>
      </c>
      <c r="I233" s="4"/>
    </row>
    <row r="234" spans="1:9" x14ac:dyDescent="0.5">
      <c r="A234" s="6"/>
      <c r="I234" s="4"/>
    </row>
    <row r="235" spans="1:9" ht="15" x14ac:dyDescent="0.4">
      <c r="A235" s="139" t="s">
        <v>22</v>
      </c>
      <c r="B235" t="s">
        <v>23</v>
      </c>
      <c r="C235"/>
      <c r="D235" s="133"/>
      <c r="E235" s="141" t="s">
        <v>24</v>
      </c>
      <c r="F235" s="133"/>
      <c r="G235" s="133"/>
      <c r="H235" s="133"/>
      <c r="I235" s="95"/>
    </row>
    <row r="236" spans="1:9" ht="15" x14ac:dyDescent="0.4">
      <c r="A236" s="139" t="s">
        <v>25</v>
      </c>
      <c r="B236" s="138">
        <v>71.599999999999994</v>
      </c>
      <c r="C236" s="31" t="s">
        <v>26</v>
      </c>
      <c r="D236" s="31"/>
      <c r="E236" s="136">
        <v>8</v>
      </c>
      <c r="F236" s="137">
        <f t="shared" ref="F236:F239" si="6">SUM(B236)*E236</f>
        <v>572.79999999999995</v>
      </c>
      <c r="G236" s="123" t="s">
        <v>27</v>
      </c>
      <c r="H236" s="123"/>
      <c r="I236" s="21"/>
    </row>
    <row r="237" spans="1:9" ht="15" x14ac:dyDescent="0.4">
      <c r="A237" s="139"/>
      <c r="B237" s="138">
        <v>85.2</v>
      </c>
      <c r="C237" s="31" t="s">
        <v>28</v>
      </c>
      <c r="D237" s="31"/>
      <c r="E237" s="136">
        <v>10</v>
      </c>
      <c r="F237" s="137">
        <f t="shared" si="6"/>
        <v>852</v>
      </c>
      <c r="G237" s="123" t="s">
        <v>27</v>
      </c>
      <c r="H237" s="123"/>
      <c r="I237" s="21"/>
    </row>
    <row r="238" spans="1:9" ht="15" x14ac:dyDescent="0.4">
      <c r="A238" s="139"/>
      <c r="B238" s="138">
        <v>86.1</v>
      </c>
      <c r="C238" s="31" t="s">
        <v>29</v>
      </c>
      <c r="D238" s="31"/>
      <c r="E238" s="136">
        <v>3</v>
      </c>
      <c r="F238" s="137">
        <f t="shared" si="6"/>
        <v>258.29999999999995</v>
      </c>
      <c r="G238" s="123" t="s">
        <v>27</v>
      </c>
      <c r="H238" s="123"/>
      <c r="I238" s="21"/>
    </row>
    <row r="239" spans="1:9" ht="15" x14ac:dyDescent="0.4">
      <c r="A239" s="139"/>
      <c r="B239" s="138">
        <v>94.2</v>
      </c>
      <c r="C239" s="31" t="s">
        <v>30</v>
      </c>
      <c r="D239" s="31"/>
      <c r="E239" s="136">
        <v>6</v>
      </c>
      <c r="F239" s="137">
        <f t="shared" si="6"/>
        <v>565.20000000000005</v>
      </c>
      <c r="G239" s="123" t="s">
        <v>27</v>
      </c>
      <c r="H239" s="123"/>
      <c r="I239" s="21"/>
    </row>
    <row r="240" spans="1:9" ht="15" x14ac:dyDescent="0.4">
      <c r="A240" s="139" t="s">
        <v>31</v>
      </c>
      <c r="B240" s="138">
        <f>SUM(F236:F239)</f>
        <v>2248.3000000000002</v>
      </c>
      <c r="C240" s="123"/>
      <c r="D240" s="123"/>
      <c r="E240" s="123"/>
      <c r="F240" s="123"/>
      <c r="G240" s="123"/>
      <c r="H240" s="123"/>
      <c r="I240" s="21"/>
    </row>
    <row r="241" spans="1:9" x14ac:dyDescent="0.5">
      <c r="A241" s="140" t="s">
        <v>32</v>
      </c>
      <c r="B241" t="s">
        <v>228</v>
      </c>
      <c r="I241" s="4"/>
    </row>
    <row r="242" spans="1:9" x14ac:dyDescent="0.5">
      <c r="A242" s="140" t="s">
        <v>34</v>
      </c>
      <c r="B242" t="s">
        <v>35</v>
      </c>
      <c r="I242" s="4"/>
    </row>
    <row r="243" spans="1:9" ht="15" x14ac:dyDescent="0.4">
      <c r="A243" s="140" t="s">
        <v>36</v>
      </c>
      <c r="B243" s="31">
        <v>52</v>
      </c>
      <c r="C243" t="s">
        <v>37</v>
      </c>
      <c r="I243" s="4"/>
    </row>
    <row r="244" spans="1:9" x14ac:dyDescent="0.5">
      <c r="A244" s="140" t="s">
        <v>38</v>
      </c>
      <c r="B244" s="16" t="s">
        <v>39</v>
      </c>
      <c r="I244" s="4"/>
    </row>
    <row r="245" spans="1:9" x14ac:dyDescent="0.5">
      <c r="A245" s="140" t="s">
        <v>40</v>
      </c>
      <c r="B245" s="16" t="s">
        <v>229</v>
      </c>
      <c r="I245" s="4"/>
    </row>
    <row r="246" spans="1:9" ht="16.149999999999999" thickBot="1" x14ac:dyDescent="0.55000000000000004">
      <c r="A246" s="8"/>
      <c r="B246" s="9"/>
      <c r="C246" s="28"/>
      <c r="D246" s="9"/>
      <c r="E246" s="9"/>
      <c r="F246" s="15"/>
      <c r="G246" s="20"/>
      <c r="H246" s="20"/>
      <c r="I246" s="10"/>
    </row>
    <row r="247" spans="1:9" x14ac:dyDescent="0.5">
      <c r="A247" s="1"/>
      <c r="B247" s="2"/>
      <c r="C247" s="23"/>
      <c r="D247" s="2"/>
      <c r="E247" s="2"/>
      <c r="F247" s="12"/>
      <c r="G247" s="17"/>
      <c r="H247" s="17"/>
      <c r="I247" s="3"/>
    </row>
    <row r="248" spans="1:9" x14ac:dyDescent="0.4">
      <c r="A248" s="33" t="s">
        <v>42</v>
      </c>
      <c r="B248" s="34"/>
      <c r="C248" s="35"/>
      <c r="D248" s="34"/>
      <c r="E248" s="34"/>
      <c r="F248" s="36"/>
      <c r="G248" s="37"/>
      <c r="H248" s="37"/>
      <c r="I248" s="38"/>
    </row>
    <row r="249" spans="1:9" ht="18.75" customHeight="1" x14ac:dyDescent="0.4">
      <c r="A249" s="223" t="s">
        <v>43</v>
      </c>
      <c r="B249" s="191"/>
      <c r="C249" s="191"/>
      <c r="D249" s="191"/>
      <c r="E249" s="191"/>
      <c r="F249" s="191"/>
      <c r="G249" s="191"/>
      <c r="H249" s="191"/>
      <c r="I249" s="224"/>
    </row>
    <row r="250" spans="1:9" ht="18.75" customHeight="1" x14ac:dyDescent="0.4">
      <c r="A250" s="223" t="s">
        <v>44</v>
      </c>
      <c r="B250" s="191"/>
      <c r="C250" s="191"/>
      <c r="D250" s="191"/>
      <c r="E250" s="191"/>
      <c r="F250" s="191"/>
      <c r="G250" s="191"/>
      <c r="H250" s="191"/>
      <c r="I250" s="224"/>
    </row>
    <row r="251" spans="1:9" s="133" customFormat="1" ht="50.25" customHeight="1" x14ac:dyDescent="0.4">
      <c r="A251" s="225" t="s">
        <v>45</v>
      </c>
      <c r="B251" s="226"/>
      <c r="C251" s="226"/>
      <c r="D251" s="226"/>
      <c r="E251" s="226"/>
      <c r="F251" s="226"/>
      <c r="G251" s="226"/>
      <c r="H251" s="226"/>
      <c r="I251" s="227"/>
    </row>
    <row r="252" spans="1:9" ht="54" customHeight="1" x14ac:dyDescent="0.4">
      <c r="A252" s="243" t="s">
        <v>46</v>
      </c>
      <c r="B252" s="244"/>
      <c r="C252" s="244"/>
      <c r="D252" s="244"/>
      <c r="E252" s="244"/>
      <c r="F252" s="244"/>
      <c r="G252" s="244"/>
      <c r="H252" s="244"/>
      <c r="I252" s="245"/>
    </row>
    <row r="253" spans="1:9" ht="45" customHeight="1" x14ac:dyDescent="0.4">
      <c r="A253" s="225" t="s">
        <v>47</v>
      </c>
      <c r="B253" s="226"/>
      <c r="C253" s="226"/>
      <c r="D253" s="226"/>
      <c r="E253" s="226"/>
      <c r="F253" s="226"/>
      <c r="G253" s="226"/>
      <c r="H253" s="226"/>
      <c r="I253" s="227"/>
    </row>
    <row r="254" spans="1:9" ht="18.75" customHeight="1" x14ac:dyDescent="0.4">
      <c r="A254" s="243" t="s">
        <v>48</v>
      </c>
      <c r="B254" s="244"/>
      <c r="C254" s="244"/>
      <c r="D254" s="244"/>
      <c r="E254" s="244"/>
      <c r="F254" s="244"/>
      <c r="G254" s="244"/>
      <c r="H254" s="244"/>
      <c r="I254" s="245"/>
    </row>
    <row r="255" spans="1:9" ht="57.75" customHeight="1" x14ac:dyDescent="0.4">
      <c r="A255" s="243" t="s">
        <v>49</v>
      </c>
      <c r="B255" s="244"/>
      <c r="C255" s="244"/>
      <c r="D255" s="244"/>
      <c r="E255" s="244"/>
      <c r="F255" s="244"/>
      <c r="G255" s="244"/>
      <c r="H255" s="244"/>
      <c r="I255" s="245"/>
    </row>
    <row r="256" spans="1:9" ht="66.75" customHeight="1" x14ac:dyDescent="0.4">
      <c r="A256" s="220" t="s">
        <v>50</v>
      </c>
      <c r="B256" s="221"/>
      <c r="C256" s="221"/>
      <c r="D256" s="221"/>
      <c r="E256" s="221"/>
      <c r="F256" s="221"/>
      <c r="G256" s="221"/>
      <c r="H256" s="221"/>
      <c r="I256" s="222"/>
    </row>
    <row r="257" spans="1:9" ht="32.1" customHeight="1" x14ac:dyDescent="0.4">
      <c r="A257" s="220" t="s">
        <v>51</v>
      </c>
      <c r="B257" s="221"/>
      <c r="C257" s="221"/>
      <c r="D257" s="221"/>
      <c r="E257" s="221"/>
      <c r="F257" s="221"/>
      <c r="G257" s="221"/>
      <c r="H257" s="221"/>
      <c r="I257" s="222"/>
    </row>
    <row r="258" spans="1:9" ht="18.75" customHeight="1" x14ac:dyDescent="0.4">
      <c r="A258" s="220" t="s">
        <v>52</v>
      </c>
      <c r="B258" s="221"/>
      <c r="C258" s="221"/>
      <c r="D258" s="221"/>
      <c r="E258" s="221"/>
      <c r="F258" s="221"/>
      <c r="G258" s="221"/>
      <c r="H258" s="221"/>
      <c r="I258" s="222"/>
    </row>
    <row r="259" spans="1:9" ht="37.5" customHeight="1" x14ac:dyDescent="0.4">
      <c r="A259" s="217" t="s">
        <v>53</v>
      </c>
      <c r="B259" s="218"/>
      <c r="C259" s="218"/>
      <c r="D259" s="218"/>
      <c r="E259" s="218"/>
      <c r="F259" s="218"/>
      <c r="G259" s="218"/>
      <c r="H259" s="218"/>
      <c r="I259" s="219"/>
    </row>
    <row r="260" spans="1:9" ht="18.75" customHeight="1" x14ac:dyDescent="0.4">
      <c r="A260" s="220" t="s">
        <v>230</v>
      </c>
      <c r="B260" s="221"/>
      <c r="C260" s="221"/>
      <c r="D260" s="221"/>
      <c r="E260" s="221"/>
      <c r="F260" s="221"/>
      <c r="G260" s="221"/>
      <c r="H260" s="221"/>
      <c r="I260" s="222"/>
    </row>
    <row r="261" spans="1:9" ht="15.4" thickBot="1" x14ac:dyDescent="0.45">
      <c r="A261" s="228"/>
      <c r="B261" s="229"/>
      <c r="C261" s="229"/>
      <c r="D261" s="229"/>
      <c r="E261" s="229"/>
      <c r="F261" s="229"/>
      <c r="G261" s="229"/>
      <c r="H261" s="229"/>
      <c r="I261" s="230"/>
    </row>
    <row r="262" spans="1:9" thickTop="1" thickBot="1" x14ac:dyDescent="0.45">
      <c r="A262" s="42" t="s">
        <v>54</v>
      </c>
      <c r="B262" s="43" t="s">
        <v>55</v>
      </c>
      <c r="C262" s="43" t="s">
        <v>56</v>
      </c>
      <c r="D262" s="121" t="s">
        <v>57</v>
      </c>
      <c r="E262" s="44" t="s">
        <v>58</v>
      </c>
      <c r="F262" s="231" t="s">
        <v>59</v>
      </c>
      <c r="G262" s="232"/>
      <c r="H262" s="232"/>
      <c r="I262" s="233"/>
    </row>
    <row r="263" spans="1:9" thickTop="1" thickBot="1" x14ac:dyDescent="0.45">
      <c r="A263" s="45" t="s">
        <v>60</v>
      </c>
      <c r="B263" s="41"/>
      <c r="C263" s="41"/>
      <c r="D263" s="46"/>
      <c r="E263" s="47"/>
      <c r="F263" s="234"/>
      <c r="G263" s="235"/>
      <c r="H263" s="235"/>
      <c r="I263" s="236"/>
    </row>
    <row r="264" spans="1:9" ht="15.4" thickTop="1" x14ac:dyDescent="0.4">
      <c r="A264" s="48" t="s">
        <v>61</v>
      </c>
      <c r="B264" s="41">
        <v>52</v>
      </c>
      <c r="C264" s="41" t="s">
        <v>62</v>
      </c>
      <c r="D264" s="172">
        <v>881</v>
      </c>
      <c r="E264" s="47">
        <f>SUM(B264)*D264</f>
        <v>45812</v>
      </c>
      <c r="F264" s="205"/>
      <c r="G264" s="206"/>
      <c r="H264" s="206"/>
      <c r="I264" s="207"/>
    </row>
    <row r="265" spans="1:9" ht="15" x14ac:dyDescent="0.4">
      <c r="A265" s="48" t="s">
        <v>63</v>
      </c>
      <c r="B265" s="41">
        <v>52</v>
      </c>
      <c r="C265" s="41" t="s">
        <v>62</v>
      </c>
      <c r="D265" s="172"/>
      <c r="E265" s="47">
        <f t="shared" ref="E265:E272" si="7">SUM(B265)*D265</f>
        <v>0</v>
      </c>
      <c r="F265" s="205" t="s">
        <v>271</v>
      </c>
      <c r="G265" s="206"/>
      <c r="H265" s="206"/>
      <c r="I265" s="207"/>
    </row>
    <row r="266" spans="1:9" ht="15" x14ac:dyDescent="0.4">
      <c r="A266" s="48" t="s">
        <v>64</v>
      </c>
      <c r="B266" s="41">
        <v>52</v>
      </c>
      <c r="C266" s="41" t="s">
        <v>62</v>
      </c>
      <c r="D266" s="172">
        <v>318</v>
      </c>
      <c r="E266" s="47">
        <f t="shared" si="7"/>
        <v>16536</v>
      </c>
      <c r="F266" s="205"/>
      <c r="G266" s="206"/>
      <c r="H266" s="206"/>
      <c r="I266" s="207"/>
    </row>
    <row r="267" spans="1:9" ht="15" x14ac:dyDescent="0.4">
      <c r="A267" s="48" t="s">
        <v>65</v>
      </c>
      <c r="B267" s="41">
        <v>52</v>
      </c>
      <c r="C267" s="41" t="s">
        <v>62</v>
      </c>
      <c r="D267" s="172">
        <v>950</v>
      </c>
      <c r="E267" s="47">
        <f t="shared" si="7"/>
        <v>49400</v>
      </c>
      <c r="F267" s="205"/>
      <c r="G267" s="206"/>
      <c r="H267" s="206"/>
      <c r="I267" s="207"/>
    </row>
    <row r="268" spans="1:9" ht="15" x14ac:dyDescent="0.4">
      <c r="A268" s="48" t="s">
        <v>66</v>
      </c>
      <c r="B268" s="41">
        <v>52</v>
      </c>
      <c r="C268" s="41" t="s">
        <v>62</v>
      </c>
      <c r="D268" s="172">
        <v>336.6</v>
      </c>
      <c r="E268" s="47">
        <f t="shared" si="7"/>
        <v>17503.2</v>
      </c>
      <c r="F268" s="205"/>
      <c r="G268" s="206"/>
      <c r="H268" s="206"/>
      <c r="I268" s="207"/>
    </row>
    <row r="269" spans="1:9" ht="15" x14ac:dyDescent="0.4">
      <c r="A269" s="48" t="s">
        <v>67</v>
      </c>
      <c r="B269" s="41">
        <v>52</v>
      </c>
      <c r="C269" s="41" t="s">
        <v>62</v>
      </c>
      <c r="D269" s="172">
        <v>550</v>
      </c>
      <c r="E269" s="47">
        <f t="shared" si="7"/>
        <v>28600</v>
      </c>
      <c r="F269" s="205"/>
      <c r="G269" s="206"/>
      <c r="H269" s="206"/>
      <c r="I269" s="207"/>
    </row>
    <row r="270" spans="1:9" ht="15" x14ac:dyDescent="0.4">
      <c r="A270" s="48" t="s">
        <v>231</v>
      </c>
      <c r="B270" s="41">
        <v>52</v>
      </c>
      <c r="C270" s="41" t="s">
        <v>62</v>
      </c>
      <c r="D270" s="172">
        <v>1120</v>
      </c>
      <c r="E270" s="47">
        <f t="shared" si="7"/>
        <v>58240</v>
      </c>
      <c r="F270" s="205"/>
      <c r="G270" s="206"/>
      <c r="H270" s="206"/>
      <c r="I270" s="207"/>
    </row>
    <row r="271" spans="1:9" ht="15" x14ac:dyDescent="0.4">
      <c r="A271" s="48" t="s">
        <v>69</v>
      </c>
      <c r="B271" s="41">
        <v>52</v>
      </c>
      <c r="C271" s="41" t="s">
        <v>62</v>
      </c>
      <c r="D271" s="172"/>
      <c r="E271" s="47">
        <f t="shared" si="7"/>
        <v>0</v>
      </c>
      <c r="F271" s="205" t="s">
        <v>273</v>
      </c>
      <c r="G271" s="206"/>
      <c r="H271" s="206"/>
      <c r="I271" s="207"/>
    </row>
    <row r="272" spans="1:9" ht="15.4" thickBot="1" x14ac:dyDescent="0.45">
      <c r="A272" s="48" t="s">
        <v>70</v>
      </c>
      <c r="B272" s="41">
        <v>52</v>
      </c>
      <c r="C272" s="41" t="s">
        <v>62</v>
      </c>
      <c r="D272" s="172"/>
      <c r="E272" s="47">
        <f t="shared" si="7"/>
        <v>0</v>
      </c>
      <c r="F272" s="205" t="s">
        <v>273</v>
      </c>
      <c r="G272" s="206"/>
      <c r="H272" s="206"/>
      <c r="I272" s="207"/>
    </row>
    <row r="273" spans="1:9" thickTop="1" thickBot="1" x14ac:dyDescent="0.45">
      <c r="A273" s="49" t="s">
        <v>71</v>
      </c>
      <c r="B273" s="41"/>
      <c r="C273" s="41"/>
      <c r="D273" s="164"/>
      <c r="E273" s="47"/>
      <c r="F273" s="208"/>
      <c r="G273" s="209"/>
      <c r="H273" s="209"/>
      <c r="I273" s="210"/>
    </row>
    <row r="274" spans="1:9" ht="15.4" thickTop="1" x14ac:dyDescent="0.4">
      <c r="A274" s="50" t="s">
        <v>72</v>
      </c>
      <c r="B274" s="41">
        <v>1</v>
      </c>
      <c r="C274" s="41" t="s">
        <v>73</v>
      </c>
      <c r="D274" s="172"/>
      <c r="E274" s="47">
        <f t="shared" ref="E274:E336" si="8">SUM(B274)*D274</f>
        <v>0</v>
      </c>
      <c r="F274" s="205" t="s">
        <v>269</v>
      </c>
      <c r="G274" s="206"/>
      <c r="H274" s="206"/>
      <c r="I274" s="207"/>
    </row>
    <row r="275" spans="1:9" ht="15" x14ac:dyDescent="0.4">
      <c r="A275" s="48" t="s">
        <v>74</v>
      </c>
      <c r="B275" s="41">
        <v>52</v>
      </c>
      <c r="C275" s="41" t="s">
        <v>62</v>
      </c>
      <c r="D275" s="172">
        <v>600</v>
      </c>
      <c r="E275" s="47">
        <f t="shared" si="8"/>
        <v>31200</v>
      </c>
      <c r="F275" s="205"/>
      <c r="G275" s="206"/>
      <c r="H275" s="206"/>
      <c r="I275" s="207"/>
    </row>
    <row r="276" spans="1:9" ht="15" x14ac:dyDescent="0.4">
      <c r="A276" s="48" t="s">
        <v>75</v>
      </c>
      <c r="B276" s="41">
        <v>52</v>
      </c>
      <c r="C276" s="41" t="s">
        <v>62</v>
      </c>
      <c r="D276" s="172"/>
      <c r="E276" s="47">
        <f t="shared" si="8"/>
        <v>0</v>
      </c>
      <c r="F276" s="205" t="s">
        <v>269</v>
      </c>
      <c r="G276" s="206"/>
      <c r="H276" s="206"/>
      <c r="I276" s="207"/>
    </row>
    <row r="277" spans="1:9" ht="15" x14ac:dyDescent="0.4">
      <c r="A277" s="48" t="s">
        <v>76</v>
      </c>
      <c r="B277" s="41">
        <v>52</v>
      </c>
      <c r="C277" s="41" t="s">
        <v>62</v>
      </c>
      <c r="D277" s="172"/>
      <c r="E277" s="47">
        <f t="shared" si="8"/>
        <v>0</v>
      </c>
      <c r="F277" s="205" t="s">
        <v>269</v>
      </c>
      <c r="G277" s="206"/>
      <c r="H277" s="206"/>
      <c r="I277" s="207"/>
    </row>
    <row r="278" spans="1:9" ht="15" x14ac:dyDescent="0.4">
      <c r="A278" s="48" t="s">
        <v>77</v>
      </c>
      <c r="B278" s="41">
        <v>52</v>
      </c>
      <c r="C278" s="41" t="s">
        <v>62</v>
      </c>
      <c r="D278" s="172"/>
      <c r="E278" s="47">
        <f t="shared" si="8"/>
        <v>0</v>
      </c>
      <c r="F278" s="205" t="s">
        <v>269</v>
      </c>
      <c r="G278" s="206"/>
      <c r="H278" s="206"/>
      <c r="I278" s="207"/>
    </row>
    <row r="279" spans="1:9" ht="15" x14ac:dyDescent="0.4">
      <c r="A279" s="48" t="s">
        <v>78</v>
      </c>
      <c r="B279" s="41">
        <v>52</v>
      </c>
      <c r="C279" s="41" t="s">
        <v>62</v>
      </c>
      <c r="D279" s="172"/>
      <c r="E279" s="47">
        <f t="shared" si="8"/>
        <v>0</v>
      </c>
      <c r="F279" s="205" t="s">
        <v>269</v>
      </c>
      <c r="G279" s="206"/>
      <c r="H279" s="206"/>
      <c r="I279" s="207"/>
    </row>
    <row r="280" spans="1:9" ht="15" x14ac:dyDescent="0.4">
      <c r="A280" s="48" t="s">
        <v>79</v>
      </c>
      <c r="B280" s="41">
        <v>52</v>
      </c>
      <c r="C280" s="41" t="s">
        <v>62</v>
      </c>
      <c r="D280" s="172">
        <v>10</v>
      </c>
      <c r="E280" s="47">
        <f t="shared" si="8"/>
        <v>520</v>
      </c>
      <c r="F280" s="205"/>
      <c r="G280" s="206"/>
      <c r="H280" s="206"/>
      <c r="I280" s="207"/>
    </row>
    <row r="281" spans="1:9" ht="15" x14ac:dyDescent="0.4">
      <c r="A281" s="48" t="s">
        <v>80</v>
      </c>
      <c r="B281" s="41">
        <v>52</v>
      </c>
      <c r="C281" s="41" t="s">
        <v>62</v>
      </c>
      <c r="D281" s="172"/>
      <c r="E281" s="47">
        <f t="shared" si="8"/>
        <v>0</v>
      </c>
      <c r="F281" s="205" t="s">
        <v>269</v>
      </c>
      <c r="G281" s="206"/>
      <c r="H281" s="206"/>
      <c r="I281" s="207"/>
    </row>
    <row r="282" spans="1:9" ht="15" x14ac:dyDescent="0.4">
      <c r="A282" s="48" t="s">
        <v>81</v>
      </c>
      <c r="B282" s="41">
        <v>52</v>
      </c>
      <c r="C282" s="41" t="s">
        <v>62</v>
      </c>
      <c r="D282" s="172"/>
      <c r="E282" s="47">
        <f t="shared" si="8"/>
        <v>0</v>
      </c>
      <c r="F282" s="205" t="s">
        <v>269</v>
      </c>
      <c r="G282" s="206"/>
      <c r="H282" s="206"/>
      <c r="I282" s="207"/>
    </row>
    <row r="283" spans="1:9" ht="15.75" customHeight="1" x14ac:dyDescent="0.4">
      <c r="A283" s="50" t="s">
        <v>82</v>
      </c>
      <c r="B283" s="41">
        <v>52</v>
      </c>
      <c r="C283" s="41" t="s">
        <v>62</v>
      </c>
      <c r="D283" s="172">
        <v>10</v>
      </c>
      <c r="E283" s="47">
        <f t="shared" si="8"/>
        <v>520</v>
      </c>
      <c r="F283" s="205"/>
      <c r="G283" s="206"/>
      <c r="H283" s="206"/>
      <c r="I283" s="207"/>
    </row>
    <row r="284" spans="1:9" ht="15.75" customHeight="1" x14ac:dyDescent="0.4">
      <c r="A284" s="48" t="s">
        <v>83</v>
      </c>
      <c r="B284" s="41">
        <v>1</v>
      </c>
      <c r="C284" s="41" t="s">
        <v>73</v>
      </c>
      <c r="D284" s="172">
        <v>200</v>
      </c>
      <c r="E284" s="47">
        <f t="shared" si="8"/>
        <v>200</v>
      </c>
      <c r="F284" s="205"/>
      <c r="G284" s="206"/>
      <c r="H284" s="206"/>
      <c r="I284" s="207"/>
    </row>
    <row r="285" spans="1:9" ht="15.75" customHeight="1" x14ac:dyDescent="0.4">
      <c r="A285" s="48" t="s">
        <v>84</v>
      </c>
      <c r="B285" s="41">
        <v>1</v>
      </c>
      <c r="C285" s="41" t="s">
        <v>73</v>
      </c>
      <c r="D285" s="172">
        <v>500</v>
      </c>
      <c r="E285" s="47">
        <f t="shared" si="8"/>
        <v>500</v>
      </c>
      <c r="F285" s="205"/>
      <c r="G285" s="206"/>
      <c r="H285" s="206"/>
      <c r="I285" s="207"/>
    </row>
    <row r="286" spans="1:9" ht="15.75" customHeight="1" thickBot="1" x14ac:dyDescent="0.45">
      <c r="A286" s="143" t="s">
        <v>85</v>
      </c>
      <c r="B286" s="41">
        <v>1</v>
      </c>
      <c r="C286" s="41" t="s">
        <v>73</v>
      </c>
      <c r="D286" s="172">
        <v>500</v>
      </c>
      <c r="E286" s="47">
        <f t="shared" si="8"/>
        <v>500</v>
      </c>
      <c r="F286" s="205"/>
      <c r="G286" s="206"/>
      <c r="H286" s="206"/>
      <c r="I286" s="207"/>
    </row>
    <row r="287" spans="1:9" ht="16.5" customHeight="1" thickTop="1" thickBot="1" x14ac:dyDescent="0.45">
      <c r="A287" s="49" t="s">
        <v>86</v>
      </c>
      <c r="B287" s="41"/>
      <c r="C287" s="41"/>
      <c r="D287" s="164"/>
      <c r="E287" s="47"/>
      <c r="F287" s="208"/>
      <c r="G287" s="209"/>
      <c r="H287" s="209"/>
      <c r="I287" s="210"/>
    </row>
    <row r="288" spans="1:9" ht="15.75" customHeight="1" thickTop="1" thickBot="1" x14ac:dyDescent="0.45">
      <c r="A288" s="158" t="s">
        <v>87</v>
      </c>
      <c r="B288" s="41">
        <v>52</v>
      </c>
      <c r="C288" s="159" t="s">
        <v>62</v>
      </c>
      <c r="D288" s="173">
        <v>50</v>
      </c>
      <c r="E288" s="160">
        <f t="shared" si="8"/>
        <v>2600</v>
      </c>
      <c r="F288" s="211" t="s">
        <v>274</v>
      </c>
      <c r="G288" s="212"/>
      <c r="H288" s="212"/>
      <c r="I288" s="213"/>
    </row>
    <row r="289" spans="1:9" ht="16.5" customHeight="1" thickBot="1" x14ac:dyDescent="0.45">
      <c r="A289" s="146" t="s">
        <v>88</v>
      </c>
      <c r="B289" s="147"/>
      <c r="C289" s="147"/>
      <c r="D289" s="165"/>
      <c r="E289" s="148"/>
      <c r="F289" s="214"/>
      <c r="G289" s="215"/>
      <c r="H289" s="215"/>
      <c r="I289" s="216"/>
    </row>
    <row r="290" spans="1:9" ht="15.75" customHeight="1" thickTop="1" x14ac:dyDescent="0.4">
      <c r="A290" s="48" t="s">
        <v>232</v>
      </c>
      <c r="B290" s="142">
        <v>1</v>
      </c>
      <c r="C290" s="142" t="s">
        <v>90</v>
      </c>
      <c r="D290" s="172"/>
      <c r="E290" s="47">
        <f t="shared" si="8"/>
        <v>0</v>
      </c>
      <c r="F290" s="205" t="s">
        <v>275</v>
      </c>
      <c r="G290" s="206"/>
      <c r="H290" s="206"/>
      <c r="I290" s="207"/>
    </row>
    <row r="291" spans="1:9" ht="15.75" customHeight="1" x14ac:dyDescent="0.4">
      <c r="A291" s="48" t="s">
        <v>233</v>
      </c>
      <c r="B291" s="142">
        <v>1</v>
      </c>
      <c r="C291" s="142" t="s">
        <v>90</v>
      </c>
      <c r="D291" s="172"/>
      <c r="E291" s="47">
        <f t="shared" si="8"/>
        <v>0</v>
      </c>
      <c r="F291" s="205" t="s">
        <v>275</v>
      </c>
      <c r="G291" s="206"/>
      <c r="H291" s="206"/>
      <c r="I291" s="207"/>
    </row>
    <row r="292" spans="1:9" ht="15.75" customHeight="1" x14ac:dyDescent="0.4">
      <c r="A292" s="48" t="s">
        <v>92</v>
      </c>
      <c r="B292" s="41">
        <v>1</v>
      </c>
      <c r="C292" s="142" t="s">
        <v>90</v>
      </c>
      <c r="D292" s="172"/>
      <c r="E292" s="47">
        <f t="shared" si="8"/>
        <v>0</v>
      </c>
      <c r="F292" s="205" t="s">
        <v>281</v>
      </c>
      <c r="G292" s="206"/>
      <c r="H292" s="206"/>
      <c r="I292" s="207"/>
    </row>
    <row r="293" spans="1:9" ht="15.75" customHeight="1" x14ac:dyDescent="0.4">
      <c r="A293" s="48" t="s">
        <v>93</v>
      </c>
      <c r="B293" s="41">
        <v>1</v>
      </c>
      <c r="C293" s="142" t="s">
        <v>90</v>
      </c>
      <c r="D293" s="172">
        <v>1000</v>
      </c>
      <c r="E293" s="47">
        <f t="shared" si="8"/>
        <v>1000</v>
      </c>
      <c r="F293" s="205" t="s">
        <v>282</v>
      </c>
      <c r="G293" s="206"/>
      <c r="H293" s="206"/>
      <c r="I293" s="207"/>
    </row>
    <row r="294" spans="1:9" ht="15.75" customHeight="1" thickBot="1" x14ac:dyDescent="0.45">
      <c r="A294" s="48" t="s">
        <v>94</v>
      </c>
      <c r="B294" s="142">
        <v>1</v>
      </c>
      <c r="C294" s="41" t="s">
        <v>90</v>
      </c>
      <c r="D294" s="172"/>
      <c r="E294" s="47">
        <f t="shared" si="8"/>
        <v>0</v>
      </c>
      <c r="F294" s="205" t="s">
        <v>276</v>
      </c>
      <c r="G294" s="206"/>
      <c r="H294" s="206"/>
      <c r="I294" s="207"/>
    </row>
    <row r="295" spans="1:9" ht="16.5" customHeight="1" thickTop="1" thickBot="1" x14ac:dyDescent="0.45">
      <c r="A295" s="49" t="s">
        <v>95</v>
      </c>
      <c r="B295" s="41"/>
      <c r="C295" s="41"/>
      <c r="D295" s="164"/>
      <c r="E295" s="47"/>
      <c r="F295" s="208"/>
      <c r="G295" s="209"/>
      <c r="H295" s="209"/>
      <c r="I295" s="210"/>
    </row>
    <row r="296" spans="1:9" ht="15.75" customHeight="1" thickTop="1" x14ac:dyDescent="0.4">
      <c r="A296" s="48" t="s">
        <v>96</v>
      </c>
      <c r="B296" s="41">
        <v>52</v>
      </c>
      <c r="C296" s="41" t="s">
        <v>62</v>
      </c>
      <c r="D296" s="172">
        <v>10</v>
      </c>
      <c r="E296" s="47">
        <f t="shared" si="8"/>
        <v>520</v>
      </c>
      <c r="F296" s="205"/>
      <c r="G296" s="206"/>
      <c r="H296" s="206"/>
      <c r="I296" s="207"/>
    </row>
    <row r="297" spans="1:9" ht="15.75" customHeight="1" x14ac:dyDescent="0.4">
      <c r="A297" s="48" t="s">
        <v>97</v>
      </c>
      <c r="B297" s="41">
        <v>52</v>
      </c>
      <c r="C297" s="41" t="s">
        <v>62</v>
      </c>
      <c r="D297" s="172"/>
      <c r="E297" s="47">
        <f t="shared" si="8"/>
        <v>0</v>
      </c>
      <c r="F297" s="205" t="s">
        <v>271</v>
      </c>
      <c r="G297" s="206"/>
      <c r="H297" s="206"/>
      <c r="I297" s="207"/>
    </row>
    <row r="298" spans="1:9" ht="15.75" customHeight="1" x14ac:dyDescent="0.4">
      <c r="A298" s="48" t="s">
        <v>98</v>
      </c>
      <c r="B298" s="41">
        <v>52</v>
      </c>
      <c r="C298" s="41" t="s">
        <v>62</v>
      </c>
      <c r="D298" s="172">
        <v>75</v>
      </c>
      <c r="E298" s="47">
        <f t="shared" si="8"/>
        <v>3900</v>
      </c>
      <c r="F298" s="205"/>
      <c r="G298" s="206"/>
      <c r="H298" s="206"/>
      <c r="I298" s="207"/>
    </row>
    <row r="299" spans="1:9" ht="15.75" customHeight="1" thickBot="1" x14ac:dyDescent="0.45">
      <c r="A299" s="48" t="s">
        <v>99</v>
      </c>
      <c r="B299" s="41">
        <v>52</v>
      </c>
      <c r="C299" s="41" t="s">
        <v>62</v>
      </c>
      <c r="D299" s="172">
        <v>50</v>
      </c>
      <c r="E299" s="47">
        <f t="shared" si="8"/>
        <v>2600</v>
      </c>
      <c r="F299" s="205"/>
      <c r="G299" s="206"/>
      <c r="H299" s="206"/>
      <c r="I299" s="207"/>
    </row>
    <row r="300" spans="1:9" ht="16.5" customHeight="1" thickTop="1" thickBot="1" x14ac:dyDescent="0.45">
      <c r="A300" s="49" t="s">
        <v>100</v>
      </c>
      <c r="B300" s="41"/>
      <c r="C300" s="41"/>
      <c r="D300" s="164"/>
      <c r="E300" s="47"/>
      <c r="F300" s="208"/>
      <c r="G300" s="209"/>
      <c r="H300" s="209"/>
      <c r="I300" s="210"/>
    </row>
    <row r="301" spans="1:9" ht="15.75" customHeight="1" thickTop="1" x14ac:dyDescent="0.4">
      <c r="A301" s="48" t="s">
        <v>101</v>
      </c>
      <c r="B301" s="41">
        <v>52</v>
      </c>
      <c r="C301" s="41" t="s">
        <v>62</v>
      </c>
      <c r="D301" s="172">
        <v>600</v>
      </c>
      <c r="E301" s="47">
        <f t="shared" si="8"/>
        <v>31200</v>
      </c>
      <c r="F301" s="205"/>
      <c r="G301" s="206"/>
      <c r="H301" s="206"/>
      <c r="I301" s="207"/>
    </row>
    <row r="302" spans="1:9" ht="15.75" customHeight="1" x14ac:dyDescent="0.4">
      <c r="A302" s="48" t="s">
        <v>102</v>
      </c>
      <c r="B302" s="41">
        <v>1</v>
      </c>
      <c r="C302" s="41" t="s">
        <v>90</v>
      </c>
      <c r="D302" s="172">
        <v>250</v>
      </c>
      <c r="E302" s="47">
        <f t="shared" si="8"/>
        <v>250</v>
      </c>
      <c r="F302" s="205"/>
      <c r="G302" s="206"/>
      <c r="H302" s="206"/>
      <c r="I302" s="207"/>
    </row>
    <row r="303" spans="1:9" ht="15.75" customHeight="1" x14ac:dyDescent="0.4">
      <c r="A303" s="48" t="s">
        <v>103</v>
      </c>
      <c r="B303" s="41">
        <v>1</v>
      </c>
      <c r="C303" s="41" t="s">
        <v>90</v>
      </c>
      <c r="D303" s="172">
        <v>400</v>
      </c>
      <c r="E303" s="47">
        <f t="shared" si="8"/>
        <v>400</v>
      </c>
      <c r="F303" s="205"/>
      <c r="G303" s="206"/>
      <c r="H303" s="206"/>
      <c r="I303" s="207"/>
    </row>
    <row r="304" spans="1:9" ht="15.75" customHeight="1" x14ac:dyDescent="0.4">
      <c r="A304" s="48" t="s">
        <v>104</v>
      </c>
      <c r="B304" s="41">
        <v>1</v>
      </c>
      <c r="C304" s="41" t="s">
        <v>90</v>
      </c>
      <c r="D304" s="172">
        <v>2500</v>
      </c>
      <c r="E304" s="47">
        <f t="shared" si="8"/>
        <v>2500</v>
      </c>
      <c r="F304" s="205"/>
      <c r="G304" s="206"/>
      <c r="H304" s="206"/>
      <c r="I304" s="207"/>
    </row>
    <row r="305" spans="1:9" ht="15.75" customHeight="1" thickBot="1" x14ac:dyDescent="0.45">
      <c r="A305" s="48" t="s">
        <v>105</v>
      </c>
      <c r="B305" s="41">
        <v>52</v>
      </c>
      <c r="C305" s="41" t="s">
        <v>62</v>
      </c>
      <c r="D305" s="172">
        <v>125</v>
      </c>
      <c r="E305" s="47">
        <f t="shared" si="8"/>
        <v>6500</v>
      </c>
      <c r="F305" s="205"/>
      <c r="G305" s="206"/>
      <c r="H305" s="206"/>
      <c r="I305" s="207"/>
    </row>
    <row r="306" spans="1:9" ht="16.5" customHeight="1" thickTop="1" thickBot="1" x14ac:dyDescent="0.45">
      <c r="A306" s="49" t="s">
        <v>106</v>
      </c>
      <c r="B306" s="41"/>
      <c r="C306" s="41"/>
      <c r="D306" s="164"/>
      <c r="E306" s="47"/>
      <c r="F306" s="208"/>
      <c r="G306" s="209"/>
      <c r="H306" s="209"/>
      <c r="I306" s="210"/>
    </row>
    <row r="307" spans="1:9" ht="15.75" customHeight="1" thickTop="1" thickBot="1" x14ac:dyDescent="0.45">
      <c r="A307" s="50" t="s">
        <v>107</v>
      </c>
      <c r="B307" s="41">
        <v>26</v>
      </c>
      <c r="C307" s="41" t="s">
        <v>62</v>
      </c>
      <c r="D307" s="172"/>
      <c r="E307" s="47">
        <f t="shared" si="8"/>
        <v>0</v>
      </c>
      <c r="F307" s="205" t="s">
        <v>277</v>
      </c>
      <c r="G307" s="206"/>
      <c r="H307" s="206"/>
      <c r="I307" s="207"/>
    </row>
    <row r="308" spans="1:9" ht="16.5" customHeight="1" thickTop="1" thickBot="1" x14ac:dyDescent="0.45">
      <c r="A308" s="49" t="s">
        <v>108</v>
      </c>
      <c r="B308" s="41"/>
      <c r="C308" s="41"/>
      <c r="D308" s="164"/>
      <c r="E308" s="47"/>
      <c r="F308" s="208"/>
      <c r="G308" s="209"/>
      <c r="H308" s="209"/>
      <c r="I308" s="210"/>
    </row>
    <row r="309" spans="1:9" ht="15.75" customHeight="1" thickTop="1" x14ac:dyDescent="0.4">
      <c r="A309" s="51" t="s">
        <v>109</v>
      </c>
      <c r="B309" s="41">
        <v>26</v>
      </c>
      <c r="C309" s="41" t="s">
        <v>62</v>
      </c>
      <c r="D309" s="172"/>
      <c r="E309" s="47">
        <f t="shared" si="8"/>
        <v>0</v>
      </c>
      <c r="F309" s="205" t="s">
        <v>272</v>
      </c>
      <c r="G309" s="206"/>
      <c r="H309" s="206"/>
      <c r="I309" s="207"/>
    </row>
    <row r="310" spans="1:9" ht="15.75" customHeight="1" x14ac:dyDescent="0.4">
      <c r="A310" s="51" t="s">
        <v>110</v>
      </c>
      <c r="B310" s="41">
        <v>26</v>
      </c>
      <c r="C310" s="41" t="s">
        <v>62</v>
      </c>
      <c r="D310" s="172"/>
      <c r="E310" s="47">
        <f t="shared" si="8"/>
        <v>0</v>
      </c>
      <c r="F310" s="205" t="s">
        <v>272</v>
      </c>
      <c r="G310" s="206"/>
      <c r="H310" s="206"/>
      <c r="I310" s="207"/>
    </row>
    <row r="311" spans="1:9" ht="15.75" customHeight="1" x14ac:dyDescent="0.4">
      <c r="A311" s="51" t="s">
        <v>111</v>
      </c>
      <c r="B311" s="41">
        <v>26</v>
      </c>
      <c r="C311" s="41" t="s">
        <v>62</v>
      </c>
      <c r="D311" s="172">
        <v>125</v>
      </c>
      <c r="E311" s="47">
        <f t="shared" si="8"/>
        <v>3250</v>
      </c>
      <c r="F311" s="205"/>
      <c r="G311" s="206"/>
      <c r="H311" s="206"/>
      <c r="I311" s="207"/>
    </row>
    <row r="312" spans="1:9" ht="15.75" customHeight="1" x14ac:dyDescent="0.4">
      <c r="A312" s="51" t="s">
        <v>112</v>
      </c>
      <c r="B312" s="41">
        <v>26</v>
      </c>
      <c r="C312" s="41" t="s">
        <v>62</v>
      </c>
      <c r="D312" s="172"/>
      <c r="E312" s="47">
        <f t="shared" si="8"/>
        <v>0</v>
      </c>
      <c r="F312" s="205" t="s">
        <v>272</v>
      </c>
      <c r="G312" s="206"/>
      <c r="H312" s="206"/>
      <c r="I312" s="207"/>
    </row>
    <row r="313" spans="1:9" ht="15.75" customHeight="1" thickBot="1" x14ac:dyDescent="0.45">
      <c r="A313" s="50" t="s">
        <v>113</v>
      </c>
      <c r="B313" s="41">
        <v>26</v>
      </c>
      <c r="C313" s="41" t="s">
        <v>62</v>
      </c>
      <c r="D313" s="172"/>
      <c r="E313" s="47">
        <f t="shared" si="8"/>
        <v>0</v>
      </c>
      <c r="F313" s="205" t="s">
        <v>272</v>
      </c>
      <c r="G313" s="206"/>
      <c r="H313" s="206"/>
      <c r="I313" s="207"/>
    </row>
    <row r="314" spans="1:9" ht="16.5" customHeight="1" thickTop="1" thickBot="1" x14ac:dyDescent="0.45">
      <c r="A314" s="49" t="s">
        <v>114</v>
      </c>
      <c r="B314" s="41"/>
      <c r="C314" s="41"/>
      <c r="D314" s="164"/>
      <c r="E314" s="47"/>
      <c r="F314" s="208"/>
      <c r="G314" s="209"/>
      <c r="H314" s="209"/>
      <c r="I314" s="210"/>
    </row>
    <row r="315" spans="1:9" ht="15.75" customHeight="1" thickTop="1" x14ac:dyDescent="0.4">
      <c r="A315" s="50" t="s">
        <v>115</v>
      </c>
      <c r="B315" s="41">
        <v>1</v>
      </c>
      <c r="C315" s="41" t="s">
        <v>90</v>
      </c>
      <c r="D315" s="172">
        <v>200</v>
      </c>
      <c r="E315" s="47">
        <f t="shared" si="8"/>
        <v>200</v>
      </c>
      <c r="F315" s="205"/>
      <c r="G315" s="206"/>
      <c r="H315" s="206"/>
      <c r="I315" s="207"/>
    </row>
    <row r="316" spans="1:9" ht="15.75" customHeight="1" x14ac:dyDescent="0.4">
      <c r="A316" s="50" t="s">
        <v>116</v>
      </c>
      <c r="B316" s="41">
        <v>1</v>
      </c>
      <c r="C316" s="41" t="s">
        <v>90</v>
      </c>
      <c r="D316" s="172"/>
      <c r="E316" s="47">
        <f t="shared" si="8"/>
        <v>0</v>
      </c>
      <c r="F316" s="205" t="s">
        <v>273</v>
      </c>
      <c r="G316" s="206"/>
      <c r="H316" s="206"/>
      <c r="I316" s="207"/>
    </row>
    <row r="317" spans="1:9" ht="15.75" customHeight="1" thickBot="1" x14ac:dyDescent="0.45">
      <c r="A317" s="50" t="s">
        <v>117</v>
      </c>
      <c r="B317" s="41">
        <v>1</v>
      </c>
      <c r="C317" s="41" t="s">
        <v>90</v>
      </c>
      <c r="D317" s="172">
        <v>200</v>
      </c>
      <c r="E317" s="47">
        <f t="shared" si="8"/>
        <v>200</v>
      </c>
      <c r="F317" s="205"/>
      <c r="G317" s="206"/>
      <c r="H317" s="206"/>
      <c r="I317" s="207"/>
    </row>
    <row r="318" spans="1:9" ht="16.5" customHeight="1" thickTop="1" thickBot="1" x14ac:dyDescent="0.45">
      <c r="A318" s="49" t="s">
        <v>118</v>
      </c>
      <c r="B318" s="41"/>
      <c r="C318" s="41"/>
      <c r="D318" s="164"/>
      <c r="E318" s="47"/>
      <c r="F318" s="208"/>
      <c r="G318" s="209"/>
      <c r="H318" s="209"/>
      <c r="I318" s="210"/>
    </row>
    <row r="319" spans="1:9" ht="15.75" customHeight="1" thickTop="1" x14ac:dyDescent="0.4">
      <c r="A319" s="50" t="s">
        <v>119</v>
      </c>
      <c r="B319" s="41">
        <v>1</v>
      </c>
      <c r="C319" s="41" t="s">
        <v>90</v>
      </c>
      <c r="D319" s="172">
        <v>74250</v>
      </c>
      <c r="E319" s="47">
        <f t="shared" si="8"/>
        <v>74250</v>
      </c>
      <c r="F319" s="205"/>
      <c r="G319" s="206"/>
      <c r="H319" s="206"/>
      <c r="I319" s="207"/>
    </row>
    <row r="320" spans="1:9" ht="15.75" customHeight="1" x14ac:dyDescent="0.4">
      <c r="A320" s="51" t="s">
        <v>120</v>
      </c>
      <c r="B320" s="41">
        <v>1</v>
      </c>
      <c r="C320" s="41" t="s">
        <v>90</v>
      </c>
      <c r="D320" s="172">
        <v>7425</v>
      </c>
      <c r="E320" s="47">
        <f t="shared" si="8"/>
        <v>7425</v>
      </c>
      <c r="F320" s="205"/>
      <c r="G320" s="206"/>
      <c r="H320" s="206"/>
      <c r="I320" s="207"/>
    </row>
    <row r="321" spans="1:9" ht="15.75" customHeight="1" thickBot="1" x14ac:dyDescent="0.45">
      <c r="A321" s="50" t="s">
        <v>121</v>
      </c>
      <c r="B321" s="41">
        <v>1</v>
      </c>
      <c r="C321" s="41" t="s">
        <v>90</v>
      </c>
      <c r="D321" s="172"/>
      <c r="E321" s="47">
        <f t="shared" si="8"/>
        <v>0</v>
      </c>
      <c r="F321" s="205" t="s">
        <v>283</v>
      </c>
      <c r="G321" s="206"/>
      <c r="H321" s="206"/>
      <c r="I321" s="207"/>
    </row>
    <row r="322" spans="1:9" ht="16.5" customHeight="1" thickTop="1" thickBot="1" x14ac:dyDescent="0.45">
      <c r="A322" s="49" t="s">
        <v>122</v>
      </c>
      <c r="B322" s="41"/>
      <c r="C322" s="41"/>
      <c r="D322" s="164"/>
      <c r="E322" s="47"/>
      <c r="F322" s="208"/>
      <c r="G322" s="209"/>
      <c r="H322" s="209"/>
      <c r="I322" s="210"/>
    </row>
    <row r="323" spans="1:9" ht="15.75" customHeight="1" thickTop="1" x14ac:dyDescent="0.4">
      <c r="A323" s="50" t="s">
        <v>123</v>
      </c>
      <c r="B323" s="41">
        <v>1</v>
      </c>
      <c r="C323" s="41" t="s">
        <v>90</v>
      </c>
      <c r="D323" s="172">
        <v>500</v>
      </c>
      <c r="E323" s="47">
        <f t="shared" si="8"/>
        <v>500</v>
      </c>
      <c r="F323" s="205"/>
      <c r="G323" s="206"/>
      <c r="H323" s="206"/>
      <c r="I323" s="207"/>
    </row>
    <row r="324" spans="1:9" ht="15.75" customHeight="1" x14ac:dyDescent="0.4">
      <c r="A324" s="50" t="s">
        <v>124</v>
      </c>
      <c r="B324" s="41">
        <v>1</v>
      </c>
      <c r="C324" s="41" t="s">
        <v>90</v>
      </c>
      <c r="D324" s="172"/>
      <c r="E324" s="47">
        <f t="shared" si="8"/>
        <v>0</v>
      </c>
      <c r="F324" s="205" t="s">
        <v>278</v>
      </c>
      <c r="G324" s="206"/>
      <c r="H324" s="206"/>
      <c r="I324" s="207"/>
    </row>
    <row r="325" spans="1:9" ht="15.75" customHeight="1" x14ac:dyDescent="0.4">
      <c r="A325" s="50" t="s">
        <v>125</v>
      </c>
      <c r="B325" s="41">
        <v>1</v>
      </c>
      <c r="C325" s="41" t="s">
        <v>90</v>
      </c>
      <c r="D325" s="172">
        <v>100</v>
      </c>
      <c r="E325" s="47">
        <f t="shared" si="8"/>
        <v>100</v>
      </c>
      <c r="F325" s="205"/>
      <c r="G325" s="206"/>
      <c r="H325" s="206"/>
      <c r="I325" s="207"/>
    </row>
    <row r="326" spans="1:9" ht="15.75" customHeight="1" x14ac:dyDescent="0.4">
      <c r="A326" s="50" t="s">
        <v>126</v>
      </c>
      <c r="B326" s="41">
        <v>1</v>
      </c>
      <c r="C326" s="41" t="s">
        <v>90</v>
      </c>
      <c r="D326" s="172">
        <v>612</v>
      </c>
      <c r="E326" s="47">
        <f t="shared" si="8"/>
        <v>612</v>
      </c>
      <c r="F326" s="205"/>
      <c r="G326" s="206"/>
      <c r="H326" s="206"/>
      <c r="I326" s="207"/>
    </row>
    <row r="327" spans="1:9" ht="15.75" customHeight="1" x14ac:dyDescent="0.4">
      <c r="A327" s="50" t="s">
        <v>127</v>
      </c>
      <c r="B327" s="41">
        <v>1</v>
      </c>
      <c r="C327" s="41" t="s">
        <v>90</v>
      </c>
      <c r="D327" s="172">
        <v>900</v>
      </c>
      <c r="E327" s="47">
        <f t="shared" si="8"/>
        <v>900</v>
      </c>
      <c r="F327" s="205"/>
      <c r="G327" s="206"/>
      <c r="H327" s="206"/>
      <c r="I327" s="207"/>
    </row>
    <row r="328" spans="1:9" ht="15.75" customHeight="1" x14ac:dyDescent="0.4">
      <c r="A328" s="50" t="s">
        <v>128</v>
      </c>
      <c r="B328" s="41">
        <v>1</v>
      </c>
      <c r="C328" s="41" t="s">
        <v>90</v>
      </c>
      <c r="D328" s="172">
        <v>750</v>
      </c>
      <c r="E328" s="47">
        <f t="shared" si="8"/>
        <v>750</v>
      </c>
      <c r="F328" s="205"/>
      <c r="G328" s="206"/>
      <c r="H328" s="206"/>
      <c r="I328" s="207"/>
    </row>
    <row r="329" spans="1:9" ht="15.75" customHeight="1" x14ac:dyDescent="0.4">
      <c r="A329" s="50" t="s">
        <v>129</v>
      </c>
      <c r="B329" s="41">
        <v>1</v>
      </c>
      <c r="C329" s="41" t="s">
        <v>90</v>
      </c>
      <c r="D329" s="172">
        <v>2500</v>
      </c>
      <c r="E329" s="47">
        <f t="shared" si="8"/>
        <v>2500</v>
      </c>
      <c r="F329" s="205"/>
      <c r="G329" s="206"/>
      <c r="H329" s="206"/>
      <c r="I329" s="207"/>
    </row>
    <row r="330" spans="1:9" ht="15.75" customHeight="1" x14ac:dyDescent="0.4">
      <c r="A330" s="50" t="s">
        <v>130</v>
      </c>
      <c r="B330" s="41">
        <v>15</v>
      </c>
      <c r="C330" s="41" t="s">
        <v>131</v>
      </c>
      <c r="D330" s="172">
        <v>10</v>
      </c>
      <c r="E330" s="47">
        <f t="shared" si="8"/>
        <v>150</v>
      </c>
      <c r="F330" s="205" t="s">
        <v>132</v>
      </c>
      <c r="G330" s="206"/>
      <c r="H330" s="206"/>
      <c r="I330" s="207"/>
    </row>
    <row r="331" spans="1:9" ht="15.75" customHeight="1" x14ac:dyDescent="0.4">
      <c r="A331" s="50" t="s">
        <v>133</v>
      </c>
      <c r="B331" s="41">
        <v>1</v>
      </c>
      <c r="C331" s="41" t="s">
        <v>90</v>
      </c>
      <c r="D331" s="172">
        <v>2500</v>
      </c>
      <c r="E331" s="47">
        <f t="shared" si="8"/>
        <v>2500</v>
      </c>
      <c r="F331" s="205" t="s">
        <v>134</v>
      </c>
      <c r="G331" s="206"/>
      <c r="H331" s="206"/>
      <c r="I331" s="207"/>
    </row>
    <row r="332" spans="1:9" ht="15.75" customHeight="1" thickBot="1" x14ac:dyDescent="0.45">
      <c r="A332" s="50" t="s">
        <v>135</v>
      </c>
      <c r="B332" s="41">
        <v>1</v>
      </c>
      <c r="C332" s="41" t="s">
        <v>90</v>
      </c>
      <c r="D332" s="172">
        <v>27000</v>
      </c>
      <c r="E332" s="47">
        <f t="shared" si="8"/>
        <v>27000</v>
      </c>
      <c r="F332" s="205" t="s">
        <v>136</v>
      </c>
      <c r="G332" s="206"/>
      <c r="H332" s="206"/>
      <c r="I332" s="207"/>
    </row>
    <row r="333" spans="1:9" ht="16.5" customHeight="1" thickTop="1" thickBot="1" x14ac:dyDescent="0.45">
      <c r="A333" s="49" t="s">
        <v>137</v>
      </c>
      <c r="B333" s="41"/>
      <c r="C333" s="41"/>
      <c r="D333" s="164"/>
      <c r="E333" s="47"/>
      <c r="F333" s="208"/>
      <c r="G333" s="209"/>
      <c r="H333" s="209"/>
      <c r="I333" s="210"/>
    </row>
    <row r="334" spans="1:9" ht="15.75" customHeight="1" thickTop="1" x14ac:dyDescent="0.4">
      <c r="A334" s="50" t="s">
        <v>138</v>
      </c>
      <c r="B334" s="41">
        <v>1</v>
      </c>
      <c r="C334" s="41" t="s">
        <v>90</v>
      </c>
      <c r="D334" s="172">
        <v>1200</v>
      </c>
      <c r="E334" s="47">
        <f t="shared" si="8"/>
        <v>1200</v>
      </c>
      <c r="F334" s="205"/>
      <c r="G334" s="206"/>
      <c r="H334" s="206"/>
      <c r="I334" s="207"/>
    </row>
    <row r="335" spans="1:9" ht="15.75" customHeight="1" x14ac:dyDescent="0.4">
      <c r="A335" s="50" t="s">
        <v>139</v>
      </c>
      <c r="B335" s="41">
        <v>1</v>
      </c>
      <c r="C335" s="41" t="s">
        <v>90</v>
      </c>
      <c r="D335" s="172">
        <v>200</v>
      </c>
      <c r="E335" s="47">
        <f t="shared" si="8"/>
        <v>200</v>
      </c>
      <c r="F335" s="205"/>
      <c r="G335" s="206"/>
      <c r="H335" s="206"/>
      <c r="I335" s="207"/>
    </row>
    <row r="336" spans="1:9" ht="15.75" customHeight="1" x14ac:dyDescent="0.4">
      <c r="A336" s="48" t="s">
        <v>140</v>
      </c>
      <c r="B336" s="41">
        <v>1</v>
      </c>
      <c r="C336" s="41" t="s">
        <v>73</v>
      </c>
      <c r="D336" s="172">
        <v>500</v>
      </c>
      <c r="E336" s="47">
        <f t="shared" si="8"/>
        <v>500</v>
      </c>
      <c r="F336" s="205"/>
      <c r="G336" s="206"/>
      <c r="H336" s="206"/>
      <c r="I336" s="207"/>
    </row>
    <row r="337" spans="1:9" ht="15.75" customHeight="1" x14ac:dyDescent="0.4">
      <c r="A337" s="50" t="s">
        <v>141</v>
      </c>
      <c r="B337" s="41">
        <v>1</v>
      </c>
      <c r="C337" s="41" t="s">
        <v>90</v>
      </c>
      <c r="D337" s="172">
        <v>2700</v>
      </c>
      <c r="E337" s="47">
        <f t="shared" ref="E337:E353" si="9">SUM(B337)*D337</f>
        <v>2700</v>
      </c>
      <c r="F337" s="205"/>
      <c r="G337" s="206"/>
      <c r="H337" s="206"/>
      <c r="I337" s="207"/>
    </row>
    <row r="338" spans="1:9" ht="15.75" customHeight="1" thickBot="1" x14ac:dyDescent="0.45">
      <c r="A338" s="50" t="s">
        <v>142</v>
      </c>
      <c r="B338" s="41">
        <v>1</v>
      </c>
      <c r="C338" s="41" t="s">
        <v>90</v>
      </c>
      <c r="D338" s="172">
        <v>2700</v>
      </c>
      <c r="E338" s="47">
        <f t="shared" si="9"/>
        <v>2700</v>
      </c>
      <c r="F338" s="205"/>
      <c r="G338" s="206"/>
      <c r="H338" s="206"/>
      <c r="I338" s="207"/>
    </row>
    <row r="339" spans="1:9" ht="16.5" customHeight="1" thickTop="1" thickBot="1" x14ac:dyDescent="0.45">
      <c r="A339" s="49" t="s">
        <v>143</v>
      </c>
      <c r="B339" s="41"/>
      <c r="C339" s="41"/>
      <c r="D339" s="164"/>
      <c r="E339" s="47"/>
      <c r="F339" s="208"/>
      <c r="G339" s="209"/>
      <c r="H339" s="209"/>
      <c r="I339" s="210"/>
    </row>
    <row r="340" spans="1:9" ht="15.75" customHeight="1" thickTop="1" x14ac:dyDescent="0.4">
      <c r="A340" s="50" t="s">
        <v>234</v>
      </c>
      <c r="B340" s="41">
        <v>1</v>
      </c>
      <c r="C340" s="41" t="s">
        <v>90</v>
      </c>
      <c r="D340" s="172"/>
      <c r="E340" s="47">
        <f t="shared" si="9"/>
        <v>0</v>
      </c>
      <c r="F340" s="205" t="s">
        <v>279</v>
      </c>
      <c r="G340" s="206"/>
      <c r="H340" s="206"/>
      <c r="I340" s="207"/>
    </row>
    <row r="341" spans="1:9" ht="15.75" customHeight="1" x14ac:dyDescent="0.4">
      <c r="A341" s="50" t="s">
        <v>145</v>
      </c>
      <c r="B341" s="41">
        <v>1</v>
      </c>
      <c r="C341" s="41" t="s">
        <v>90</v>
      </c>
      <c r="D341" s="172">
        <v>3375</v>
      </c>
      <c r="E341" s="47">
        <f t="shared" si="9"/>
        <v>3375</v>
      </c>
      <c r="F341" s="205"/>
      <c r="G341" s="206"/>
      <c r="H341" s="206"/>
      <c r="I341" s="207"/>
    </row>
    <row r="342" spans="1:9" ht="15.75" customHeight="1" x14ac:dyDescent="0.4">
      <c r="A342" s="50" t="s">
        <v>146</v>
      </c>
      <c r="B342" s="41">
        <v>1</v>
      </c>
      <c r="C342" s="41" t="s">
        <v>90</v>
      </c>
      <c r="D342" s="172">
        <v>1350</v>
      </c>
      <c r="E342" s="47">
        <f t="shared" si="9"/>
        <v>1350</v>
      </c>
      <c r="F342" s="205"/>
      <c r="G342" s="206"/>
      <c r="H342" s="206"/>
      <c r="I342" s="207"/>
    </row>
    <row r="343" spans="1:9" ht="15.75" customHeight="1" x14ac:dyDescent="0.4">
      <c r="A343" s="50" t="s">
        <v>147</v>
      </c>
      <c r="B343" s="41">
        <v>8</v>
      </c>
      <c r="C343" s="41" t="s">
        <v>131</v>
      </c>
      <c r="D343" s="172">
        <v>185</v>
      </c>
      <c r="E343" s="47">
        <f t="shared" si="9"/>
        <v>1480</v>
      </c>
      <c r="F343" s="205"/>
      <c r="G343" s="206"/>
      <c r="H343" s="206"/>
      <c r="I343" s="207"/>
    </row>
    <row r="344" spans="1:9" ht="15.75" customHeight="1" x14ac:dyDescent="0.4">
      <c r="A344" s="50" t="s">
        <v>148</v>
      </c>
      <c r="B344" s="41">
        <v>1</v>
      </c>
      <c r="C344" s="41" t="s">
        <v>90</v>
      </c>
      <c r="D344" s="172">
        <v>1000</v>
      </c>
      <c r="E344" s="47">
        <f t="shared" si="9"/>
        <v>1000</v>
      </c>
      <c r="F344" s="205"/>
      <c r="G344" s="206"/>
      <c r="H344" s="206"/>
      <c r="I344" s="207"/>
    </row>
    <row r="345" spans="1:9" ht="15.75" customHeight="1" thickBot="1" x14ac:dyDescent="0.45">
      <c r="A345" s="50" t="s">
        <v>149</v>
      </c>
      <c r="B345" s="41">
        <v>27</v>
      </c>
      <c r="C345" s="41" t="s">
        <v>131</v>
      </c>
      <c r="D345" s="172"/>
      <c r="E345" s="47">
        <f t="shared" si="9"/>
        <v>0</v>
      </c>
      <c r="F345" s="205" t="s">
        <v>273</v>
      </c>
      <c r="G345" s="206"/>
      <c r="H345" s="206"/>
      <c r="I345" s="207"/>
    </row>
    <row r="346" spans="1:9" ht="16.5" customHeight="1" thickTop="1" thickBot="1" x14ac:dyDescent="0.45">
      <c r="A346" s="49" t="s">
        <v>150</v>
      </c>
      <c r="B346" s="41"/>
      <c r="C346" s="41"/>
      <c r="D346" s="164"/>
      <c r="E346" s="47"/>
      <c r="F346" s="208"/>
      <c r="G346" s="209"/>
      <c r="H346" s="209"/>
      <c r="I346" s="210"/>
    </row>
    <row r="347" spans="1:9" ht="15.75" customHeight="1" thickTop="1" x14ac:dyDescent="0.4">
      <c r="A347" s="48" t="s">
        <v>235</v>
      </c>
      <c r="B347" s="41">
        <v>1</v>
      </c>
      <c r="C347" s="41" t="s">
        <v>73</v>
      </c>
      <c r="D347" s="172"/>
      <c r="E347" s="47">
        <f t="shared" si="9"/>
        <v>0</v>
      </c>
      <c r="F347" s="205" t="s">
        <v>273</v>
      </c>
      <c r="G347" s="206"/>
      <c r="H347" s="206"/>
      <c r="I347" s="207"/>
    </row>
    <row r="348" spans="1:9" ht="15.75" customHeight="1" x14ac:dyDescent="0.4">
      <c r="A348" s="48" t="s">
        <v>152</v>
      </c>
      <c r="B348" s="41">
        <v>1</v>
      </c>
      <c r="C348" s="41" t="s">
        <v>73</v>
      </c>
      <c r="D348" s="172">
        <v>2500</v>
      </c>
      <c r="E348" s="47">
        <f t="shared" si="9"/>
        <v>2500</v>
      </c>
      <c r="F348" s="205" t="s">
        <v>280</v>
      </c>
      <c r="G348" s="206"/>
      <c r="H348" s="206"/>
      <c r="I348" s="207"/>
    </row>
    <row r="349" spans="1:9" ht="15.75" customHeight="1" thickBot="1" x14ac:dyDescent="0.45">
      <c r="A349" s="48" t="s">
        <v>153</v>
      </c>
      <c r="B349" s="41"/>
      <c r="C349" s="41"/>
      <c r="D349" s="164"/>
      <c r="E349" s="144" t="s">
        <v>154</v>
      </c>
      <c r="F349" s="208" t="s">
        <v>155</v>
      </c>
      <c r="G349" s="209"/>
      <c r="H349" s="209"/>
      <c r="I349" s="210"/>
    </row>
    <row r="350" spans="1:9" ht="16.5" customHeight="1" thickTop="1" thickBot="1" x14ac:dyDescent="0.45">
      <c r="A350" s="49" t="s">
        <v>156</v>
      </c>
      <c r="B350" s="41"/>
      <c r="C350" s="41"/>
      <c r="D350" s="164"/>
      <c r="E350" s="47"/>
      <c r="F350" s="208"/>
      <c r="G350" s="209"/>
      <c r="H350" s="209"/>
      <c r="I350" s="210"/>
    </row>
    <row r="351" spans="1:9" ht="15.75" customHeight="1" thickTop="1" x14ac:dyDescent="0.4">
      <c r="A351" s="48" t="s">
        <v>236</v>
      </c>
      <c r="B351" s="41">
        <v>27</v>
      </c>
      <c r="C351" s="41" t="s">
        <v>131</v>
      </c>
      <c r="D351" s="172"/>
      <c r="E351" s="47">
        <f t="shared" si="9"/>
        <v>0</v>
      </c>
      <c r="F351" s="205" t="s">
        <v>272</v>
      </c>
      <c r="G351" s="206"/>
      <c r="H351" s="206"/>
      <c r="I351" s="207"/>
    </row>
    <row r="352" spans="1:9" ht="15.75" customHeight="1" x14ac:dyDescent="0.4">
      <c r="A352" s="48" t="s">
        <v>158</v>
      </c>
      <c r="B352" s="41">
        <v>1</v>
      </c>
      <c r="C352" s="41" t="s">
        <v>90</v>
      </c>
      <c r="D352" s="172"/>
      <c r="E352" s="47">
        <f t="shared" si="9"/>
        <v>0</v>
      </c>
      <c r="F352" s="205" t="s">
        <v>272</v>
      </c>
      <c r="G352" s="206"/>
      <c r="H352" s="206"/>
      <c r="I352" s="207"/>
    </row>
    <row r="353" spans="1:9" ht="15.75" customHeight="1" x14ac:dyDescent="0.4">
      <c r="A353" s="48" t="s">
        <v>159</v>
      </c>
      <c r="B353" s="41">
        <v>1</v>
      </c>
      <c r="C353" s="41" t="s">
        <v>90</v>
      </c>
      <c r="D353" s="172">
        <v>600</v>
      </c>
      <c r="E353" s="47">
        <f t="shared" si="9"/>
        <v>600</v>
      </c>
      <c r="F353" s="205"/>
      <c r="G353" s="206"/>
      <c r="H353" s="206"/>
      <c r="I353" s="207"/>
    </row>
    <row r="354" spans="1:9" ht="15.75" customHeight="1" thickBot="1" x14ac:dyDescent="0.45">
      <c r="A354" s="48"/>
      <c r="B354" s="41"/>
      <c r="C354" s="41"/>
      <c r="D354" s="46"/>
      <c r="E354" s="47"/>
      <c r="F354" s="208"/>
      <c r="G354" s="209"/>
      <c r="H354" s="209"/>
      <c r="I354" s="210"/>
    </row>
    <row r="355" spans="1:9" ht="16.5" customHeight="1" thickTop="1" thickBot="1" x14ac:dyDescent="0.45">
      <c r="A355" s="52" t="s">
        <v>160</v>
      </c>
      <c r="B355" s="53"/>
      <c r="C355" s="54"/>
      <c r="D355" s="55"/>
      <c r="E355" s="56">
        <f>SUM(E264:E353)</f>
        <v>438943.2</v>
      </c>
      <c r="F355" s="199"/>
      <c r="G355" s="200"/>
      <c r="H355" s="200"/>
      <c r="I355" s="201"/>
    </row>
    <row r="356" spans="1:9" ht="16.5" customHeight="1" thickTop="1" thickBot="1" x14ac:dyDescent="0.45">
      <c r="A356" s="52" t="s">
        <v>161</v>
      </c>
      <c r="B356" s="53"/>
      <c r="C356" s="54"/>
      <c r="D356" s="55"/>
      <c r="E356" s="56">
        <f>SUM(E355)/B243</f>
        <v>8441.2153846153851</v>
      </c>
      <c r="F356" s="199"/>
      <c r="G356" s="200"/>
      <c r="H356" s="200"/>
      <c r="I356" s="201"/>
    </row>
    <row r="357" spans="1:9" ht="16.5" customHeight="1" thickTop="1" thickBot="1" x14ac:dyDescent="0.45">
      <c r="A357" s="57"/>
      <c r="B357" s="58"/>
      <c r="C357" s="58"/>
      <c r="D357" s="58"/>
      <c r="E357" s="59"/>
      <c r="F357" s="60"/>
      <c r="G357" s="60"/>
      <c r="H357" s="60"/>
      <c r="I357" s="60"/>
    </row>
    <row r="358" spans="1:9" ht="16.5" customHeight="1" thickTop="1" thickBot="1" x14ac:dyDescent="0.45">
      <c r="A358" s="52" t="s">
        <v>162</v>
      </c>
      <c r="B358" s="53"/>
      <c r="C358" s="54"/>
      <c r="D358" s="55"/>
      <c r="E358" s="56"/>
      <c r="F358" s="199"/>
      <c r="G358" s="200"/>
      <c r="H358" s="200"/>
      <c r="I358" s="201"/>
    </row>
    <row r="359" spans="1:9" ht="15.75" customHeight="1" thickTop="1" x14ac:dyDescent="0.4">
      <c r="A359" s="61" t="s">
        <v>163</v>
      </c>
      <c r="B359" s="62"/>
      <c r="C359" s="63"/>
      <c r="D359" s="64"/>
      <c r="E359" s="174">
        <v>0.03</v>
      </c>
      <c r="F359" s="237"/>
      <c r="G359" s="238"/>
      <c r="H359" s="238"/>
      <c r="I359" s="239"/>
    </row>
    <row r="360" spans="1:9" ht="15.75" customHeight="1" thickBot="1" x14ac:dyDescent="0.45">
      <c r="A360" s="61" t="s">
        <v>164</v>
      </c>
      <c r="B360" s="66"/>
      <c r="C360" s="67"/>
      <c r="D360" s="68"/>
      <c r="E360" s="175">
        <v>0.03</v>
      </c>
      <c r="F360" s="247"/>
      <c r="G360" s="248"/>
      <c r="H360" s="248"/>
      <c r="I360" s="249"/>
    </row>
    <row r="361" spans="1:9" ht="16.5" customHeight="1" thickTop="1" thickBot="1" x14ac:dyDescent="0.45">
      <c r="A361" s="52" t="s">
        <v>165</v>
      </c>
      <c r="B361" s="53"/>
      <c r="C361" s="54"/>
      <c r="D361" s="55"/>
      <c r="E361" s="94">
        <f>SUM(E359:E360)</f>
        <v>0.06</v>
      </c>
      <c r="F361" s="199"/>
      <c r="G361" s="200"/>
      <c r="H361" s="200"/>
      <c r="I361" s="201"/>
    </row>
    <row r="362" spans="1:9" ht="16.5" customHeight="1" thickTop="1" thickBot="1" x14ac:dyDescent="0.45">
      <c r="A362" s="57"/>
      <c r="B362" s="58"/>
      <c r="C362" s="58"/>
      <c r="D362" s="58"/>
      <c r="E362" s="59"/>
      <c r="F362" s="60"/>
      <c r="G362" s="60"/>
      <c r="H362" s="60"/>
      <c r="I362" s="60"/>
    </row>
    <row r="363" spans="1:9" ht="16.5" customHeight="1" thickTop="1" thickBot="1" x14ac:dyDescent="0.45">
      <c r="A363" s="52" t="s">
        <v>166</v>
      </c>
      <c r="B363" s="53"/>
      <c r="C363" s="54"/>
      <c r="D363" s="54"/>
      <c r="E363" s="69"/>
      <c r="F363" s="54"/>
      <c r="G363" s="54"/>
      <c r="H363" s="54"/>
      <c r="I363" s="55"/>
    </row>
    <row r="364" spans="1:9" ht="16.5" customHeight="1" thickTop="1" thickBot="1" x14ac:dyDescent="0.45">
      <c r="A364" s="202"/>
      <c r="B364" s="203"/>
      <c r="C364" s="203"/>
      <c r="D364" s="203"/>
      <c r="E364" s="203"/>
      <c r="F364" s="203"/>
      <c r="G364" s="203"/>
      <c r="H364" s="203"/>
      <c r="I364" s="204"/>
    </row>
    <row r="365" spans="1:9" ht="16.5" customHeight="1" thickBot="1" x14ac:dyDescent="0.45">
      <c r="A365" s="70" t="s">
        <v>167</v>
      </c>
      <c r="B365" s="71" t="s">
        <v>55</v>
      </c>
      <c r="C365" s="71" t="s">
        <v>56</v>
      </c>
      <c r="D365" s="71" t="s">
        <v>57</v>
      </c>
      <c r="E365" s="72" t="s">
        <v>58</v>
      </c>
      <c r="F365" s="72" t="s">
        <v>168</v>
      </c>
      <c r="G365" s="73" t="s">
        <v>58</v>
      </c>
      <c r="H365" s="80"/>
      <c r="I365" s="75"/>
    </row>
    <row r="366" spans="1:9" ht="16.5" customHeight="1" thickTop="1" thickBot="1" x14ac:dyDescent="0.45">
      <c r="A366" s="76" t="s">
        <v>169</v>
      </c>
      <c r="B366" s="128"/>
      <c r="C366" s="77"/>
      <c r="D366" s="128"/>
      <c r="E366" s="78"/>
      <c r="F366" s="78"/>
      <c r="G366" s="79"/>
      <c r="H366" s="80"/>
      <c r="I366" s="75"/>
    </row>
    <row r="367" spans="1:9" ht="16.5" customHeight="1" thickTop="1" thickBot="1" x14ac:dyDescent="0.45">
      <c r="A367" s="81" t="s">
        <v>170</v>
      </c>
      <c r="B367" s="129">
        <v>71.599999999999994</v>
      </c>
      <c r="C367" s="39" t="s">
        <v>171</v>
      </c>
      <c r="D367" s="176">
        <v>133</v>
      </c>
      <c r="E367" s="78">
        <f>SUM(B367)*D367</f>
        <v>9522.7999999999993</v>
      </c>
      <c r="F367" s="82">
        <v>3</v>
      </c>
      <c r="G367" s="83">
        <f>SUM(E367*F367)</f>
        <v>28568.399999999998</v>
      </c>
      <c r="H367" s="80"/>
      <c r="I367" s="75"/>
    </row>
    <row r="368" spans="1:9" ht="16.5" customHeight="1" thickTop="1" thickBot="1" x14ac:dyDescent="0.45">
      <c r="A368" s="76" t="s">
        <v>172</v>
      </c>
      <c r="B368" s="129"/>
      <c r="C368" s="39"/>
      <c r="D368" s="129"/>
      <c r="E368" s="78"/>
      <c r="F368" s="78"/>
      <c r="G368" s="79"/>
      <c r="H368" s="80"/>
      <c r="I368" s="75"/>
    </row>
    <row r="369" spans="1:9" ht="16.5" customHeight="1" thickTop="1" x14ac:dyDescent="0.4">
      <c r="A369" s="84" t="s">
        <v>172</v>
      </c>
      <c r="B369" s="129">
        <v>71.599999999999994</v>
      </c>
      <c r="C369" s="39" t="s">
        <v>171</v>
      </c>
      <c r="D369" s="176">
        <v>821</v>
      </c>
      <c r="E369" s="78">
        <f>SUM(B369)*D369</f>
        <v>58783.6</v>
      </c>
      <c r="F369" s="82">
        <v>3</v>
      </c>
      <c r="G369" s="83">
        <f>SUM(E369*F369)</f>
        <v>176350.8</v>
      </c>
      <c r="H369" s="80"/>
      <c r="I369" s="75"/>
    </row>
    <row r="370" spans="1:9" ht="16.5" customHeight="1" thickBot="1" x14ac:dyDescent="0.45">
      <c r="A370" s="179" t="s">
        <v>173</v>
      </c>
      <c r="B370" s="129">
        <v>1</v>
      </c>
      <c r="C370" s="39" t="s">
        <v>90</v>
      </c>
      <c r="D370" s="176">
        <v>2500</v>
      </c>
      <c r="E370" s="78">
        <f>SUM(B370)*D370</f>
        <v>2500</v>
      </c>
      <c r="F370" s="85">
        <v>3</v>
      </c>
      <c r="G370" s="86">
        <f>SUM(E370*F370)</f>
        <v>7500</v>
      </c>
      <c r="H370" s="80"/>
      <c r="I370" s="75"/>
    </row>
    <row r="371" spans="1:9" ht="16.5" customHeight="1" thickBot="1" x14ac:dyDescent="0.45">
      <c r="A371" s="87" t="s">
        <v>174</v>
      </c>
      <c r="B371" s="40"/>
      <c r="C371" s="40"/>
      <c r="D371" s="40"/>
      <c r="E371" s="40"/>
      <c r="F371" s="88"/>
      <c r="G371" s="89">
        <f>SUM(G367:G370)</f>
        <v>212419.19999999998</v>
      </c>
      <c r="H371" s="80"/>
      <c r="I371" s="75"/>
    </row>
    <row r="372" spans="1:9" ht="16.5" customHeight="1" thickBot="1" x14ac:dyDescent="0.45">
      <c r="A372" s="240"/>
      <c r="B372" s="241"/>
      <c r="C372" s="241"/>
      <c r="D372" s="241"/>
      <c r="E372" s="241"/>
      <c r="F372" s="241"/>
      <c r="G372" s="241"/>
      <c r="H372" s="241"/>
      <c r="I372" s="242"/>
    </row>
    <row r="373" spans="1:9" ht="16.5" customHeight="1" thickBot="1" x14ac:dyDescent="0.45">
      <c r="A373" s="70" t="s">
        <v>175</v>
      </c>
      <c r="B373" s="71" t="s">
        <v>55</v>
      </c>
      <c r="C373" s="71" t="s">
        <v>56</v>
      </c>
      <c r="D373" s="71" t="s">
        <v>57</v>
      </c>
      <c r="E373" s="72" t="s">
        <v>58</v>
      </c>
      <c r="F373" s="72" t="s">
        <v>168</v>
      </c>
      <c r="G373" s="73" t="s">
        <v>58</v>
      </c>
      <c r="H373" s="80"/>
      <c r="I373" s="75"/>
    </row>
    <row r="374" spans="1:9" ht="16.5" customHeight="1" thickTop="1" thickBot="1" x14ac:dyDescent="0.45">
      <c r="A374" s="76" t="s">
        <v>169</v>
      </c>
      <c r="B374" s="128"/>
      <c r="C374" s="77"/>
      <c r="D374" s="128"/>
      <c r="E374" s="78"/>
      <c r="F374" s="78"/>
      <c r="G374" s="79"/>
      <c r="H374" s="80"/>
      <c r="I374" s="75"/>
    </row>
    <row r="375" spans="1:9" ht="16.5" customHeight="1" thickTop="1" thickBot="1" x14ac:dyDescent="0.45">
      <c r="A375" s="81" t="s">
        <v>170</v>
      </c>
      <c r="B375" s="129">
        <v>71.599999999999994</v>
      </c>
      <c r="C375" s="39" t="s">
        <v>171</v>
      </c>
      <c r="D375" s="176">
        <v>133</v>
      </c>
      <c r="E375" s="78">
        <f>SUM(B375)*D375</f>
        <v>9522.7999999999993</v>
      </c>
      <c r="F375" s="82">
        <v>5</v>
      </c>
      <c r="G375" s="83">
        <f>SUM(E375*F375)</f>
        <v>47614</v>
      </c>
      <c r="H375" s="80"/>
      <c r="I375" s="75"/>
    </row>
    <row r="376" spans="1:9" ht="16.5" customHeight="1" thickTop="1" thickBot="1" x14ac:dyDescent="0.45">
      <c r="A376" s="76" t="s">
        <v>172</v>
      </c>
      <c r="B376" s="129"/>
      <c r="C376" s="39"/>
      <c r="D376" s="129"/>
      <c r="E376" s="78"/>
      <c r="F376" s="78"/>
      <c r="G376" s="79"/>
      <c r="H376" s="80"/>
      <c r="I376" s="75"/>
    </row>
    <row r="377" spans="1:9" ht="16.5" customHeight="1" thickTop="1" x14ac:dyDescent="0.4">
      <c r="A377" s="84" t="s">
        <v>172</v>
      </c>
      <c r="B377" s="129">
        <v>71.599999999999994</v>
      </c>
      <c r="C377" s="39" t="s">
        <v>171</v>
      </c>
      <c r="D377" s="176">
        <v>821</v>
      </c>
      <c r="E377" s="78">
        <f>SUM(B377)*D377</f>
        <v>58783.6</v>
      </c>
      <c r="F377" s="82">
        <v>5</v>
      </c>
      <c r="G377" s="83">
        <f>SUM(E377*F377)</f>
        <v>293918</v>
      </c>
      <c r="H377" s="80"/>
      <c r="I377" s="75"/>
    </row>
    <row r="378" spans="1:9" ht="16.5" customHeight="1" thickBot="1" x14ac:dyDescent="0.45">
      <c r="A378" s="179" t="s">
        <v>173</v>
      </c>
      <c r="B378" s="129">
        <v>1</v>
      </c>
      <c r="C378" s="39" t="s">
        <v>90</v>
      </c>
      <c r="D378" s="176">
        <v>2500</v>
      </c>
      <c r="E378" s="78">
        <f>SUM(B378)*D378</f>
        <v>2500</v>
      </c>
      <c r="F378" s="85">
        <v>5</v>
      </c>
      <c r="G378" s="86">
        <f>SUM(E378*F378)</f>
        <v>12500</v>
      </c>
      <c r="H378" s="80"/>
      <c r="I378" s="75"/>
    </row>
    <row r="379" spans="1:9" ht="16.5" customHeight="1" thickBot="1" x14ac:dyDescent="0.45">
      <c r="A379" s="87" t="s">
        <v>176</v>
      </c>
      <c r="B379" s="40"/>
      <c r="C379" s="40"/>
      <c r="D379" s="40"/>
      <c r="E379" s="40"/>
      <c r="F379" s="88"/>
      <c r="G379" s="89">
        <f>SUM(G375:G378)</f>
        <v>354032</v>
      </c>
      <c r="H379" s="80"/>
      <c r="I379" s="75"/>
    </row>
    <row r="380" spans="1:9" ht="16.5" customHeight="1" thickBot="1" x14ac:dyDescent="0.45">
      <c r="A380" s="180"/>
      <c r="B380" s="180"/>
      <c r="C380" s="180"/>
      <c r="D380" s="180"/>
      <c r="E380" s="180"/>
      <c r="F380" s="180"/>
      <c r="G380" s="180"/>
      <c r="H380" s="180"/>
      <c r="I380" s="180"/>
    </row>
    <row r="381" spans="1:9" ht="16.5" customHeight="1" thickBot="1" x14ac:dyDescent="0.45">
      <c r="A381" s="70" t="s">
        <v>177</v>
      </c>
      <c r="B381" s="71" t="s">
        <v>55</v>
      </c>
      <c r="C381" s="71" t="s">
        <v>56</v>
      </c>
      <c r="D381" s="71" t="s">
        <v>57</v>
      </c>
      <c r="E381" s="72" t="s">
        <v>58</v>
      </c>
      <c r="F381" s="72" t="s">
        <v>168</v>
      </c>
      <c r="G381" s="73" t="s">
        <v>58</v>
      </c>
      <c r="H381" s="74"/>
      <c r="I381" s="75"/>
    </row>
    <row r="382" spans="1:9" ht="16.5" customHeight="1" thickTop="1" thickBot="1" x14ac:dyDescent="0.45">
      <c r="A382" s="76" t="s">
        <v>169</v>
      </c>
      <c r="B382" s="128"/>
      <c r="C382" s="77"/>
      <c r="D382" s="128"/>
      <c r="E382" s="78"/>
      <c r="F382" s="78"/>
      <c r="G382" s="79"/>
      <c r="H382" s="80"/>
      <c r="I382" s="75"/>
    </row>
    <row r="383" spans="1:9" ht="16.5" customHeight="1" thickTop="1" thickBot="1" x14ac:dyDescent="0.45">
      <c r="A383" s="81" t="s">
        <v>170</v>
      </c>
      <c r="B383" s="129">
        <v>85.2</v>
      </c>
      <c r="C383" s="39" t="s">
        <v>171</v>
      </c>
      <c r="D383" s="176">
        <v>133</v>
      </c>
      <c r="E383" s="78">
        <f>SUM(B383)*D383</f>
        <v>11331.6</v>
      </c>
      <c r="F383" s="82">
        <v>10</v>
      </c>
      <c r="G383" s="83">
        <f>SUM(E383*F383)</f>
        <v>113316</v>
      </c>
      <c r="H383" s="80"/>
      <c r="I383" s="75"/>
    </row>
    <row r="384" spans="1:9" ht="16.5" customHeight="1" thickTop="1" thickBot="1" x14ac:dyDescent="0.45">
      <c r="A384" s="76" t="s">
        <v>172</v>
      </c>
      <c r="B384" s="129"/>
      <c r="C384" s="39"/>
      <c r="D384" s="129"/>
      <c r="E384" s="78"/>
      <c r="F384" s="78"/>
      <c r="G384" s="79"/>
      <c r="H384" s="80"/>
      <c r="I384" s="75"/>
    </row>
    <row r="385" spans="1:9" ht="16.5" customHeight="1" thickTop="1" x14ac:dyDescent="0.4">
      <c r="A385" s="84" t="s">
        <v>172</v>
      </c>
      <c r="B385" s="129">
        <v>85.2</v>
      </c>
      <c r="C385" s="39" t="s">
        <v>171</v>
      </c>
      <c r="D385" s="176">
        <v>821</v>
      </c>
      <c r="E385" s="78">
        <f>SUM(B385)*D385</f>
        <v>69949.2</v>
      </c>
      <c r="F385" s="82">
        <v>10</v>
      </c>
      <c r="G385" s="83">
        <f>SUM(E385*F385)</f>
        <v>699492</v>
      </c>
      <c r="H385" s="80"/>
      <c r="I385" s="75"/>
    </row>
    <row r="386" spans="1:9" ht="16.5" customHeight="1" thickBot="1" x14ac:dyDescent="0.45">
      <c r="A386" s="179" t="s">
        <v>173</v>
      </c>
      <c r="B386" s="129">
        <v>1</v>
      </c>
      <c r="C386" s="39" t="s">
        <v>90</v>
      </c>
      <c r="D386" s="176">
        <v>2500</v>
      </c>
      <c r="E386" s="78">
        <f>SUM(B386)*D386</f>
        <v>2500</v>
      </c>
      <c r="F386" s="85">
        <v>10</v>
      </c>
      <c r="G386" s="86">
        <f>SUM(E386*F386)</f>
        <v>25000</v>
      </c>
      <c r="H386" s="80"/>
      <c r="I386" s="75"/>
    </row>
    <row r="387" spans="1:9" ht="16.5" customHeight="1" thickBot="1" x14ac:dyDescent="0.45">
      <c r="A387" s="87" t="s">
        <v>178</v>
      </c>
      <c r="B387" s="40"/>
      <c r="C387" s="40"/>
      <c r="D387" s="40"/>
      <c r="E387" s="40"/>
      <c r="F387" s="88"/>
      <c r="G387" s="89">
        <f>SUM(G383:G386)</f>
        <v>837808</v>
      </c>
      <c r="H387" s="90"/>
      <c r="I387" s="75"/>
    </row>
    <row r="388" spans="1:9" ht="16.5" customHeight="1" thickBot="1" x14ac:dyDescent="0.45">
      <c r="A388" s="183"/>
      <c r="B388" s="93"/>
      <c r="C388" s="93"/>
      <c r="D388" s="93"/>
      <c r="E388" s="93"/>
      <c r="F388" s="184"/>
      <c r="G388" s="185"/>
      <c r="H388" s="80"/>
      <c r="I388" s="80"/>
    </row>
    <row r="389" spans="1:9" ht="16.5" customHeight="1" thickBot="1" x14ac:dyDescent="0.45">
      <c r="A389" s="70" t="s">
        <v>179</v>
      </c>
      <c r="B389" s="71" t="s">
        <v>55</v>
      </c>
      <c r="C389" s="71" t="s">
        <v>56</v>
      </c>
      <c r="D389" s="71" t="s">
        <v>57</v>
      </c>
      <c r="E389" s="72" t="s">
        <v>58</v>
      </c>
      <c r="F389" s="72" t="s">
        <v>168</v>
      </c>
      <c r="G389" s="73" t="s">
        <v>58</v>
      </c>
      <c r="H389" s="80"/>
      <c r="I389" s="80"/>
    </row>
    <row r="390" spans="1:9" ht="16.5" customHeight="1" thickTop="1" thickBot="1" x14ac:dyDescent="0.45">
      <c r="A390" s="76" t="s">
        <v>169</v>
      </c>
      <c r="B390" s="128"/>
      <c r="C390" s="77"/>
      <c r="D390" s="128"/>
      <c r="E390" s="78"/>
      <c r="F390" s="78"/>
      <c r="G390" s="79"/>
      <c r="H390" s="80"/>
      <c r="I390" s="80"/>
    </row>
    <row r="391" spans="1:9" ht="16.5" customHeight="1" thickTop="1" thickBot="1" x14ac:dyDescent="0.45">
      <c r="A391" s="81" t="s">
        <v>170</v>
      </c>
      <c r="B391" s="129">
        <v>86.1</v>
      </c>
      <c r="C391" s="39" t="s">
        <v>171</v>
      </c>
      <c r="D391" s="176">
        <v>133</v>
      </c>
      <c r="E391" s="78">
        <f>SUM(B391)*D391</f>
        <v>11451.3</v>
      </c>
      <c r="F391" s="82">
        <v>3</v>
      </c>
      <c r="G391" s="83">
        <f>SUM(E391*F391)</f>
        <v>34353.899999999994</v>
      </c>
      <c r="H391" s="80"/>
      <c r="I391" s="80"/>
    </row>
    <row r="392" spans="1:9" ht="16.5" customHeight="1" thickTop="1" thickBot="1" x14ac:dyDescent="0.45">
      <c r="A392" s="76" t="s">
        <v>172</v>
      </c>
      <c r="B392" s="129"/>
      <c r="C392" s="39"/>
      <c r="D392" s="129"/>
      <c r="E392" s="78"/>
      <c r="F392" s="78"/>
      <c r="G392" s="79"/>
      <c r="H392" s="80"/>
      <c r="I392" s="80"/>
    </row>
    <row r="393" spans="1:9" ht="16.5" customHeight="1" thickTop="1" x14ac:dyDescent="0.4">
      <c r="A393" s="84" t="s">
        <v>172</v>
      </c>
      <c r="B393" s="129">
        <v>86.1</v>
      </c>
      <c r="C393" s="39" t="s">
        <v>171</v>
      </c>
      <c r="D393" s="176">
        <v>821</v>
      </c>
      <c r="E393" s="78">
        <f>SUM(B393)*D393</f>
        <v>70688.099999999991</v>
      </c>
      <c r="F393" s="82">
        <v>3</v>
      </c>
      <c r="G393" s="83">
        <f>SUM(E393*F393)</f>
        <v>212064.3</v>
      </c>
      <c r="H393" s="80"/>
      <c r="I393" s="80"/>
    </row>
    <row r="394" spans="1:9" ht="16.5" customHeight="1" thickBot="1" x14ac:dyDescent="0.45">
      <c r="A394" s="179" t="s">
        <v>173</v>
      </c>
      <c r="B394" s="129">
        <v>1</v>
      </c>
      <c r="C394" s="39" t="s">
        <v>90</v>
      </c>
      <c r="D394" s="176">
        <v>2500</v>
      </c>
      <c r="E394" s="78">
        <f>SUM(B394)*D394</f>
        <v>2500</v>
      </c>
      <c r="F394" s="85">
        <v>3</v>
      </c>
      <c r="G394" s="86">
        <f>SUM(E394*F394)</f>
        <v>7500</v>
      </c>
      <c r="H394" s="80"/>
      <c r="I394" s="80"/>
    </row>
    <row r="395" spans="1:9" ht="16.5" customHeight="1" thickBot="1" x14ac:dyDescent="0.45">
      <c r="A395" s="87" t="s">
        <v>178</v>
      </c>
      <c r="B395" s="40"/>
      <c r="C395" s="40"/>
      <c r="D395" s="40"/>
      <c r="E395" s="40"/>
      <c r="F395" s="88"/>
      <c r="G395" s="89">
        <f>SUM(G391:G394)</f>
        <v>253918.19999999998</v>
      </c>
      <c r="H395" s="80"/>
      <c r="I395" s="80"/>
    </row>
    <row r="396" spans="1:9" ht="16.5" customHeight="1" thickBot="1" x14ac:dyDescent="0.45">
      <c r="A396" s="180"/>
      <c r="B396" s="180"/>
      <c r="C396" s="180"/>
      <c r="D396" s="180"/>
      <c r="E396" s="180"/>
      <c r="F396" s="180"/>
      <c r="G396" s="180"/>
      <c r="H396" s="180"/>
      <c r="I396" s="180"/>
    </row>
    <row r="397" spans="1:9" ht="16.5" customHeight="1" thickBot="1" x14ac:dyDescent="0.45">
      <c r="A397" s="70" t="s">
        <v>180</v>
      </c>
      <c r="B397" s="71" t="s">
        <v>55</v>
      </c>
      <c r="C397" s="71" t="s">
        <v>56</v>
      </c>
      <c r="D397" s="71" t="s">
        <v>57</v>
      </c>
      <c r="E397" s="72" t="s">
        <v>58</v>
      </c>
      <c r="F397" s="72" t="s">
        <v>168</v>
      </c>
      <c r="G397" s="73" t="s">
        <v>58</v>
      </c>
      <c r="H397" s="80"/>
      <c r="I397" s="75"/>
    </row>
    <row r="398" spans="1:9" ht="16.5" customHeight="1" thickTop="1" thickBot="1" x14ac:dyDescent="0.45">
      <c r="A398" s="76" t="s">
        <v>169</v>
      </c>
      <c r="B398" s="128"/>
      <c r="C398" s="77"/>
      <c r="D398" s="128"/>
      <c r="E398" s="78"/>
      <c r="F398" s="78"/>
      <c r="G398" s="79"/>
      <c r="H398" s="80"/>
      <c r="I398" s="75"/>
    </row>
    <row r="399" spans="1:9" ht="16.5" customHeight="1" thickTop="1" thickBot="1" x14ac:dyDescent="0.45">
      <c r="A399" s="81" t="s">
        <v>170</v>
      </c>
      <c r="B399" s="129">
        <v>94.2</v>
      </c>
      <c r="C399" s="39" t="s">
        <v>171</v>
      </c>
      <c r="D399" s="176">
        <v>133</v>
      </c>
      <c r="E399" s="78">
        <f>SUM(B399)*D399</f>
        <v>12528.6</v>
      </c>
      <c r="F399" s="82">
        <v>6</v>
      </c>
      <c r="G399" s="83">
        <f>SUM(E399*F399)</f>
        <v>75171.600000000006</v>
      </c>
      <c r="H399" s="80"/>
      <c r="I399" s="75"/>
    </row>
    <row r="400" spans="1:9" ht="16.5" customHeight="1" thickTop="1" thickBot="1" x14ac:dyDescent="0.45">
      <c r="A400" s="76" t="s">
        <v>172</v>
      </c>
      <c r="B400" s="129"/>
      <c r="C400" s="39"/>
      <c r="D400" s="129"/>
      <c r="E400" s="78"/>
      <c r="F400" s="78"/>
      <c r="G400" s="79"/>
      <c r="H400" s="80"/>
      <c r="I400" s="75"/>
    </row>
    <row r="401" spans="1:9" ht="16.5" customHeight="1" thickTop="1" x14ac:dyDescent="0.4">
      <c r="A401" s="84" t="s">
        <v>172</v>
      </c>
      <c r="B401" s="129">
        <v>94.2</v>
      </c>
      <c r="C401" s="39" t="s">
        <v>171</v>
      </c>
      <c r="D401" s="176">
        <v>821</v>
      </c>
      <c r="E401" s="78">
        <f>SUM(B401)*D401</f>
        <v>77338.2</v>
      </c>
      <c r="F401" s="82">
        <v>6</v>
      </c>
      <c r="G401" s="83">
        <f>SUM(E401*F401)</f>
        <v>464029.19999999995</v>
      </c>
      <c r="H401" s="80"/>
      <c r="I401" s="75"/>
    </row>
    <row r="402" spans="1:9" ht="16.5" customHeight="1" thickBot="1" x14ac:dyDescent="0.45">
      <c r="A402" s="179" t="s">
        <v>173</v>
      </c>
      <c r="B402" s="129">
        <v>1</v>
      </c>
      <c r="C402" s="39" t="s">
        <v>90</v>
      </c>
      <c r="D402" s="176">
        <v>2500</v>
      </c>
      <c r="E402" s="78">
        <f>SUM(B402)*D402</f>
        <v>2500</v>
      </c>
      <c r="F402" s="85">
        <v>6</v>
      </c>
      <c r="G402" s="86">
        <f>SUM(E402*F402)</f>
        <v>15000</v>
      </c>
      <c r="H402" s="80"/>
      <c r="I402" s="75"/>
    </row>
    <row r="403" spans="1:9" ht="16.5" customHeight="1" thickBot="1" x14ac:dyDescent="0.45">
      <c r="A403" s="87" t="s">
        <v>181</v>
      </c>
      <c r="B403" s="40"/>
      <c r="C403" s="40"/>
      <c r="D403" s="40"/>
      <c r="E403" s="40"/>
      <c r="F403" s="88"/>
      <c r="G403" s="89">
        <f>SUM(G399:G402)</f>
        <v>554200.79999999993</v>
      </c>
      <c r="H403" s="80"/>
      <c r="I403" s="75"/>
    </row>
    <row r="404" spans="1:9" ht="15.4" thickBot="1" x14ac:dyDescent="0.45">
      <c r="A404" s="196"/>
      <c r="B404" s="196"/>
      <c r="C404" s="196"/>
      <c r="D404" s="196"/>
      <c r="E404" s="196"/>
      <c r="F404" s="196"/>
      <c r="G404" s="196"/>
      <c r="H404" s="196"/>
      <c r="I404" s="196"/>
    </row>
    <row r="405" spans="1:9" ht="15.4" thickBot="1" x14ac:dyDescent="0.45">
      <c r="A405" s="112" t="s">
        <v>182</v>
      </c>
      <c r="B405" s="71" t="s">
        <v>55</v>
      </c>
      <c r="C405" s="71" t="s">
        <v>56</v>
      </c>
      <c r="D405" s="71" t="s">
        <v>57</v>
      </c>
      <c r="E405" s="113" t="s">
        <v>58</v>
      </c>
      <c r="F405" s="72"/>
      <c r="G405" s="73"/>
      <c r="H405" s="149"/>
      <c r="I405" s="150"/>
    </row>
    <row r="406" spans="1:9" thickTop="1" thickBot="1" x14ac:dyDescent="0.45">
      <c r="A406" s="114" t="s">
        <v>183</v>
      </c>
      <c r="B406" s="39"/>
      <c r="C406" s="39"/>
      <c r="D406" s="129"/>
      <c r="E406" s="110"/>
      <c r="F406" s="108"/>
      <c r="G406" s="109"/>
      <c r="H406" s="65"/>
      <c r="I406" s="110"/>
    </row>
    <row r="407" spans="1:9" ht="15.4" thickTop="1" x14ac:dyDescent="0.4">
      <c r="A407" s="116" t="s">
        <v>184</v>
      </c>
      <c r="B407" s="39">
        <v>7942</v>
      </c>
      <c r="C407" s="39" t="s">
        <v>185</v>
      </c>
      <c r="D407" s="176">
        <v>8</v>
      </c>
      <c r="E407" s="78">
        <f>SUM(B407)*D407</f>
        <v>63536</v>
      </c>
      <c r="F407" s="78"/>
      <c r="G407" s="111"/>
      <c r="H407" s="65"/>
      <c r="I407" s="110"/>
    </row>
    <row r="408" spans="1:9" ht="15.4" thickBot="1" x14ac:dyDescent="0.45">
      <c r="A408" s="117" t="s">
        <v>186</v>
      </c>
      <c r="B408" s="39">
        <v>7942</v>
      </c>
      <c r="C408" s="39" t="s">
        <v>185</v>
      </c>
      <c r="D408" s="176">
        <v>1.5</v>
      </c>
      <c r="E408" s="78">
        <f t="shared" ref="E408" si="10">SUM(B408)*D408</f>
        <v>11913</v>
      </c>
      <c r="F408" s="78"/>
      <c r="G408" s="111"/>
      <c r="H408" s="65"/>
      <c r="I408" s="110"/>
    </row>
    <row r="409" spans="1:9" thickTop="1" thickBot="1" x14ac:dyDescent="0.45">
      <c r="A409" s="114" t="s">
        <v>187</v>
      </c>
      <c r="B409" s="39"/>
      <c r="C409" s="39"/>
      <c r="D409" s="129"/>
      <c r="E409" s="78"/>
      <c r="F409" s="78"/>
      <c r="G409" s="111"/>
      <c r="H409" s="65"/>
      <c r="I409" s="110"/>
    </row>
    <row r="410" spans="1:9" ht="15.4" thickTop="1" x14ac:dyDescent="0.4">
      <c r="A410" s="116" t="s">
        <v>188</v>
      </c>
      <c r="B410" s="39">
        <v>814</v>
      </c>
      <c r="C410" s="39" t="s">
        <v>185</v>
      </c>
      <c r="D410" s="176">
        <v>90</v>
      </c>
      <c r="E410" s="78">
        <f t="shared" ref="E410:E414" si="11">SUM(B410)*D410</f>
        <v>73260</v>
      </c>
      <c r="F410" s="78"/>
      <c r="G410" s="111"/>
      <c r="H410" s="65"/>
      <c r="I410" s="110"/>
    </row>
    <row r="411" spans="1:9" ht="15" x14ac:dyDescent="0.4">
      <c r="A411" s="96" t="s">
        <v>189</v>
      </c>
      <c r="B411" s="39">
        <v>592</v>
      </c>
      <c r="C411" s="39" t="s">
        <v>185</v>
      </c>
      <c r="D411" s="176">
        <v>60</v>
      </c>
      <c r="E411" s="78">
        <f t="shared" si="11"/>
        <v>35520</v>
      </c>
      <c r="F411" s="78"/>
      <c r="G411" s="111"/>
      <c r="H411" s="65"/>
      <c r="I411" s="110"/>
    </row>
    <row r="412" spans="1:9" ht="15" x14ac:dyDescent="0.4">
      <c r="A412" s="96" t="s">
        <v>190</v>
      </c>
      <c r="B412" s="181" t="s">
        <v>191</v>
      </c>
      <c r="C412" s="39" t="s">
        <v>185</v>
      </c>
      <c r="D412" s="176">
        <v>60</v>
      </c>
      <c r="E412" s="78">
        <f t="shared" si="11"/>
        <v>0</v>
      </c>
      <c r="F412" s="78"/>
      <c r="G412" s="111"/>
      <c r="H412" s="65"/>
      <c r="I412" s="110"/>
    </row>
    <row r="413" spans="1:9" ht="15" x14ac:dyDescent="0.4">
      <c r="A413" s="96" t="s">
        <v>192</v>
      </c>
      <c r="B413" s="39">
        <v>900</v>
      </c>
      <c r="C413" s="39" t="s">
        <v>185</v>
      </c>
      <c r="D413" s="176">
        <v>55</v>
      </c>
      <c r="E413" s="78">
        <f t="shared" si="11"/>
        <v>49500</v>
      </c>
      <c r="F413" s="78"/>
      <c r="G413" s="111"/>
      <c r="H413" s="65"/>
      <c r="I413" s="110"/>
    </row>
    <row r="414" spans="1:9" ht="15.4" thickBot="1" x14ac:dyDescent="0.45">
      <c r="A414" s="117" t="s">
        <v>193</v>
      </c>
      <c r="B414" s="39">
        <v>1225</v>
      </c>
      <c r="C414" s="39" t="s">
        <v>185</v>
      </c>
      <c r="D414" s="176">
        <v>60</v>
      </c>
      <c r="E414" s="78">
        <f t="shared" si="11"/>
        <v>73500</v>
      </c>
      <c r="F414" s="78"/>
      <c r="G414" s="111"/>
      <c r="H414" s="65"/>
      <c r="I414" s="110"/>
    </row>
    <row r="415" spans="1:9" thickTop="1" thickBot="1" x14ac:dyDescent="0.45">
      <c r="A415" s="114" t="s">
        <v>194</v>
      </c>
      <c r="B415" s="39"/>
      <c r="C415" s="39"/>
      <c r="D415" s="129"/>
      <c r="E415" s="78"/>
      <c r="F415" s="78"/>
      <c r="G415" s="111"/>
      <c r="H415" s="65"/>
      <c r="I415" s="110"/>
    </row>
    <row r="416" spans="1:9" ht="15.4" thickTop="1" x14ac:dyDescent="0.4">
      <c r="A416" s="116" t="s">
        <v>195</v>
      </c>
      <c r="B416" s="39">
        <v>2639</v>
      </c>
      <c r="C416" s="39" t="s">
        <v>185</v>
      </c>
      <c r="D416" s="176">
        <v>20</v>
      </c>
      <c r="E416" s="78">
        <f t="shared" ref="E416:E417" si="12">SUM(B416)*D416</f>
        <v>52780</v>
      </c>
      <c r="F416" s="78"/>
      <c r="G416" s="111"/>
      <c r="H416" s="65"/>
      <c r="I416" s="110"/>
    </row>
    <row r="417" spans="1:9" ht="15" x14ac:dyDescent="0.4">
      <c r="A417" s="96" t="s">
        <v>196</v>
      </c>
      <c r="B417" s="39">
        <v>660</v>
      </c>
      <c r="C417" s="39" t="s">
        <v>185</v>
      </c>
      <c r="D417" s="129">
        <v>40</v>
      </c>
      <c r="E417" s="78">
        <f t="shared" si="12"/>
        <v>26400</v>
      </c>
      <c r="F417" s="65" t="s">
        <v>197</v>
      </c>
      <c r="G417" s="111"/>
      <c r="H417" s="65"/>
      <c r="I417" s="110"/>
    </row>
    <row r="418" spans="1:9" ht="15" x14ac:dyDescent="0.4">
      <c r="A418" s="96" t="s">
        <v>198</v>
      </c>
      <c r="B418" s="39">
        <v>67</v>
      </c>
      <c r="C418" s="41" t="s">
        <v>131</v>
      </c>
      <c r="D418" s="129">
        <v>300</v>
      </c>
      <c r="E418" s="78">
        <f t="shared" ref="E418" si="13">SUM(B418)*D418</f>
        <v>20100</v>
      </c>
      <c r="F418" s="65" t="s">
        <v>197</v>
      </c>
      <c r="G418" s="111"/>
      <c r="H418" s="65"/>
      <c r="I418" s="110"/>
    </row>
    <row r="419" spans="1:9" ht="15" x14ac:dyDescent="0.4">
      <c r="A419" s="91" t="s">
        <v>199</v>
      </c>
      <c r="B419" s="41">
        <v>29</v>
      </c>
      <c r="C419" s="41" t="s">
        <v>131</v>
      </c>
      <c r="D419" s="177">
        <v>125</v>
      </c>
      <c r="E419" s="78">
        <f t="shared" ref="E419:E421" si="14">SUM(B419)*D419</f>
        <v>3625</v>
      </c>
      <c r="F419" s="78"/>
      <c r="G419" s="111"/>
      <c r="H419" s="65"/>
      <c r="I419" s="110"/>
    </row>
    <row r="420" spans="1:9" ht="15" x14ac:dyDescent="0.4">
      <c r="A420" s="96" t="s">
        <v>200</v>
      </c>
      <c r="B420" s="39">
        <v>507</v>
      </c>
      <c r="C420" s="39" t="s">
        <v>201</v>
      </c>
      <c r="D420" s="176">
        <v>60</v>
      </c>
      <c r="E420" s="78">
        <f t="shared" si="14"/>
        <v>30420</v>
      </c>
      <c r="F420" s="78"/>
      <c r="G420" s="111"/>
      <c r="H420" s="65"/>
      <c r="I420" s="110"/>
    </row>
    <row r="421" spans="1:9" ht="15.4" thickBot="1" x14ac:dyDescent="0.45">
      <c r="A421" s="117" t="s">
        <v>202</v>
      </c>
      <c r="B421" s="39">
        <v>401</v>
      </c>
      <c r="C421" s="39" t="s">
        <v>201</v>
      </c>
      <c r="D421" s="176">
        <v>70</v>
      </c>
      <c r="E421" s="78">
        <f t="shared" si="14"/>
        <v>28070</v>
      </c>
      <c r="F421" s="78"/>
      <c r="G421" s="111"/>
      <c r="H421" s="65"/>
      <c r="I421" s="110"/>
    </row>
    <row r="422" spans="1:9" thickTop="1" thickBot="1" x14ac:dyDescent="0.45">
      <c r="A422" s="114" t="s">
        <v>203</v>
      </c>
      <c r="B422" s="39"/>
      <c r="C422" s="39"/>
      <c r="D422" s="129"/>
      <c r="E422" s="78"/>
      <c r="F422" s="78"/>
      <c r="G422" s="111"/>
      <c r="H422" s="65"/>
      <c r="I422" s="110"/>
    </row>
    <row r="423" spans="1:9" ht="15.4" thickTop="1" x14ac:dyDescent="0.4">
      <c r="A423" s="116" t="s">
        <v>204</v>
      </c>
      <c r="B423" s="39">
        <v>1</v>
      </c>
      <c r="C423" s="39" t="s">
        <v>90</v>
      </c>
      <c r="D423" s="129">
        <v>81000</v>
      </c>
      <c r="E423" s="78">
        <f t="shared" ref="E423:E425" si="15">SUM(B423)*D423</f>
        <v>81000</v>
      </c>
      <c r="F423" s="65" t="s">
        <v>197</v>
      </c>
      <c r="G423" s="111"/>
      <c r="H423" s="65"/>
      <c r="I423" s="110"/>
    </row>
    <row r="424" spans="1:9" ht="15" x14ac:dyDescent="0.4">
      <c r="A424" s="96" t="s">
        <v>205</v>
      </c>
      <c r="B424" s="39">
        <v>27</v>
      </c>
      <c r="C424" s="39" t="s">
        <v>90</v>
      </c>
      <c r="D424" s="176">
        <v>2000</v>
      </c>
      <c r="E424" s="78">
        <f t="shared" si="15"/>
        <v>54000</v>
      </c>
      <c r="F424" s="78"/>
      <c r="G424" s="111"/>
      <c r="H424" s="65"/>
      <c r="I424" s="110"/>
    </row>
    <row r="425" spans="1:9" ht="15.4" thickBot="1" x14ac:dyDescent="0.45">
      <c r="A425" s="117" t="s">
        <v>206</v>
      </c>
      <c r="B425" s="39">
        <v>1</v>
      </c>
      <c r="C425" s="39" t="s">
        <v>90</v>
      </c>
      <c r="D425" s="129">
        <v>6000</v>
      </c>
      <c r="E425" s="78">
        <f t="shared" si="15"/>
        <v>6000</v>
      </c>
      <c r="F425" s="65" t="s">
        <v>197</v>
      </c>
      <c r="G425" s="111"/>
      <c r="H425" s="65"/>
      <c r="I425" s="110"/>
    </row>
    <row r="426" spans="1:9" thickTop="1" thickBot="1" x14ac:dyDescent="0.45">
      <c r="A426" s="114" t="s">
        <v>207</v>
      </c>
      <c r="B426" s="39"/>
      <c r="C426" s="39"/>
      <c r="D426" s="129"/>
      <c r="E426" s="78"/>
      <c r="F426" s="78"/>
      <c r="G426" s="111"/>
      <c r="H426" s="65"/>
      <c r="I426" s="110"/>
    </row>
    <row r="427" spans="1:9" ht="15.4" thickTop="1" x14ac:dyDescent="0.4">
      <c r="A427" s="116" t="s">
        <v>208</v>
      </c>
      <c r="B427" s="39">
        <v>1</v>
      </c>
      <c r="C427" s="39" t="s">
        <v>90</v>
      </c>
      <c r="D427" s="129">
        <v>23000</v>
      </c>
      <c r="E427" s="78">
        <f t="shared" ref="E427:E431" si="16">SUM(B427)*D427</f>
        <v>23000</v>
      </c>
      <c r="F427" s="65" t="s">
        <v>197</v>
      </c>
      <c r="G427" s="111"/>
      <c r="H427" s="65"/>
      <c r="I427" s="110"/>
    </row>
    <row r="428" spans="1:9" ht="15" x14ac:dyDescent="0.4">
      <c r="A428" s="96" t="s">
        <v>209</v>
      </c>
      <c r="B428" s="39">
        <v>1</v>
      </c>
      <c r="C428" s="39" t="s">
        <v>90</v>
      </c>
      <c r="D428" s="129">
        <v>17250</v>
      </c>
      <c r="E428" s="78">
        <f t="shared" si="16"/>
        <v>17250</v>
      </c>
      <c r="F428" s="65" t="s">
        <v>197</v>
      </c>
      <c r="G428" s="111"/>
      <c r="H428" s="65"/>
      <c r="I428" s="110"/>
    </row>
    <row r="429" spans="1:9" ht="15" x14ac:dyDescent="0.4">
      <c r="A429" s="96" t="s">
        <v>210</v>
      </c>
      <c r="B429" s="39">
        <v>1</v>
      </c>
      <c r="C429" s="39" t="s">
        <v>90</v>
      </c>
      <c r="D429" s="129">
        <v>23000</v>
      </c>
      <c r="E429" s="78">
        <f t="shared" si="16"/>
        <v>23000</v>
      </c>
      <c r="F429" s="65" t="s">
        <v>197</v>
      </c>
      <c r="G429" s="111"/>
      <c r="H429" s="65"/>
      <c r="I429" s="110"/>
    </row>
    <row r="430" spans="1:9" ht="15" x14ac:dyDescent="0.4">
      <c r="A430" s="134" t="s">
        <v>211</v>
      </c>
      <c r="B430" s="39">
        <v>1</v>
      </c>
      <c r="C430" s="39" t="s">
        <v>212</v>
      </c>
      <c r="D430" s="129">
        <v>8250</v>
      </c>
      <c r="E430" s="78">
        <f t="shared" si="16"/>
        <v>8250</v>
      </c>
      <c r="F430" s="65" t="s">
        <v>197</v>
      </c>
      <c r="G430" s="111"/>
      <c r="H430" s="65"/>
      <c r="I430" s="110"/>
    </row>
    <row r="431" spans="1:9" ht="15" x14ac:dyDescent="0.4">
      <c r="A431" s="96" t="s">
        <v>213</v>
      </c>
      <c r="B431" s="39">
        <v>1</v>
      </c>
      <c r="C431" s="39" t="s">
        <v>90</v>
      </c>
      <c r="D431" s="129">
        <v>11500</v>
      </c>
      <c r="E431" s="78">
        <f t="shared" si="16"/>
        <v>11500</v>
      </c>
      <c r="F431" s="65" t="s">
        <v>197</v>
      </c>
      <c r="G431" s="111"/>
      <c r="H431" s="65"/>
      <c r="I431" s="110"/>
    </row>
    <row r="432" spans="1:9" ht="15.4" thickBot="1" x14ac:dyDescent="0.45">
      <c r="A432" s="96" t="s">
        <v>214</v>
      </c>
      <c r="B432" s="39">
        <v>1</v>
      </c>
      <c r="C432" s="39" t="s">
        <v>90</v>
      </c>
      <c r="D432" s="129">
        <v>6000</v>
      </c>
      <c r="E432" s="78">
        <f>SUM(B432)*D432</f>
        <v>6000</v>
      </c>
      <c r="F432" s="145" t="s">
        <v>197</v>
      </c>
      <c r="G432" s="118"/>
      <c r="H432" s="65"/>
      <c r="I432" s="110"/>
    </row>
    <row r="433" spans="1:9" ht="15.4" thickBot="1" x14ac:dyDescent="0.45">
      <c r="A433" s="87" t="s">
        <v>215</v>
      </c>
      <c r="B433" s="40"/>
      <c r="C433" s="40"/>
      <c r="D433" s="40"/>
      <c r="E433" s="40"/>
      <c r="F433" s="88"/>
      <c r="G433" s="89">
        <f>SUM(E407:E432)</f>
        <v>698624</v>
      </c>
      <c r="H433" s="119"/>
      <c r="I433" s="115"/>
    </row>
    <row r="434" spans="1:9" ht="15.4" thickBot="1" x14ac:dyDescent="0.45">
      <c r="A434" s="197"/>
      <c r="B434" s="197"/>
      <c r="C434" s="197"/>
      <c r="D434" s="197"/>
      <c r="E434" s="197"/>
      <c r="F434" s="197"/>
      <c r="G434" s="197"/>
      <c r="H434" s="197"/>
      <c r="I434" s="198"/>
    </row>
    <row r="435" spans="1:9" ht="15.4" thickBot="1" x14ac:dyDescent="0.45">
      <c r="A435" s="192" t="s">
        <v>216</v>
      </c>
      <c r="B435" s="192"/>
      <c r="C435" s="192"/>
      <c r="D435" s="192"/>
      <c r="E435" s="188"/>
      <c r="F435" s="124"/>
      <c r="G435" s="99" t="s">
        <v>217</v>
      </c>
      <c r="H435" s="27"/>
      <c r="I435" s="130"/>
    </row>
    <row r="436" spans="1:9" ht="15" x14ac:dyDescent="0.4">
      <c r="A436" s="102"/>
      <c r="B436" s="101"/>
      <c r="C436" s="100"/>
      <c r="D436" s="100"/>
      <c r="E436" s="100"/>
      <c r="F436" s="125"/>
      <c r="G436" s="79"/>
      <c r="H436" s="27"/>
      <c r="I436" s="130"/>
    </row>
    <row r="437" spans="1:9" ht="15" x14ac:dyDescent="0.4">
      <c r="A437" s="103" t="s">
        <v>54</v>
      </c>
      <c r="B437" s="92"/>
      <c r="C437" s="93"/>
      <c r="D437" s="93"/>
      <c r="E437" s="93"/>
      <c r="F437" s="126"/>
      <c r="G437" s="120">
        <f>SUM(E355)</f>
        <v>438943.2</v>
      </c>
      <c r="H437" s="27"/>
      <c r="I437" s="130"/>
    </row>
    <row r="438" spans="1:9" ht="15" x14ac:dyDescent="0.4">
      <c r="A438" s="103" t="s">
        <v>218</v>
      </c>
      <c r="B438" s="92"/>
      <c r="C438" s="93"/>
      <c r="D438" s="93"/>
      <c r="E438" s="93"/>
      <c r="F438" s="126"/>
      <c r="G438" s="97">
        <f>SUM(G367,G375,G383,G391,G399)</f>
        <v>299023.90000000002</v>
      </c>
      <c r="H438" s="27"/>
      <c r="I438" s="130"/>
    </row>
    <row r="439" spans="1:9" ht="15" x14ac:dyDescent="0.4">
      <c r="A439" s="103" t="s">
        <v>219</v>
      </c>
      <c r="B439" s="92"/>
      <c r="C439" s="93"/>
      <c r="D439" s="93"/>
      <c r="E439" s="93"/>
      <c r="F439" s="126"/>
      <c r="G439" s="97">
        <f>SUM(G369,G377,G385,G393,G401)</f>
        <v>1845854.3</v>
      </c>
      <c r="H439" s="27"/>
      <c r="I439" s="130"/>
    </row>
    <row r="440" spans="1:9" ht="15" x14ac:dyDescent="0.4">
      <c r="A440" s="103" t="s">
        <v>220</v>
      </c>
      <c r="B440" s="92"/>
      <c r="C440" s="93"/>
      <c r="D440" s="93"/>
      <c r="E440" s="93"/>
      <c r="F440" s="126"/>
      <c r="G440" s="97">
        <f>SUM(G370,G378,G386,G394,G402)</f>
        <v>67500</v>
      </c>
      <c r="H440" s="27"/>
      <c r="I440" s="130"/>
    </row>
    <row r="441" spans="1:9" ht="15" x14ac:dyDescent="0.4">
      <c r="A441" s="103" t="s">
        <v>221</v>
      </c>
      <c r="B441" s="92"/>
      <c r="C441" s="93"/>
      <c r="D441" s="93"/>
      <c r="E441" s="93"/>
      <c r="F441" s="126"/>
      <c r="G441" s="97">
        <f>SUM(G433)</f>
        <v>698624</v>
      </c>
      <c r="H441" s="27"/>
      <c r="I441" s="130"/>
    </row>
    <row r="442" spans="1:9" ht="15" x14ac:dyDescent="0.4">
      <c r="A442" s="103" t="s">
        <v>222</v>
      </c>
      <c r="B442" s="92"/>
      <c r="C442" s="93"/>
      <c r="D442" s="93"/>
      <c r="E442" s="93"/>
      <c r="F442" s="126"/>
      <c r="G442" s="97">
        <f>SUM(G437:G441)*3%</f>
        <v>100498.36200000001</v>
      </c>
      <c r="H442" s="27"/>
      <c r="I442" s="130"/>
    </row>
    <row r="443" spans="1:9" ht="15" x14ac:dyDescent="0.4">
      <c r="A443" s="103" t="s">
        <v>237</v>
      </c>
      <c r="B443" s="92"/>
      <c r="C443" s="93"/>
      <c r="D443" s="93"/>
      <c r="E443" s="93"/>
      <c r="F443" s="126"/>
      <c r="G443" s="97">
        <f>SUM(G437:G442)*E361</f>
        <v>207026.62572000004</v>
      </c>
      <c r="H443" s="27"/>
      <c r="I443" s="130"/>
    </row>
    <row r="444" spans="1:9" ht="15.4" thickBot="1" x14ac:dyDescent="0.45">
      <c r="A444" s="103"/>
      <c r="B444" s="92"/>
      <c r="C444" s="93"/>
      <c r="D444" s="93"/>
      <c r="E444" s="93"/>
      <c r="F444" s="126"/>
      <c r="G444" s="98"/>
      <c r="H444" s="27"/>
      <c r="I444" s="130"/>
    </row>
    <row r="445" spans="1:9" ht="15.4" thickBot="1" x14ac:dyDescent="0.45">
      <c r="A445" s="104" t="s">
        <v>238</v>
      </c>
      <c r="B445" s="105"/>
      <c r="C445" s="106"/>
      <c r="D445" s="106"/>
      <c r="E445" s="106"/>
      <c r="F445" s="127"/>
      <c r="G445" s="107">
        <f>SUM(G437:G444)</f>
        <v>3657470.3877200005</v>
      </c>
      <c r="H445" s="131"/>
      <c r="I445" s="132"/>
    </row>
    <row r="446" spans="1:9" ht="15.4" thickBot="1" x14ac:dyDescent="0.45">
      <c r="A446" s="24"/>
      <c r="C446" s="25"/>
      <c r="D446" s="25"/>
      <c r="E446" s="25"/>
      <c r="F446" s="26"/>
      <c r="G446" s="27"/>
      <c r="H446" s="27"/>
      <c r="I446" s="25"/>
    </row>
    <row r="447" spans="1:9" ht="24" customHeight="1" thickBot="1" x14ac:dyDescent="0.45">
      <c r="A447" s="193" t="s">
        <v>239</v>
      </c>
      <c r="B447" s="194"/>
      <c r="C447" s="194"/>
      <c r="D447" s="194"/>
      <c r="E447" s="194"/>
      <c r="F447" s="195"/>
      <c r="G447" s="153"/>
    </row>
    <row r="448" spans="1:9" ht="24" customHeight="1" thickBot="1" x14ac:dyDescent="0.45">
      <c r="A448" s="135" t="s">
        <v>224</v>
      </c>
      <c r="B448" s="154"/>
      <c r="C448" s="155"/>
      <c r="D448" s="155"/>
      <c r="E448" s="155"/>
      <c r="F448" s="156"/>
      <c r="G448" s="157">
        <f>SUM(G221)</f>
        <v>3752253.1486599999</v>
      </c>
    </row>
    <row r="449" spans="1:7" ht="24" customHeight="1" thickBot="1" x14ac:dyDescent="0.45">
      <c r="A449" s="188" t="s">
        <v>238</v>
      </c>
      <c r="B449" s="189"/>
      <c r="C449" s="189"/>
      <c r="D449" s="189"/>
      <c r="E449" s="189"/>
      <c r="F449" s="190"/>
      <c r="G449" s="157">
        <f>SUM(G445)</f>
        <v>3657470.3877200005</v>
      </c>
    </row>
    <row r="450" spans="1:7" ht="30.95" customHeight="1" thickBot="1" x14ac:dyDescent="0.45">
      <c r="A450" s="188" t="s">
        <v>240</v>
      </c>
      <c r="B450" s="189"/>
      <c r="C450" s="189"/>
      <c r="D450" s="189"/>
      <c r="E450" s="189"/>
      <c r="F450" s="190"/>
      <c r="G450" s="157">
        <f>SUM(G448:G449)</f>
        <v>7409723.5363800004</v>
      </c>
    </row>
  </sheetData>
  <sheetProtection algorithmName="SHA-512" hashValue="CXZxgJrcZ5W9snAEmbBRQkmMHcMqhSLOY5XI9fe6JBjZ2/AIFzYBTWHj/QWwkGyB0eZQUno934aISst3YzbxVA==" saltValue="C9c0McIOWji3G/8A24hOpA==" spinCount="100000" sheet="1" selectLockedCells="1"/>
  <mergeCells count="242">
    <mergeCell ref="A372:I372"/>
    <mergeCell ref="F359:I359"/>
    <mergeCell ref="F360:I360"/>
    <mergeCell ref="A29:I29"/>
    <mergeCell ref="A30:I30"/>
    <mergeCell ref="A31:I31"/>
    <mergeCell ref="A32:I32"/>
    <mergeCell ref="A33:I33"/>
    <mergeCell ref="A34:I34"/>
    <mergeCell ref="F46:I46"/>
    <mergeCell ref="F53:I53"/>
    <mergeCell ref="F54:I54"/>
    <mergeCell ref="F55:I55"/>
    <mergeCell ref="F56:I56"/>
    <mergeCell ref="F57:I57"/>
    <mergeCell ref="F58:I58"/>
    <mergeCell ref="F47:I47"/>
    <mergeCell ref="F48:I48"/>
    <mergeCell ref="F49:I49"/>
    <mergeCell ref="F50:I50"/>
    <mergeCell ref="F51:I51"/>
    <mergeCell ref="F52:I52"/>
    <mergeCell ref="F65:I65"/>
    <mergeCell ref="F66:I66"/>
    <mergeCell ref="D5:E5"/>
    <mergeCell ref="A26:I26"/>
    <mergeCell ref="A27:I27"/>
    <mergeCell ref="A28:I28"/>
    <mergeCell ref="F41:I41"/>
    <mergeCell ref="F42:I42"/>
    <mergeCell ref="F43:I43"/>
    <mergeCell ref="F44:I44"/>
    <mergeCell ref="F45:I45"/>
    <mergeCell ref="A35:I35"/>
    <mergeCell ref="A36:I36"/>
    <mergeCell ref="A37:I37"/>
    <mergeCell ref="F38:I38"/>
    <mergeCell ref="F39:I39"/>
    <mergeCell ref="F40:I40"/>
    <mergeCell ref="F67:I67"/>
    <mergeCell ref="F68:I68"/>
    <mergeCell ref="F69:I69"/>
    <mergeCell ref="F70:I70"/>
    <mergeCell ref="F59:I59"/>
    <mergeCell ref="F60:I60"/>
    <mergeCell ref="F61:I61"/>
    <mergeCell ref="F62:I62"/>
    <mergeCell ref="F63:I63"/>
    <mergeCell ref="F64:I64"/>
    <mergeCell ref="F77:I77"/>
    <mergeCell ref="F78:I78"/>
    <mergeCell ref="F79:I79"/>
    <mergeCell ref="F80:I80"/>
    <mergeCell ref="F81:I81"/>
    <mergeCell ref="F82:I82"/>
    <mergeCell ref="F71:I71"/>
    <mergeCell ref="F72:I72"/>
    <mergeCell ref="F73:I73"/>
    <mergeCell ref="F74:I74"/>
    <mergeCell ref="F75:I75"/>
    <mergeCell ref="F76:I76"/>
    <mergeCell ref="F89:I89"/>
    <mergeCell ref="F90:I90"/>
    <mergeCell ref="F91:I91"/>
    <mergeCell ref="F92:I92"/>
    <mergeCell ref="F93:I93"/>
    <mergeCell ref="F94:I94"/>
    <mergeCell ref="F83:I83"/>
    <mergeCell ref="F84:I84"/>
    <mergeCell ref="F85:I85"/>
    <mergeCell ref="F86:I86"/>
    <mergeCell ref="F87:I87"/>
    <mergeCell ref="F88:I88"/>
    <mergeCell ref="F101:I101"/>
    <mergeCell ref="F102:I102"/>
    <mergeCell ref="F103:I103"/>
    <mergeCell ref="F104:I104"/>
    <mergeCell ref="F105:I105"/>
    <mergeCell ref="F106:I106"/>
    <mergeCell ref="F95:I95"/>
    <mergeCell ref="F96:I96"/>
    <mergeCell ref="F97:I97"/>
    <mergeCell ref="F98:I98"/>
    <mergeCell ref="F99:I99"/>
    <mergeCell ref="F100:I100"/>
    <mergeCell ref="F107:I107"/>
    <mergeCell ref="F108:I108"/>
    <mergeCell ref="F109:I109"/>
    <mergeCell ref="F110:I110"/>
    <mergeCell ref="F111:I111"/>
    <mergeCell ref="F112:I112"/>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25:I125"/>
    <mergeCell ref="F126:I126"/>
    <mergeCell ref="F127:I127"/>
    <mergeCell ref="F135:I135"/>
    <mergeCell ref="A148:I148"/>
    <mergeCell ref="F131:I131"/>
    <mergeCell ref="F132:I132"/>
    <mergeCell ref="F134:I134"/>
    <mergeCell ref="A255:I255"/>
    <mergeCell ref="A256:I256"/>
    <mergeCell ref="A257:I257"/>
    <mergeCell ref="A258:I258"/>
    <mergeCell ref="A252:I252"/>
    <mergeCell ref="A253:I253"/>
    <mergeCell ref="A254:I254"/>
    <mergeCell ref="A249:I249"/>
    <mergeCell ref="A180:I180"/>
    <mergeCell ref="A210:I210"/>
    <mergeCell ref="A211:E211"/>
    <mergeCell ref="D228:E228"/>
    <mergeCell ref="F136:I136"/>
    <mergeCell ref="F137:I137"/>
    <mergeCell ref="A140:I140"/>
    <mergeCell ref="A259:I259"/>
    <mergeCell ref="A260:I260"/>
    <mergeCell ref="A250:I250"/>
    <mergeCell ref="A251:I251"/>
    <mergeCell ref="F279:I279"/>
    <mergeCell ref="F267:I267"/>
    <mergeCell ref="F268:I268"/>
    <mergeCell ref="F269:I269"/>
    <mergeCell ref="F270:I270"/>
    <mergeCell ref="F271:I271"/>
    <mergeCell ref="F272:I272"/>
    <mergeCell ref="A261:I261"/>
    <mergeCell ref="F262:I262"/>
    <mergeCell ref="F263:I263"/>
    <mergeCell ref="F264:I264"/>
    <mergeCell ref="F265:I265"/>
    <mergeCell ref="F266:I266"/>
    <mergeCell ref="F280:I280"/>
    <mergeCell ref="F281:I281"/>
    <mergeCell ref="F282:I282"/>
    <mergeCell ref="F283:I283"/>
    <mergeCell ref="F284:I284"/>
    <mergeCell ref="F273:I273"/>
    <mergeCell ref="F274:I274"/>
    <mergeCell ref="F275:I275"/>
    <mergeCell ref="F276:I276"/>
    <mergeCell ref="F277:I277"/>
    <mergeCell ref="F278:I278"/>
    <mergeCell ref="F291:I291"/>
    <mergeCell ref="F292:I292"/>
    <mergeCell ref="F293:I293"/>
    <mergeCell ref="F294:I294"/>
    <mergeCell ref="F295:I295"/>
    <mergeCell ref="F296:I296"/>
    <mergeCell ref="F285:I285"/>
    <mergeCell ref="F286:I286"/>
    <mergeCell ref="F287:I287"/>
    <mergeCell ref="F288:I288"/>
    <mergeCell ref="F289:I289"/>
    <mergeCell ref="F290:I290"/>
    <mergeCell ref="F303:I303"/>
    <mergeCell ref="F304:I304"/>
    <mergeCell ref="F305:I305"/>
    <mergeCell ref="F306:I306"/>
    <mergeCell ref="F307:I307"/>
    <mergeCell ref="F308:I308"/>
    <mergeCell ref="F297:I297"/>
    <mergeCell ref="F298:I298"/>
    <mergeCell ref="F299:I299"/>
    <mergeCell ref="F300:I300"/>
    <mergeCell ref="F301:I301"/>
    <mergeCell ref="F302:I302"/>
    <mergeCell ref="F315:I315"/>
    <mergeCell ref="F316:I316"/>
    <mergeCell ref="F317:I317"/>
    <mergeCell ref="F318:I318"/>
    <mergeCell ref="F319:I319"/>
    <mergeCell ref="F320:I320"/>
    <mergeCell ref="F309:I309"/>
    <mergeCell ref="F310:I310"/>
    <mergeCell ref="F311:I311"/>
    <mergeCell ref="F312:I312"/>
    <mergeCell ref="F313:I313"/>
    <mergeCell ref="F314:I314"/>
    <mergeCell ref="F327:I327"/>
    <mergeCell ref="F328:I328"/>
    <mergeCell ref="F329:I329"/>
    <mergeCell ref="F330:I330"/>
    <mergeCell ref="F331:I331"/>
    <mergeCell ref="F332:I332"/>
    <mergeCell ref="F321:I321"/>
    <mergeCell ref="F322:I322"/>
    <mergeCell ref="F323:I323"/>
    <mergeCell ref="F324:I324"/>
    <mergeCell ref="F325:I325"/>
    <mergeCell ref="F326:I326"/>
    <mergeCell ref="F350:I350"/>
    <mergeCell ref="F339:I339"/>
    <mergeCell ref="F340:I340"/>
    <mergeCell ref="F341:I341"/>
    <mergeCell ref="F342:I342"/>
    <mergeCell ref="F343:I343"/>
    <mergeCell ref="F344:I344"/>
    <mergeCell ref="F333:I333"/>
    <mergeCell ref="F334:I334"/>
    <mergeCell ref="F335:I335"/>
    <mergeCell ref="F336:I336"/>
    <mergeCell ref="F337:I337"/>
    <mergeCell ref="F338:I338"/>
    <mergeCell ref="A450:F450"/>
    <mergeCell ref="B230:H230"/>
    <mergeCell ref="B7:H7"/>
    <mergeCell ref="B4:H4"/>
    <mergeCell ref="B227:H227"/>
    <mergeCell ref="A435:E435"/>
    <mergeCell ref="A447:F447"/>
    <mergeCell ref="A449:F449"/>
    <mergeCell ref="A404:I404"/>
    <mergeCell ref="A434:I434"/>
    <mergeCell ref="F358:I358"/>
    <mergeCell ref="F361:I361"/>
    <mergeCell ref="A364:I364"/>
    <mergeCell ref="F351:I351"/>
    <mergeCell ref="F352:I352"/>
    <mergeCell ref="F353:I353"/>
    <mergeCell ref="F354:I354"/>
    <mergeCell ref="F355:I355"/>
    <mergeCell ref="F356:I356"/>
    <mergeCell ref="F345:I345"/>
    <mergeCell ref="F346:I346"/>
    <mergeCell ref="F347:I347"/>
    <mergeCell ref="F348:I348"/>
    <mergeCell ref="F349:I349"/>
  </mergeCells>
  <pageMargins left="0.7" right="0.7" top="0.75" bottom="0.75" header="0.3" footer="0.3"/>
  <pageSetup paperSize="9" scale="49" fitToHeight="0" orientation="portrait" r:id="rId1"/>
  <rowBreaks count="7" manualBreakCount="7">
    <brk id="64" max="8" man="1"/>
    <brk id="138" max="8" man="1"/>
    <brk id="180" max="8" man="1"/>
    <brk id="222" max="8" man="1"/>
    <brk id="288" max="8" man="1"/>
    <brk id="362" max="8" man="1"/>
    <brk id="404"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B7736-0AD4-4130-9B64-23D18FC2EBA2}">
  <sheetPr>
    <tabColor theme="7"/>
    <pageSetUpPr fitToPage="1"/>
  </sheetPr>
  <dimension ref="A1:K450"/>
  <sheetViews>
    <sheetView view="pageBreakPreview" topLeftCell="A426" zoomScaleNormal="100" zoomScaleSheetLayoutView="100" workbookViewId="0">
      <selection activeCell="D424" sqref="D424"/>
    </sheetView>
  </sheetViews>
  <sheetFormatPr defaultRowHeight="15.75" x14ac:dyDescent="0.5"/>
  <cols>
    <col min="1" max="1" width="49.44140625" customWidth="1"/>
    <col min="2" max="2" width="17.109375" customWidth="1"/>
    <col min="3" max="3" width="9.21875" style="22"/>
    <col min="5" max="5" width="10.88671875" customWidth="1"/>
    <col min="6" max="6" width="14.77734375" style="13" customWidth="1"/>
    <col min="7" max="7" width="15.33203125" style="18" customWidth="1"/>
    <col min="8" max="8" width="17" style="18" customWidth="1"/>
    <col min="9" max="9" width="7.21875" customWidth="1"/>
    <col min="11" max="11" width="40.21875" customWidth="1"/>
  </cols>
  <sheetData>
    <row r="1" spans="1:9" ht="30" customHeight="1" x14ac:dyDescent="0.5">
      <c r="A1" s="30" t="s">
        <v>0</v>
      </c>
      <c r="B1" s="2"/>
      <c r="C1" s="23"/>
      <c r="D1" s="2"/>
      <c r="E1" s="2"/>
      <c r="F1" s="12"/>
      <c r="G1" s="17"/>
      <c r="H1" s="17"/>
      <c r="I1" s="3"/>
    </row>
    <row r="2" spans="1:9" ht="30" customHeight="1" x14ac:dyDescent="0.5">
      <c r="A2" s="5" t="s">
        <v>1</v>
      </c>
      <c r="I2" s="4"/>
    </row>
    <row r="3" spans="1:9" ht="30" customHeight="1" x14ac:dyDescent="0.5">
      <c r="A3" s="5" t="s">
        <v>16</v>
      </c>
      <c r="I3" s="4"/>
    </row>
    <row r="4" spans="1:9" ht="30" customHeight="1" x14ac:dyDescent="0.4">
      <c r="A4" s="29" t="s">
        <v>3</v>
      </c>
      <c r="B4" s="186" t="s">
        <v>268</v>
      </c>
      <c r="C4" s="186"/>
      <c r="D4" s="186"/>
      <c r="E4" s="186"/>
      <c r="F4" s="186"/>
      <c r="G4" s="186"/>
      <c r="H4" s="186"/>
      <c r="I4" s="4"/>
    </row>
    <row r="5" spans="1:9" ht="30.75" customHeight="1" x14ac:dyDescent="0.5">
      <c r="A5" s="29" t="s">
        <v>241</v>
      </c>
      <c r="B5" s="7"/>
      <c r="D5" s="246"/>
      <c r="E5" s="246"/>
      <c r="F5" s="14"/>
      <c r="G5" s="19"/>
      <c r="I5" s="4"/>
    </row>
    <row r="6" spans="1:9" ht="30.75" customHeight="1" x14ac:dyDescent="0.5">
      <c r="A6" s="29" t="s">
        <v>18</v>
      </c>
      <c r="B6" s="7"/>
      <c r="D6" s="122"/>
      <c r="E6" s="122"/>
      <c r="F6" s="14"/>
      <c r="G6" s="19"/>
      <c r="I6" s="4"/>
    </row>
    <row r="7" spans="1:9" ht="30.75" customHeight="1" x14ac:dyDescent="0.4">
      <c r="A7" s="29" t="s">
        <v>19</v>
      </c>
      <c r="B7" s="191" t="s">
        <v>242</v>
      </c>
      <c r="C7" s="191"/>
      <c r="D7" s="191"/>
      <c r="E7" s="191"/>
      <c r="F7" s="191"/>
      <c r="G7" s="191"/>
      <c r="H7" s="191"/>
      <c r="I7" s="4"/>
    </row>
    <row r="8" spans="1:9" ht="11.25" customHeight="1" thickBot="1" x14ac:dyDescent="0.55000000000000004">
      <c r="A8" s="32"/>
      <c r="B8" s="9"/>
      <c r="C8" s="28"/>
      <c r="D8" s="9"/>
      <c r="E8" s="9"/>
      <c r="F8" s="15"/>
      <c r="G8" s="20"/>
      <c r="H8" s="20"/>
      <c r="I8" s="10"/>
    </row>
    <row r="9" spans="1:9" x14ac:dyDescent="0.5">
      <c r="A9" s="1"/>
      <c r="B9" s="2"/>
      <c r="C9" s="23"/>
      <c r="D9" s="2"/>
      <c r="E9" s="2"/>
      <c r="F9" s="12"/>
      <c r="G9" s="17"/>
      <c r="H9" s="17"/>
      <c r="I9" s="3"/>
    </row>
    <row r="10" spans="1:9" x14ac:dyDescent="0.5">
      <c r="A10" s="11" t="s">
        <v>21</v>
      </c>
      <c r="I10" s="4"/>
    </row>
    <row r="11" spans="1:9" x14ac:dyDescent="0.5">
      <c r="A11" s="6"/>
      <c r="I11" s="4"/>
    </row>
    <row r="12" spans="1:9" ht="15" customHeight="1" x14ac:dyDescent="0.4">
      <c r="A12" s="139" t="s">
        <v>22</v>
      </c>
      <c r="B12" t="s">
        <v>23</v>
      </c>
      <c r="C12"/>
      <c r="D12" s="133"/>
      <c r="E12" s="141" t="s">
        <v>24</v>
      </c>
      <c r="F12" s="133"/>
      <c r="G12" s="133"/>
      <c r="H12" s="133"/>
      <c r="I12" s="95"/>
    </row>
    <row r="13" spans="1:9" ht="15" x14ac:dyDescent="0.4">
      <c r="A13" s="139" t="s">
        <v>25</v>
      </c>
      <c r="B13" s="138">
        <v>71.599999999999994</v>
      </c>
      <c r="C13" s="31" t="s">
        <v>26</v>
      </c>
      <c r="D13" s="31"/>
      <c r="E13" s="136">
        <v>8</v>
      </c>
      <c r="F13" s="137">
        <f t="shared" ref="F13:F16" si="0">SUM(B13)*E13</f>
        <v>572.79999999999995</v>
      </c>
      <c r="G13" s="123" t="s">
        <v>27</v>
      </c>
      <c r="H13" s="123"/>
      <c r="I13" s="21"/>
    </row>
    <row r="14" spans="1:9" ht="15" x14ac:dyDescent="0.4">
      <c r="A14" s="139"/>
      <c r="B14" s="138">
        <v>85.2</v>
      </c>
      <c r="C14" s="31" t="s">
        <v>28</v>
      </c>
      <c r="D14" s="31"/>
      <c r="E14" s="136">
        <v>10</v>
      </c>
      <c r="F14" s="137">
        <f t="shared" si="0"/>
        <v>852</v>
      </c>
      <c r="G14" s="123" t="s">
        <v>27</v>
      </c>
      <c r="H14" s="123"/>
      <c r="I14" s="21"/>
    </row>
    <row r="15" spans="1:9" ht="15" x14ac:dyDescent="0.4">
      <c r="A15" s="139"/>
      <c r="B15" s="138">
        <v>86.1</v>
      </c>
      <c r="C15" s="31" t="s">
        <v>29</v>
      </c>
      <c r="D15" s="31"/>
      <c r="E15" s="136">
        <v>3</v>
      </c>
      <c r="F15" s="137">
        <f t="shared" si="0"/>
        <v>258.29999999999995</v>
      </c>
      <c r="G15" s="123" t="s">
        <v>27</v>
      </c>
      <c r="H15" s="123"/>
      <c r="I15" s="21"/>
    </row>
    <row r="16" spans="1:9" ht="15" x14ac:dyDescent="0.4">
      <c r="A16" s="139"/>
      <c r="B16" s="138">
        <v>94.2</v>
      </c>
      <c r="C16" s="31" t="s">
        <v>30</v>
      </c>
      <c r="D16" s="31"/>
      <c r="E16" s="136">
        <v>6</v>
      </c>
      <c r="F16" s="137">
        <f t="shared" si="0"/>
        <v>565.20000000000005</v>
      </c>
      <c r="G16" s="123" t="s">
        <v>27</v>
      </c>
      <c r="H16" s="123"/>
      <c r="I16" s="21"/>
    </row>
    <row r="17" spans="1:11" ht="15" x14ac:dyDescent="0.4">
      <c r="A17" s="139" t="s">
        <v>31</v>
      </c>
      <c r="B17" s="138">
        <f>SUM(F13:F16)</f>
        <v>2248.3000000000002</v>
      </c>
      <c r="C17" s="123"/>
      <c r="D17" s="123"/>
      <c r="E17" s="123"/>
      <c r="F17" s="123"/>
      <c r="G17" s="123"/>
      <c r="H17" s="123"/>
      <c r="I17" s="21"/>
    </row>
    <row r="18" spans="1:11" ht="16.5" customHeight="1" x14ac:dyDescent="0.5">
      <c r="A18" s="140" t="s">
        <v>32</v>
      </c>
      <c r="B18" t="s">
        <v>33</v>
      </c>
      <c r="I18" s="4"/>
    </row>
    <row r="19" spans="1:11" x14ac:dyDescent="0.5">
      <c r="A19" s="140" t="s">
        <v>34</v>
      </c>
      <c r="B19" t="s">
        <v>35</v>
      </c>
      <c r="I19" s="4"/>
    </row>
    <row r="20" spans="1:11" ht="15" x14ac:dyDescent="0.4">
      <c r="A20" s="140" t="s">
        <v>36</v>
      </c>
      <c r="B20" s="31">
        <v>68</v>
      </c>
      <c r="C20" t="s">
        <v>37</v>
      </c>
      <c r="I20" s="4"/>
    </row>
    <row r="21" spans="1:11" x14ac:dyDescent="0.5">
      <c r="A21" s="140" t="s">
        <v>38</v>
      </c>
      <c r="B21" s="16" t="s">
        <v>39</v>
      </c>
      <c r="I21" s="4"/>
    </row>
    <row r="22" spans="1:11" x14ac:dyDescent="0.5">
      <c r="A22" s="140" t="s">
        <v>40</v>
      </c>
      <c r="B22" s="16" t="s">
        <v>41</v>
      </c>
      <c r="I22" s="4"/>
    </row>
    <row r="23" spans="1:11" ht="16.149999999999999" thickBot="1" x14ac:dyDescent="0.55000000000000004">
      <c r="A23" s="8"/>
      <c r="B23" s="9"/>
      <c r="C23" s="28"/>
      <c r="D23" s="9"/>
      <c r="E23" s="9"/>
      <c r="F23" s="15"/>
      <c r="G23" s="20"/>
      <c r="H23" s="20"/>
      <c r="I23" s="10"/>
    </row>
    <row r="24" spans="1:11" x14ac:dyDescent="0.5">
      <c r="A24" s="1"/>
      <c r="B24" s="2"/>
      <c r="C24" s="23"/>
      <c r="D24" s="2"/>
      <c r="E24" s="2"/>
      <c r="F24" s="12"/>
      <c r="G24" s="17"/>
      <c r="H24" s="17"/>
      <c r="I24" s="3"/>
    </row>
    <row r="25" spans="1:11" ht="18.75" customHeight="1" x14ac:dyDescent="0.4">
      <c r="A25" s="33" t="s">
        <v>42</v>
      </c>
      <c r="B25" s="34"/>
      <c r="C25" s="35"/>
      <c r="D25" s="34"/>
      <c r="E25" s="34"/>
      <c r="F25" s="36"/>
      <c r="G25" s="37"/>
      <c r="H25" s="37"/>
      <c r="I25" s="38"/>
      <c r="K25" s="18"/>
    </row>
    <row r="26" spans="1:11" ht="18.75" customHeight="1" x14ac:dyDescent="0.4">
      <c r="A26" s="223" t="s">
        <v>43</v>
      </c>
      <c r="B26" s="191"/>
      <c r="C26" s="191"/>
      <c r="D26" s="191"/>
      <c r="E26" s="191"/>
      <c r="F26" s="191"/>
      <c r="G26" s="191"/>
      <c r="H26" s="191"/>
      <c r="I26" s="224"/>
      <c r="K26" s="18"/>
    </row>
    <row r="27" spans="1:11" ht="18.75" customHeight="1" x14ac:dyDescent="0.4">
      <c r="A27" s="223" t="s">
        <v>44</v>
      </c>
      <c r="B27" s="191"/>
      <c r="C27" s="191"/>
      <c r="D27" s="191"/>
      <c r="E27" s="191"/>
      <c r="F27" s="191"/>
      <c r="G27" s="191"/>
      <c r="H27" s="191"/>
      <c r="I27" s="224"/>
      <c r="K27" s="18"/>
    </row>
    <row r="28" spans="1:11" ht="55.5" customHeight="1" x14ac:dyDescent="0.4">
      <c r="A28" s="225" t="s">
        <v>45</v>
      </c>
      <c r="B28" s="226"/>
      <c r="C28" s="226"/>
      <c r="D28" s="226"/>
      <c r="E28" s="226"/>
      <c r="F28" s="226"/>
      <c r="G28" s="226"/>
      <c r="H28" s="226"/>
      <c r="I28" s="227"/>
    </row>
    <row r="29" spans="1:11" ht="51" customHeight="1" x14ac:dyDescent="0.4">
      <c r="A29" s="243" t="s">
        <v>46</v>
      </c>
      <c r="B29" s="244"/>
      <c r="C29" s="244"/>
      <c r="D29" s="244"/>
      <c r="E29" s="244"/>
      <c r="F29" s="244"/>
      <c r="G29" s="244"/>
      <c r="H29" s="244"/>
      <c r="I29" s="245"/>
    </row>
    <row r="30" spans="1:11" ht="40.5" customHeight="1" x14ac:dyDescent="0.4">
      <c r="A30" s="225" t="s">
        <v>47</v>
      </c>
      <c r="B30" s="226"/>
      <c r="C30" s="226"/>
      <c r="D30" s="226"/>
      <c r="E30" s="226"/>
      <c r="F30" s="226"/>
      <c r="G30" s="226"/>
      <c r="H30" s="226"/>
      <c r="I30" s="227"/>
    </row>
    <row r="31" spans="1:11" ht="18.75" customHeight="1" x14ac:dyDescent="0.4">
      <c r="A31" s="243" t="s">
        <v>48</v>
      </c>
      <c r="B31" s="244"/>
      <c r="C31" s="244"/>
      <c r="D31" s="244"/>
      <c r="E31" s="244"/>
      <c r="F31" s="244"/>
      <c r="G31" s="244"/>
      <c r="H31" s="244"/>
      <c r="I31" s="245"/>
    </row>
    <row r="32" spans="1:11" ht="58.5" customHeight="1" x14ac:dyDescent="0.4">
      <c r="A32" s="243" t="s">
        <v>49</v>
      </c>
      <c r="B32" s="244"/>
      <c r="C32" s="244"/>
      <c r="D32" s="244"/>
      <c r="E32" s="244"/>
      <c r="F32" s="244"/>
      <c r="G32" s="244"/>
      <c r="H32" s="244"/>
      <c r="I32" s="245"/>
      <c r="K32" s="162"/>
    </row>
    <row r="33" spans="1:11" ht="76.5" customHeight="1" x14ac:dyDescent="0.4">
      <c r="A33" s="220" t="s">
        <v>50</v>
      </c>
      <c r="B33" s="221"/>
      <c r="C33" s="221"/>
      <c r="D33" s="221"/>
      <c r="E33" s="221"/>
      <c r="F33" s="221"/>
      <c r="G33" s="221"/>
      <c r="H33" s="221"/>
      <c r="I33" s="222"/>
      <c r="K33" s="162"/>
    </row>
    <row r="34" spans="1:11" ht="33" customHeight="1" x14ac:dyDescent="0.4">
      <c r="A34" s="220" t="s">
        <v>51</v>
      </c>
      <c r="B34" s="221"/>
      <c r="C34" s="221"/>
      <c r="D34" s="221"/>
      <c r="E34" s="221"/>
      <c r="F34" s="221"/>
      <c r="G34" s="221"/>
      <c r="H34" s="221"/>
      <c r="I34" s="222"/>
      <c r="K34" s="163"/>
    </row>
    <row r="35" spans="1:11" ht="18.75" customHeight="1" x14ac:dyDescent="0.4">
      <c r="A35" s="220" t="s">
        <v>52</v>
      </c>
      <c r="B35" s="221"/>
      <c r="C35" s="221"/>
      <c r="D35" s="221"/>
      <c r="E35" s="221"/>
      <c r="F35" s="221"/>
      <c r="G35" s="221"/>
      <c r="H35" s="221"/>
      <c r="I35" s="222"/>
    </row>
    <row r="36" spans="1:11" ht="36.75" customHeight="1" x14ac:dyDescent="0.4">
      <c r="A36" s="217" t="s">
        <v>53</v>
      </c>
      <c r="B36" s="218"/>
      <c r="C36" s="218"/>
      <c r="D36" s="218"/>
      <c r="E36" s="218"/>
      <c r="F36" s="218"/>
      <c r="G36" s="218"/>
      <c r="H36" s="218"/>
      <c r="I36" s="219"/>
      <c r="K36" s="162"/>
    </row>
    <row r="37" spans="1:11" ht="15.75" customHeight="1" thickBot="1" x14ac:dyDescent="0.45">
      <c r="A37" s="228"/>
      <c r="B37" s="229"/>
      <c r="C37" s="229"/>
      <c r="D37" s="229"/>
      <c r="E37" s="229"/>
      <c r="F37" s="229"/>
      <c r="G37" s="229"/>
      <c r="H37" s="229"/>
      <c r="I37" s="230"/>
    </row>
    <row r="38" spans="1:11" ht="24" customHeight="1" thickTop="1" thickBot="1" x14ac:dyDescent="0.45">
      <c r="A38" s="42" t="s">
        <v>54</v>
      </c>
      <c r="B38" s="43" t="s">
        <v>55</v>
      </c>
      <c r="C38" s="43" t="s">
        <v>56</v>
      </c>
      <c r="D38" s="121" t="s">
        <v>57</v>
      </c>
      <c r="E38" s="44" t="s">
        <v>58</v>
      </c>
      <c r="F38" s="231" t="s">
        <v>59</v>
      </c>
      <c r="G38" s="232"/>
      <c r="H38" s="232"/>
      <c r="I38" s="233"/>
    </row>
    <row r="39" spans="1:11" ht="15.75" customHeight="1" thickTop="1" thickBot="1" x14ac:dyDescent="0.45">
      <c r="A39" s="45" t="s">
        <v>60</v>
      </c>
      <c r="B39" s="41"/>
      <c r="C39" s="41"/>
      <c r="D39" s="46"/>
      <c r="E39" s="47"/>
      <c r="F39" s="234"/>
      <c r="G39" s="235"/>
      <c r="H39" s="235"/>
      <c r="I39" s="236"/>
    </row>
    <row r="40" spans="1:11" ht="15.75" customHeight="1" thickTop="1" x14ac:dyDescent="0.4">
      <c r="A40" s="48" t="s">
        <v>61</v>
      </c>
      <c r="B40" s="41">
        <v>68</v>
      </c>
      <c r="C40" s="41" t="s">
        <v>62</v>
      </c>
      <c r="D40" s="172">
        <v>881</v>
      </c>
      <c r="E40" s="47">
        <f>SUM(B40)*D40</f>
        <v>59908</v>
      </c>
      <c r="F40" s="205"/>
      <c r="G40" s="206"/>
      <c r="H40" s="206"/>
      <c r="I40" s="207"/>
    </row>
    <row r="41" spans="1:11" ht="15.75" customHeight="1" x14ac:dyDescent="0.4">
      <c r="A41" s="48" t="s">
        <v>63</v>
      </c>
      <c r="B41" s="41">
        <v>68</v>
      </c>
      <c r="C41" s="41" t="s">
        <v>62</v>
      </c>
      <c r="D41" s="172"/>
      <c r="E41" s="47">
        <f t="shared" ref="E41:E104" si="1">SUM(B41)*D41</f>
        <v>0</v>
      </c>
      <c r="F41" s="205" t="s">
        <v>271</v>
      </c>
      <c r="G41" s="206"/>
      <c r="H41" s="206"/>
      <c r="I41" s="207"/>
    </row>
    <row r="42" spans="1:11" ht="15.75" customHeight="1" x14ac:dyDescent="0.4">
      <c r="A42" s="48" t="s">
        <v>64</v>
      </c>
      <c r="B42" s="41">
        <v>68</v>
      </c>
      <c r="C42" s="41" t="s">
        <v>62</v>
      </c>
      <c r="D42" s="172">
        <v>318</v>
      </c>
      <c r="E42" s="47">
        <f t="shared" si="1"/>
        <v>21624</v>
      </c>
      <c r="F42" s="205"/>
      <c r="G42" s="206"/>
      <c r="H42" s="206"/>
      <c r="I42" s="207"/>
    </row>
    <row r="43" spans="1:11" ht="15.75" customHeight="1" x14ac:dyDescent="0.4">
      <c r="A43" s="48" t="s">
        <v>65</v>
      </c>
      <c r="B43" s="41">
        <v>68</v>
      </c>
      <c r="C43" s="41" t="s">
        <v>62</v>
      </c>
      <c r="D43" s="172">
        <v>950</v>
      </c>
      <c r="E43" s="47">
        <f t="shared" si="1"/>
        <v>64600</v>
      </c>
      <c r="F43" s="205"/>
      <c r="G43" s="206"/>
      <c r="H43" s="206"/>
      <c r="I43" s="207"/>
    </row>
    <row r="44" spans="1:11" ht="15.75" customHeight="1" x14ac:dyDescent="0.4">
      <c r="A44" s="48" t="s">
        <v>66</v>
      </c>
      <c r="B44" s="41">
        <v>68</v>
      </c>
      <c r="C44" s="41" t="s">
        <v>62</v>
      </c>
      <c r="D44" s="172">
        <v>336.6</v>
      </c>
      <c r="E44" s="47">
        <f t="shared" si="1"/>
        <v>22888.800000000003</v>
      </c>
      <c r="F44" s="205"/>
      <c r="G44" s="206"/>
      <c r="H44" s="206"/>
      <c r="I44" s="207"/>
    </row>
    <row r="45" spans="1:11" ht="15.75" customHeight="1" x14ac:dyDescent="0.4">
      <c r="A45" s="48" t="s">
        <v>67</v>
      </c>
      <c r="B45" s="41">
        <v>68</v>
      </c>
      <c r="C45" s="41" t="s">
        <v>62</v>
      </c>
      <c r="D45" s="172">
        <v>550</v>
      </c>
      <c r="E45" s="47">
        <f t="shared" si="1"/>
        <v>37400</v>
      </c>
      <c r="F45" s="205"/>
      <c r="G45" s="206"/>
      <c r="H45" s="206"/>
      <c r="I45" s="207"/>
    </row>
    <row r="46" spans="1:11" ht="15.75" customHeight="1" x14ac:dyDescent="0.4">
      <c r="A46" s="48" t="s">
        <v>68</v>
      </c>
      <c r="B46" s="41">
        <v>68</v>
      </c>
      <c r="C46" s="41" t="s">
        <v>62</v>
      </c>
      <c r="D46" s="172">
        <v>1120</v>
      </c>
      <c r="E46" s="47">
        <f t="shared" si="1"/>
        <v>76160</v>
      </c>
      <c r="F46" s="205"/>
      <c r="G46" s="206"/>
      <c r="H46" s="206"/>
      <c r="I46" s="207"/>
    </row>
    <row r="47" spans="1:11" ht="15.75" customHeight="1" x14ac:dyDescent="0.4">
      <c r="A47" s="48" t="s">
        <v>69</v>
      </c>
      <c r="B47" s="41">
        <v>68</v>
      </c>
      <c r="C47" s="41" t="s">
        <v>62</v>
      </c>
      <c r="D47" s="172"/>
      <c r="E47" s="47">
        <f t="shared" si="1"/>
        <v>0</v>
      </c>
      <c r="F47" s="205" t="s">
        <v>273</v>
      </c>
      <c r="G47" s="206"/>
      <c r="H47" s="206"/>
      <c r="I47" s="207"/>
    </row>
    <row r="48" spans="1:11" ht="15.75" customHeight="1" thickBot="1" x14ac:dyDescent="0.45">
      <c r="A48" s="48" t="s">
        <v>70</v>
      </c>
      <c r="B48" s="41">
        <v>68</v>
      </c>
      <c r="C48" s="41" t="s">
        <v>62</v>
      </c>
      <c r="D48" s="172"/>
      <c r="E48" s="47">
        <f t="shared" si="1"/>
        <v>0</v>
      </c>
      <c r="F48" s="205" t="s">
        <v>273</v>
      </c>
      <c r="G48" s="206"/>
      <c r="H48" s="206"/>
      <c r="I48" s="207"/>
    </row>
    <row r="49" spans="1:9" ht="15.75" customHeight="1" thickTop="1" thickBot="1" x14ac:dyDescent="0.45">
      <c r="A49" s="49" t="s">
        <v>71</v>
      </c>
      <c r="B49" s="41"/>
      <c r="C49" s="41"/>
      <c r="D49" s="164"/>
      <c r="E49" s="47"/>
      <c r="F49" s="208"/>
      <c r="G49" s="209"/>
      <c r="H49" s="209"/>
      <c r="I49" s="210"/>
    </row>
    <row r="50" spans="1:9" ht="15.75" customHeight="1" thickTop="1" x14ac:dyDescent="0.4">
      <c r="A50" s="50" t="s">
        <v>72</v>
      </c>
      <c r="B50" s="142">
        <v>1</v>
      </c>
      <c r="C50" s="41" t="s">
        <v>73</v>
      </c>
      <c r="D50" s="172"/>
      <c r="E50" s="47">
        <f t="shared" si="1"/>
        <v>0</v>
      </c>
      <c r="F50" s="205" t="s">
        <v>269</v>
      </c>
      <c r="G50" s="206"/>
      <c r="H50" s="206"/>
      <c r="I50" s="207"/>
    </row>
    <row r="51" spans="1:9" ht="15.75" customHeight="1" x14ac:dyDescent="0.4">
      <c r="A51" s="48" t="s">
        <v>74</v>
      </c>
      <c r="B51" s="41">
        <v>68</v>
      </c>
      <c r="C51" s="41" t="s">
        <v>62</v>
      </c>
      <c r="D51" s="172">
        <v>600</v>
      </c>
      <c r="E51" s="47">
        <f t="shared" si="1"/>
        <v>40800</v>
      </c>
      <c r="F51" s="205"/>
      <c r="G51" s="206"/>
      <c r="H51" s="206"/>
      <c r="I51" s="207"/>
    </row>
    <row r="52" spans="1:9" ht="15.75" customHeight="1" x14ac:dyDescent="0.4">
      <c r="A52" s="48" t="s">
        <v>75</v>
      </c>
      <c r="B52" s="41">
        <v>68</v>
      </c>
      <c r="C52" s="41" t="s">
        <v>62</v>
      </c>
      <c r="D52" s="172"/>
      <c r="E52" s="47">
        <f t="shared" si="1"/>
        <v>0</v>
      </c>
      <c r="F52" s="205" t="s">
        <v>269</v>
      </c>
      <c r="G52" s="206"/>
      <c r="H52" s="206"/>
      <c r="I52" s="207"/>
    </row>
    <row r="53" spans="1:9" ht="15.75" customHeight="1" x14ac:dyDescent="0.4">
      <c r="A53" s="48" t="s">
        <v>76</v>
      </c>
      <c r="B53" s="41">
        <v>68</v>
      </c>
      <c r="C53" s="41" t="s">
        <v>62</v>
      </c>
      <c r="D53" s="172"/>
      <c r="E53" s="47">
        <f t="shared" si="1"/>
        <v>0</v>
      </c>
      <c r="F53" s="205" t="s">
        <v>269</v>
      </c>
      <c r="G53" s="206"/>
      <c r="H53" s="206"/>
      <c r="I53" s="207"/>
    </row>
    <row r="54" spans="1:9" ht="15.75" customHeight="1" x14ac:dyDescent="0.4">
      <c r="A54" s="48" t="s">
        <v>77</v>
      </c>
      <c r="B54" s="41">
        <v>68</v>
      </c>
      <c r="C54" s="41" t="s">
        <v>62</v>
      </c>
      <c r="D54" s="172"/>
      <c r="E54" s="47">
        <f t="shared" si="1"/>
        <v>0</v>
      </c>
      <c r="F54" s="205" t="s">
        <v>269</v>
      </c>
      <c r="G54" s="206"/>
      <c r="H54" s="206"/>
      <c r="I54" s="207"/>
    </row>
    <row r="55" spans="1:9" ht="15.75" customHeight="1" x14ac:dyDescent="0.4">
      <c r="A55" s="48" t="s">
        <v>78</v>
      </c>
      <c r="B55" s="41">
        <v>68</v>
      </c>
      <c r="C55" s="41" t="s">
        <v>62</v>
      </c>
      <c r="D55" s="172"/>
      <c r="E55" s="47">
        <f t="shared" si="1"/>
        <v>0</v>
      </c>
      <c r="F55" s="205" t="s">
        <v>269</v>
      </c>
      <c r="G55" s="206"/>
      <c r="H55" s="206"/>
      <c r="I55" s="207"/>
    </row>
    <row r="56" spans="1:9" ht="15.75" customHeight="1" x14ac:dyDescent="0.4">
      <c r="A56" s="48" t="s">
        <v>79</v>
      </c>
      <c r="B56" s="41">
        <v>68</v>
      </c>
      <c r="C56" s="41" t="s">
        <v>62</v>
      </c>
      <c r="D56" s="172">
        <v>10</v>
      </c>
      <c r="E56" s="47">
        <f t="shared" si="1"/>
        <v>680</v>
      </c>
      <c r="F56" s="205"/>
      <c r="G56" s="206"/>
      <c r="H56" s="206"/>
      <c r="I56" s="207"/>
    </row>
    <row r="57" spans="1:9" ht="15.75" customHeight="1" x14ac:dyDescent="0.4">
      <c r="A57" s="48" t="s">
        <v>80</v>
      </c>
      <c r="B57" s="41">
        <v>68</v>
      </c>
      <c r="C57" s="41" t="s">
        <v>62</v>
      </c>
      <c r="D57" s="172"/>
      <c r="E57" s="47">
        <f t="shared" si="1"/>
        <v>0</v>
      </c>
      <c r="F57" s="205" t="s">
        <v>269</v>
      </c>
      <c r="G57" s="206"/>
      <c r="H57" s="206"/>
      <c r="I57" s="207"/>
    </row>
    <row r="58" spans="1:9" ht="15.75" customHeight="1" x14ac:dyDescent="0.4">
      <c r="A58" s="48" t="s">
        <v>81</v>
      </c>
      <c r="B58" s="41">
        <v>68</v>
      </c>
      <c r="C58" s="41" t="s">
        <v>62</v>
      </c>
      <c r="D58" s="172"/>
      <c r="E58" s="47">
        <f t="shared" si="1"/>
        <v>0</v>
      </c>
      <c r="F58" s="205" t="s">
        <v>269</v>
      </c>
      <c r="G58" s="206"/>
      <c r="H58" s="206"/>
      <c r="I58" s="207"/>
    </row>
    <row r="59" spans="1:9" ht="15.75" customHeight="1" x14ac:dyDescent="0.4">
      <c r="A59" s="50" t="s">
        <v>82</v>
      </c>
      <c r="B59" s="41">
        <v>68</v>
      </c>
      <c r="C59" s="41" t="s">
        <v>62</v>
      </c>
      <c r="D59" s="172">
        <v>10</v>
      </c>
      <c r="E59" s="47">
        <f t="shared" si="1"/>
        <v>680</v>
      </c>
      <c r="F59" s="205"/>
      <c r="G59" s="206"/>
      <c r="H59" s="206"/>
      <c r="I59" s="207"/>
    </row>
    <row r="60" spans="1:9" ht="15.75" customHeight="1" x14ac:dyDescent="0.4">
      <c r="A60" s="48" t="s">
        <v>83</v>
      </c>
      <c r="B60" s="142">
        <v>1</v>
      </c>
      <c r="C60" s="41" t="s">
        <v>73</v>
      </c>
      <c r="D60" s="172">
        <v>200</v>
      </c>
      <c r="E60" s="47">
        <f t="shared" si="1"/>
        <v>200</v>
      </c>
      <c r="F60" s="205"/>
      <c r="G60" s="206"/>
      <c r="H60" s="206"/>
      <c r="I60" s="207"/>
    </row>
    <row r="61" spans="1:9" ht="15.75" customHeight="1" x14ac:dyDescent="0.4">
      <c r="A61" s="48" t="s">
        <v>84</v>
      </c>
      <c r="B61" s="142">
        <v>1</v>
      </c>
      <c r="C61" s="41" t="s">
        <v>73</v>
      </c>
      <c r="D61" s="172">
        <v>500</v>
      </c>
      <c r="E61" s="47">
        <f t="shared" si="1"/>
        <v>500</v>
      </c>
      <c r="F61" s="205"/>
      <c r="G61" s="206"/>
      <c r="H61" s="206"/>
      <c r="I61" s="207"/>
    </row>
    <row r="62" spans="1:9" ht="15.75" customHeight="1" thickBot="1" x14ac:dyDescent="0.45">
      <c r="A62" s="143" t="s">
        <v>85</v>
      </c>
      <c r="B62" s="142">
        <v>1</v>
      </c>
      <c r="C62" s="41" t="s">
        <v>73</v>
      </c>
      <c r="D62" s="172">
        <v>500</v>
      </c>
      <c r="E62" s="47">
        <f t="shared" si="1"/>
        <v>500</v>
      </c>
      <c r="F62" s="205"/>
      <c r="G62" s="206"/>
      <c r="H62" s="206"/>
      <c r="I62" s="207"/>
    </row>
    <row r="63" spans="1:9" ht="15.75" customHeight="1" thickTop="1" thickBot="1" x14ac:dyDescent="0.45">
      <c r="A63" s="49" t="s">
        <v>86</v>
      </c>
      <c r="B63" s="41"/>
      <c r="C63" s="41"/>
      <c r="D63" s="164"/>
      <c r="E63" s="47"/>
      <c r="F63" s="208"/>
      <c r="G63" s="209"/>
      <c r="H63" s="209"/>
      <c r="I63" s="210"/>
    </row>
    <row r="64" spans="1:9" ht="15.75" customHeight="1" thickTop="1" thickBot="1" x14ac:dyDescent="0.45">
      <c r="A64" s="158" t="s">
        <v>87</v>
      </c>
      <c r="B64" s="41">
        <v>68</v>
      </c>
      <c r="C64" s="159" t="s">
        <v>62</v>
      </c>
      <c r="D64" s="173">
        <v>50</v>
      </c>
      <c r="E64" s="160">
        <f t="shared" si="1"/>
        <v>3400</v>
      </c>
      <c r="F64" s="211" t="s">
        <v>274</v>
      </c>
      <c r="G64" s="212"/>
      <c r="H64" s="212"/>
      <c r="I64" s="213"/>
    </row>
    <row r="65" spans="1:9" ht="15.75" customHeight="1" thickBot="1" x14ac:dyDescent="0.45">
      <c r="A65" s="146" t="s">
        <v>88</v>
      </c>
      <c r="B65" s="147"/>
      <c r="C65" s="147"/>
      <c r="D65" s="165"/>
      <c r="E65" s="148"/>
      <c r="F65" s="214"/>
      <c r="G65" s="215"/>
      <c r="H65" s="215"/>
      <c r="I65" s="216"/>
    </row>
    <row r="66" spans="1:9" ht="15.75" customHeight="1" thickTop="1" x14ac:dyDescent="0.4">
      <c r="A66" s="48" t="s">
        <v>89</v>
      </c>
      <c r="B66" s="142">
        <v>1</v>
      </c>
      <c r="C66" s="142" t="s">
        <v>90</v>
      </c>
      <c r="D66" s="172"/>
      <c r="E66" s="47">
        <f t="shared" si="1"/>
        <v>0</v>
      </c>
      <c r="F66" s="205" t="s">
        <v>275</v>
      </c>
      <c r="G66" s="206"/>
      <c r="H66" s="206"/>
      <c r="I66" s="207"/>
    </row>
    <row r="67" spans="1:9" ht="15.75" customHeight="1" x14ac:dyDescent="0.4">
      <c r="A67" s="48" t="s">
        <v>91</v>
      </c>
      <c r="B67" s="142">
        <v>1</v>
      </c>
      <c r="C67" s="142" t="s">
        <v>90</v>
      </c>
      <c r="D67" s="172"/>
      <c r="E67" s="47">
        <f t="shared" si="1"/>
        <v>0</v>
      </c>
      <c r="F67" s="205" t="s">
        <v>275</v>
      </c>
      <c r="G67" s="206"/>
      <c r="H67" s="206"/>
      <c r="I67" s="207"/>
    </row>
    <row r="68" spans="1:9" ht="15.75" customHeight="1" x14ac:dyDescent="0.4">
      <c r="A68" s="48" t="s">
        <v>92</v>
      </c>
      <c r="B68" s="41">
        <v>1</v>
      </c>
      <c r="C68" s="142" t="s">
        <v>90</v>
      </c>
      <c r="D68" s="172"/>
      <c r="E68" s="47">
        <f t="shared" si="1"/>
        <v>0</v>
      </c>
      <c r="F68" s="205" t="s">
        <v>281</v>
      </c>
      <c r="G68" s="206"/>
      <c r="H68" s="206"/>
      <c r="I68" s="207"/>
    </row>
    <row r="69" spans="1:9" ht="15.75" customHeight="1" x14ac:dyDescent="0.4">
      <c r="A69" s="48" t="s">
        <v>93</v>
      </c>
      <c r="B69" s="41">
        <v>1</v>
      </c>
      <c r="C69" s="142" t="s">
        <v>90</v>
      </c>
      <c r="D69" s="172">
        <v>1000</v>
      </c>
      <c r="E69" s="47">
        <f t="shared" si="1"/>
        <v>1000</v>
      </c>
      <c r="F69" s="205" t="s">
        <v>282</v>
      </c>
      <c r="G69" s="206"/>
      <c r="H69" s="206"/>
      <c r="I69" s="207"/>
    </row>
    <row r="70" spans="1:9" ht="15.75" customHeight="1" thickBot="1" x14ac:dyDescent="0.45">
      <c r="A70" s="48" t="s">
        <v>94</v>
      </c>
      <c r="B70" s="142">
        <v>1</v>
      </c>
      <c r="C70" s="41" t="s">
        <v>90</v>
      </c>
      <c r="D70" s="172"/>
      <c r="E70" s="47">
        <f t="shared" si="1"/>
        <v>0</v>
      </c>
      <c r="F70" s="205" t="s">
        <v>276</v>
      </c>
      <c r="G70" s="206"/>
      <c r="H70" s="206"/>
      <c r="I70" s="207"/>
    </row>
    <row r="71" spans="1:9" ht="15.75" customHeight="1" thickTop="1" thickBot="1" x14ac:dyDescent="0.45">
      <c r="A71" s="49" t="s">
        <v>95</v>
      </c>
      <c r="B71" s="41"/>
      <c r="C71" s="41"/>
      <c r="D71" s="164"/>
      <c r="E71" s="47"/>
      <c r="F71" s="208"/>
      <c r="G71" s="209"/>
      <c r="H71" s="209"/>
      <c r="I71" s="210"/>
    </row>
    <row r="72" spans="1:9" ht="15.75" customHeight="1" thickTop="1" x14ac:dyDescent="0.4">
      <c r="A72" s="48" t="s">
        <v>96</v>
      </c>
      <c r="B72" s="41">
        <v>68</v>
      </c>
      <c r="C72" s="41" t="s">
        <v>62</v>
      </c>
      <c r="D72" s="172">
        <v>10</v>
      </c>
      <c r="E72" s="47">
        <f t="shared" si="1"/>
        <v>680</v>
      </c>
      <c r="F72" s="205"/>
      <c r="G72" s="206"/>
      <c r="H72" s="206"/>
      <c r="I72" s="207"/>
    </row>
    <row r="73" spans="1:9" ht="15.75" customHeight="1" x14ac:dyDescent="0.4">
      <c r="A73" s="48" t="s">
        <v>97</v>
      </c>
      <c r="B73" s="41">
        <v>68</v>
      </c>
      <c r="C73" s="41" t="s">
        <v>62</v>
      </c>
      <c r="D73" s="172"/>
      <c r="E73" s="47">
        <f t="shared" si="1"/>
        <v>0</v>
      </c>
      <c r="F73" s="205" t="s">
        <v>271</v>
      </c>
      <c r="G73" s="206"/>
      <c r="H73" s="206"/>
      <c r="I73" s="207"/>
    </row>
    <row r="74" spans="1:9" ht="15.75" customHeight="1" x14ac:dyDescent="0.4">
      <c r="A74" s="48" t="s">
        <v>98</v>
      </c>
      <c r="B74" s="41">
        <v>68</v>
      </c>
      <c r="C74" s="41" t="s">
        <v>62</v>
      </c>
      <c r="D74" s="172">
        <v>75</v>
      </c>
      <c r="E74" s="47">
        <f t="shared" si="1"/>
        <v>5100</v>
      </c>
      <c r="F74" s="205"/>
      <c r="G74" s="206"/>
      <c r="H74" s="206"/>
      <c r="I74" s="207"/>
    </row>
    <row r="75" spans="1:9" ht="15.75" customHeight="1" thickBot="1" x14ac:dyDescent="0.45">
      <c r="A75" s="48" t="s">
        <v>99</v>
      </c>
      <c r="B75" s="41">
        <v>68</v>
      </c>
      <c r="C75" s="41" t="s">
        <v>62</v>
      </c>
      <c r="D75" s="172">
        <v>50</v>
      </c>
      <c r="E75" s="47">
        <f t="shared" si="1"/>
        <v>3400</v>
      </c>
      <c r="F75" s="205"/>
      <c r="G75" s="206"/>
      <c r="H75" s="206"/>
      <c r="I75" s="207"/>
    </row>
    <row r="76" spans="1:9" ht="15.75" customHeight="1" thickTop="1" thickBot="1" x14ac:dyDescent="0.45">
      <c r="A76" s="49" t="s">
        <v>100</v>
      </c>
      <c r="B76" s="41"/>
      <c r="C76" s="41"/>
      <c r="D76" s="164"/>
      <c r="E76" s="47"/>
      <c r="F76" s="208"/>
      <c r="G76" s="209"/>
      <c r="H76" s="209"/>
      <c r="I76" s="210"/>
    </row>
    <row r="77" spans="1:9" ht="15.75" customHeight="1" thickTop="1" x14ac:dyDescent="0.4">
      <c r="A77" s="48" t="s">
        <v>101</v>
      </c>
      <c r="B77" s="41">
        <v>68</v>
      </c>
      <c r="C77" s="41" t="s">
        <v>62</v>
      </c>
      <c r="D77" s="172">
        <v>600</v>
      </c>
      <c r="E77" s="47">
        <f t="shared" si="1"/>
        <v>40800</v>
      </c>
      <c r="F77" s="205"/>
      <c r="G77" s="206"/>
      <c r="H77" s="206"/>
      <c r="I77" s="207"/>
    </row>
    <row r="78" spans="1:9" ht="15.75" customHeight="1" x14ac:dyDescent="0.4">
      <c r="A78" s="48" t="s">
        <v>102</v>
      </c>
      <c r="B78" s="142">
        <v>1</v>
      </c>
      <c r="C78" s="41" t="s">
        <v>90</v>
      </c>
      <c r="D78" s="172">
        <v>250</v>
      </c>
      <c r="E78" s="47">
        <f t="shared" si="1"/>
        <v>250</v>
      </c>
      <c r="F78" s="205"/>
      <c r="G78" s="206"/>
      <c r="H78" s="206"/>
      <c r="I78" s="207"/>
    </row>
    <row r="79" spans="1:9" ht="15.75" customHeight="1" x14ac:dyDescent="0.4">
      <c r="A79" s="48" t="s">
        <v>103</v>
      </c>
      <c r="B79" s="142">
        <v>1</v>
      </c>
      <c r="C79" s="41" t="s">
        <v>90</v>
      </c>
      <c r="D79" s="172">
        <v>400</v>
      </c>
      <c r="E79" s="47">
        <f t="shared" si="1"/>
        <v>400</v>
      </c>
      <c r="F79" s="205"/>
      <c r="G79" s="206"/>
      <c r="H79" s="206"/>
      <c r="I79" s="207"/>
    </row>
    <row r="80" spans="1:9" ht="15.75" customHeight="1" x14ac:dyDescent="0.4">
      <c r="A80" s="48" t="s">
        <v>104</v>
      </c>
      <c r="B80" s="142">
        <v>1</v>
      </c>
      <c r="C80" s="41" t="s">
        <v>90</v>
      </c>
      <c r="D80" s="172">
        <v>2500</v>
      </c>
      <c r="E80" s="47">
        <f t="shared" si="1"/>
        <v>2500</v>
      </c>
      <c r="F80" s="205"/>
      <c r="G80" s="206"/>
      <c r="H80" s="206"/>
      <c r="I80" s="207"/>
    </row>
    <row r="81" spans="1:9" ht="15.75" customHeight="1" thickBot="1" x14ac:dyDescent="0.45">
      <c r="A81" s="48" t="s">
        <v>105</v>
      </c>
      <c r="B81" s="41">
        <v>68</v>
      </c>
      <c r="C81" s="41" t="s">
        <v>62</v>
      </c>
      <c r="D81" s="172">
        <v>125</v>
      </c>
      <c r="E81" s="47">
        <f t="shared" si="1"/>
        <v>8500</v>
      </c>
      <c r="F81" s="205"/>
      <c r="G81" s="206"/>
      <c r="H81" s="206"/>
      <c r="I81" s="207"/>
    </row>
    <row r="82" spans="1:9" ht="15.75" customHeight="1" thickTop="1" thickBot="1" x14ac:dyDescent="0.45">
      <c r="A82" s="49" t="s">
        <v>106</v>
      </c>
      <c r="B82" s="41"/>
      <c r="C82" s="41"/>
      <c r="D82" s="164"/>
      <c r="E82" s="47"/>
      <c r="F82" s="208"/>
      <c r="G82" s="209"/>
      <c r="H82" s="209"/>
      <c r="I82" s="210"/>
    </row>
    <row r="83" spans="1:9" ht="15.75" customHeight="1" thickTop="1" thickBot="1" x14ac:dyDescent="0.45">
      <c r="A83" s="50" t="s">
        <v>107</v>
      </c>
      <c r="B83" s="41">
        <v>34</v>
      </c>
      <c r="C83" s="41" t="s">
        <v>62</v>
      </c>
      <c r="D83" s="172"/>
      <c r="E83" s="47">
        <f t="shared" si="1"/>
        <v>0</v>
      </c>
      <c r="F83" s="205" t="s">
        <v>277</v>
      </c>
      <c r="G83" s="206"/>
      <c r="H83" s="206"/>
      <c r="I83" s="207"/>
    </row>
    <row r="84" spans="1:9" ht="15.75" customHeight="1" thickTop="1" thickBot="1" x14ac:dyDescent="0.45">
      <c r="A84" s="49" t="s">
        <v>108</v>
      </c>
      <c r="B84" s="41"/>
      <c r="C84" s="41"/>
      <c r="D84" s="164"/>
      <c r="E84" s="47"/>
      <c r="F84" s="208"/>
      <c r="G84" s="209"/>
      <c r="H84" s="209"/>
      <c r="I84" s="210"/>
    </row>
    <row r="85" spans="1:9" ht="15.75" customHeight="1" thickTop="1" x14ac:dyDescent="0.4">
      <c r="A85" s="51" t="s">
        <v>109</v>
      </c>
      <c r="B85" s="41">
        <v>34</v>
      </c>
      <c r="C85" s="41" t="s">
        <v>62</v>
      </c>
      <c r="D85" s="172"/>
      <c r="E85" s="47">
        <f t="shared" si="1"/>
        <v>0</v>
      </c>
      <c r="F85" s="205" t="s">
        <v>272</v>
      </c>
      <c r="G85" s="206"/>
      <c r="H85" s="206"/>
      <c r="I85" s="207"/>
    </row>
    <row r="86" spans="1:9" ht="15.75" customHeight="1" x14ac:dyDescent="0.4">
      <c r="A86" s="51" t="s">
        <v>110</v>
      </c>
      <c r="B86" s="41">
        <v>34</v>
      </c>
      <c r="C86" s="41" t="s">
        <v>62</v>
      </c>
      <c r="D86" s="172"/>
      <c r="E86" s="47">
        <f t="shared" si="1"/>
        <v>0</v>
      </c>
      <c r="F86" s="205" t="s">
        <v>272</v>
      </c>
      <c r="G86" s="206"/>
      <c r="H86" s="206"/>
      <c r="I86" s="207"/>
    </row>
    <row r="87" spans="1:9" ht="15.75" customHeight="1" x14ac:dyDescent="0.4">
      <c r="A87" s="51" t="s">
        <v>111</v>
      </c>
      <c r="B87" s="41">
        <v>34</v>
      </c>
      <c r="C87" s="41" t="s">
        <v>62</v>
      </c>
      <c r="D87" s="172">
        <v>125</v>
      </c>
      <c r="E87" s="47">
        <f t="shared" si="1"/>
        <v>4250</v>
      </c>
      <c r="F87" s="205"/>
      <c r="G87" s="206"/>
      <c r="H87" s="206"/>
      <c r="I87" s="207"/>
    </row>
    <row r="88" spans="1:9" ht="15.75" customHeight="1" x14ac:dyDescent="0.4">
      <c r="A88" s="51" t="s">
        <v>112</v>
      </c>
      <c r="B88" s="41">
        <v>34</v>
      </c>
      <c r="C88" s="41" t="s">
        <v>62</v>
      </c>
      <c r="D88" s="172"/>
      <c r="E88" s="47">
        <f t="shared" si="1"/>
        <v>0</v>
      </c>
      <c r="F88" s="205" t="s">
        <v>272</v>
      </c>
      <c r="G88" s="206"/>
      <c r="H88" s="206"/>
      <c r="I88" s="207"/>
    </row>
    <row r="89" spans="1:9" ht="15.75" customHeight="1" thickBot="1" x14ac:dyDescent="0.45">
      <c r="A89" s="50" t="s">
        <v>113</v>
      </c>
      <c r="B89" s="41">
        <v>34</v>
      </c>
      <c r="C89" s="41" t="s">
        <v>62</v>
      </c>
      <c r="D89" s="172"/>
      <c r="E89" s="47">
        <f t="shared" si="1"/>
        <v>0</v>
      </c>
      <c r="F89" s="205" t="s">
        <v>272</v>
      </c>
      <c r="G89" s="206"/>
      <c r="H89" s="206"/>
      <c r="I89" s="207"/>
    </row>
    <row r="90" spans="1:9" ht="15.75" customHeight="1" thickTop="1" thickBot="1" x14ac:dyDescent="0.45">
      <c r="A90" s="49" t="s">
        <v>114</v>
      </c>
      <c r="B90" s="41"/>
      <c r="C90" s="41"/>
      <c r="D90" s="164"/>
      <c r="E90" s="47"/>
      <c r="F90" s="208"/>
      <c r="G90" s="209"/>
      <c r="H90" s="209"/>
      <c r="I90" s="210"/>
    </row>
    <row r="91" spans="1:9" ht="15.75" customHeight="1" thickTop="1" x14ac:dyDescent="0.4">
      <c r="A91" s="50" t="s">
        <v>115</v>
      </c>
      <c r="B91" s="142">
        <v>1</v>
      </c>
      <c r="C91" s="41" t="s">
        <v>90</v>
      </c>
      <c r="D91" s="172">
        <v>200</v>
      </c>
      <c r="E91" s="47">
        <f t="shared" si="1"/>
        <v>200</v>
      </c>
      <c r="F91" s="205"/>
      <c r="G91" s="206"/>
      <c r="H91" s="206"/>
      <c r="I91" s="207"/>
    </row>
    <row r="92" spans="1:9" ht="15.75" customHeight="1" x14ac:dyDescent="0.4">
      <c r="A92" s="50" t="s">
        <v>116</v>
      </c>
      <c r="B92" s="142">
        <v>1</v>
      </c>
      <c r="C92" s="41" t="s">
        <v>90</v>
      </c>
      <c r="D92" s="172"/>
      <c r="E92" s="47">
        <f t="shared" si="1"/>
        <v>0</v>
      </c>
      <c r="F92" s="205" t="s">
        <v>270</v>
      </c>
      <c r="G92" s="206"/>
      <c r="H92" s="206"/>
      <c r="I92" s="207"/>
    </row>
    <row r="93" spans="1:9" ht="15.75" customHeight="1" thickBot="1" x14ac:dyDescent="0.45">
      <c r="A93" s="50" t="s">
        <v>117</v>
      </c>
      <c r="B93" s="142">
        <v>1</v>
      </c>
      <c r="C93" s="41" t="s">
        <v>90</v>
      </c>
      <c r="D93" s="172">
        <v>200</v>
      </c>
      <c r="E93" s="47">
        <f t="shared" si="1"/>
        <v>200</v>
      </c>
      <c r="F93" s="205"/>
      <c r="G93" s="206"/>
      <c r="H93" s="206"/>
      <c r="I93" s="207"/>
    </row>
    <row r="94" spans="1:9" ht="15.75" customHeight="1" thickTop="1" thickBot="1" x14ac:dyDescent="0.45">
      <c r="A94" s="49" t="s">
        <v>118</v>
      </c>
      <c r="B94" s="41"/>
      <c r="C94" s="41"/>
      <c r="D94" s="164"/>
      <c r="E94" s="47"/>
      <c r="F94" s="208"/>
      <c r="G94" s="209"/>
      <c r="H94" s="209"/>
      <c r="I94" s="210"/>
    </row>
    <row r="95" spans="1:9" ht="15.75" customHeight="1" thickTop="1" x14ac:dyDescent="0.4">
      <c r="A95" s="50" t="s">
        <v>119</v>
      </c>
      <c r="B95" s="142">
        <v>1</v>
      </c>
      <c r="C95" s="41" t="s">
        <v>90</v>
      </c>
      <c r="D95" s="172">
        <v>67500</v>
      </c>
      <c r="E95" s="47">
        <f t="shared" si="1"/>
        <v>67500</v>
      </c>
      <c r="F95" s="205"/>
      <c r="G95" s="206"/>
      <c r="H95" s="206"/>
      <c r="I95" s="207"/>
    </row>
    <row r="96" spans="1:9" ht="15.75" customHeight="1" x14ac:dyDescent="0.4">
      <c r="A96" s="51" t="s">
        <v>120</v>
      </c>
      <c r="B96" s="142">
        <v>1</v>
      </c>
      <c r="C96" s="41" t="s">
        <v>90</v>
      </c>
      <c r="D96" s="172">
        <v>6750</v>
      </c>
      <c r="E96" s="47">
        <f t="shared" si="1"/>
        <v>6750</v>
      </c>
      <c r="F96" s="205"/>
      <c r="G96" s="206"/>
      <c r="H96" s="206"/>
      <c r="I96" s="207"/>
    </row>
    <row r="97" spans="1:9" ht="15.75" customHeight="1" thickBot="1" x14ac:dyDescent="0.45">
      <c r="A97" s="50" t="s">
        <v>121</v>
      </c>
      <c r="B97" s="142">
        <v>1</v>
      </c>
      <c r="C97" s="41" t="s">
        <v>90</v>
      </c>
      <c r="D97" s="172">
        <v>27000</v>
      </c>
      <c r="E97" s="47">
        <f t="shared" si="1"/>
        <v>27000</v>
      </c>
      <c r="F97" s="205"/>
      <c r="G97" s="206"/>
      <c r="H97" s="206"/>
      <c r="I97" s="207"/>
    </row>
    <row r="98" spans="1:9" ht="15.75" customHeight="1" thickTop="1" thickBot="1" x14ac:dyDescent="0.45">
      <c r="A98" s="49" t="s">
        <v>122</v>
      </c>
      <c r="B98" s="41"/>
      <c r="C98" s="41"/>
      <c r="D98" s="164"/>
      <c r="E98" s="47"/>
      <c r="F98" s="208"/>
      <c r="G98" s="209"/>
      <c r="H98" s="209"/>
      <c r="I98" s="210"/>
    </row>
    <row r="99" spans="1:9" ht="15.75" customHeight="1" thickTop="1" x14ac:dyDescent="0.4">
      <c r="A99" s="50" t="s">
        <v>123</v>
      </c>
      <c r="B99" s="41">
        <v>1</v>
      </c>
      <c r="C99" s="41" t="s">
        <v>90</v>
      </c>
      <c r="D99" s="172">
        <v>500</v>
      </c>
      <c r="E99" s="47">
        <f t="shared" si="1"/>
        <v>500</v>
      </c>
      <c r="F99" s="205"/>
      <c r="G99" s="206"/>
      <c r="H99" s="206"/>
      <c r="I99" s="207"/>
    </row>
    <row r="100" spans="1:9" ht="15.75" customHeight="1" x14ac:dyDescent="0.4">
      <c r="A100" s="50" t="s">
        <v>124</v>
      </c>
      <c r="B100" s="41">
        <v>1</v>
      </c>
      <c r="C100" s="41" t="s">
        <v>90</v>
      </c>
      <c r="D100" s="172"/>
      <c r="E100" s="47">
        <f t="shared" si="1"/>
        <v>0</v>
      </c>
      <c r="F100" s="205" t="s">
        <v>278</v>
      </c>
      <c r="G100" s="206"/>
      <c r="H100" s="206"/>
      <c r="I100" s="207"/>
    </row>
    <row r="101" spans="1:9" ht="15.75" customHeight="1" x14ac:dyDescent="0.4">
      <c r="A101" s="50" t="s">
        <v>125</v>
      </c>
      <c r="B101" s="41">
        <v>1</v>
      </c>
      <c r="C101" s="41" t="s">
        <v>90</v>
      </c>
      <c r="D101" s="172">
        <v>100</v>
      </c>
      <c r="E101" s="47">
        <f t="shared" si="1"/>
        <v>100</v>
      </c>
      <c r="F101" s="205"/>
      <c r="G101" s="206"/>
      <c r="H101" s="206"/>
      <c r="I101" s="207"/>
    </row>
    <row r="102" spans="1:9" ht="15.75" customHeight="1" x14ac:dyDescent="0.4">
      <c r="A102" s="50" t="s">
        <v>126</v>
      </c>
      <c r="B102" s="41">
        <v>1</v>
      </c>
      <c r="C102" s="41" t="s">
        <v>90</v>
      </c>
      <c r="D102" s="172">
        <v>612</v>
      </c>
      <c r="E102" s="47">
        <f t="shared" si="1"/>
        <v>612</v>
      </c>
      <c r="F102" s="205"/>
      <c r="G102" s="206"/>
      <c r="H102" s="206"/>
      <c r="I102" s="207"/>
    </row>
    <row r="103" spans="1:9" ht="15.75" customHeight="1" x14ac:dyDescent="0.4">
      <c r="A103" s="50" t="s">
        <v>127</v>
      </c>
      <c r="B103" s="41">
        <v>1</v>
      </c>
      <c r="C103" s="41" t="s">
        <v>90</v>
      </c>
      <c r="D103" s="172">
        <v>900</v>
      </c>
      <c r="E103" s="47">
        <f t="shared" si="1"/>
        <v>900</v>
      </c>
      <c r="F103" s="205"/>
      <c r="G103" s="206"/>
      <c r="H103" s="206"/>
      <c r="I103" s="207"/>
    </row>
    <row r="104" spans="1:9" ht="15.75" customHeight="1" x14ac:dyDescent="0.4">
      <c r="A104" s="50" t="s">
        <v>128</v>
      </c>
      <c r="B104" s="41">
        <v>1</v>
      </c>
      <c r="C104" s="41" t="s">
        <v>90</v>
      </c>
      <c r="D104" s="172">
        <v>750</v>
      </c>
      <c r="E104" s="47">
        <f t="shared" si="1"/>
        <v>750</v>
      </c>
      <c r="F104" s="205"/>
      <c r="G104" s="206"/>
      <c r="H104" s="206"/>
      <c r="I104" s="207"/>
    </row>
    <row r="105" spans="1:9" ht="15.75" customHeight="1" x14ac:dyDescent="0.4">
      <c r="A105" s="50" t="s">
        <v>129</v>
      </c>
      <c r="B105" s="41">
        <v>1</v>
      </c>
      <c r="C105" s="41" t="s">
        <v>90</v>
      </c>
      <c r="D105" s="172">
        <v>2500</v>
      </c>
      <c r="E105" s="47">
        <f t="shared" ref="E105:E129" si="2">SUM(B105)*D105</f>
        <v>2500</v>
      </c>
      <c r="F105" s="205"/>
      <c r="G105" s="206"/>
      <c r="H105" s="206"/>
      <c r="I105" s="207"/>
    </row>
    <row r="106" spans="1:9" ht="15.75" customHeight="1" x14ac:dyDescent="0.4">
      <c r="A106" s="50" t="s">
        <v>130</v>
      </c>
      <c r="B106" s="142">
        <v>15</v>
      </c>
      <c r="C106" s="41" t="s">
        <v>131</v>
      </c>
      <c r="D106" s="172">
        <v>10</v>
      </c>
      <c r="E106" s="47">
        <f t="shared" si="2"/>
        <v>150</v>
      </c>
      <c r="F106" s="205" t="s">
        <v>132</v>
      </c>
      <c r="G106" s="206"/>
      <c r="H106" s="206"/>
      <c r="I106" s="207"/>
    </row>
    <row r="107" spans="1:9" ht="15.75" customHeight="1" x14ac:dyDescent="0.4">
      <c r="A107" s="50" t="s">
        <v>133</v>
      </c>
      <c r="B107" s="41">
        <v>1</v>
      </c>
      <c r="C107" s="41" t="s">
        <v>90</v>
      </c>
      <c r="D107" s="172">
        <v>2500</v>
      </c>
      <c r="E107" s="47">
        <f t="shared" si="2"/>
        <v>2500</v>
      </c>
      <c r="F107" s="205" t="s">
        <v>134</v>
      </c>
      <c r="G107" s="206"/>
      <c r="H107" s="206"/>
      <c r="I107" s="207"/>
    </row>
    <row r="108" spans="1:9" ht="15.75" customHeight="1" thickBot="1" x14ac:dyDescent="0.45">
      <c r="A108" s="50" t="s">
        <v>135</v>
      </c>
      <c r="B108" s="142">
        <v>1</v>
      </c>
      <c r="C108" s="41" t="s">
        <v>90</v>
      </c>
      <c r="D108" s="172">
        <v>27000</v>
      </c>
      <c r="E108" s="47">
        <f t="shared" si="2"/>
        <v>27000</v>
      </c>
      <c r="F108" s="205" t="s">
        <v>136</v>
      </c>
      <c r="G108" s="206"/>
      <c r="H108" s="206"/>
      <c r="I108" s="207"/>
    </row>
    <row r="109" spans="1:9" ht="15.75" customHeight="1" thickTop="1" thickBot="1" x14ac:dyDescent="0.45">
      <c r="A109" s="49" t="s">
        <v>137</v>
      </c>
      <c r="B109" s="41"/>
      <c r="C109" s="41"/>
      <c r="D109" s="164"/>
      <c r="E109" s="47"/>
      <c r="F109" s="208"/>
      <c r="G109" s="209"/>
      <c r="H109" s="209"/>
      <c r="I109" s="210"/>
    </row>
    <row r="110" spans="1:9" ht="15.75" customHeight="1" thickTop="1" x14ac:dyDescent="0.4">
      <c r="A110" s="50" t="s">
        <v>138</v>
      </c>
      <c r="B110" s="142">
        <v>1</v>
      </c>
      <c r="C110" s="41" t="s">
        <v>90</v>
      </c>
      <c r="D110" s="172">
        <v>1200</v>
      </c>
      <c r="E110" s="47">
        <f t="shared" si="2"/>
        <v>1200</v>
      </c>
      <c r="F110" s="205"/>
      <c r="G110" s="206"/>
      <c r="H110" s="206"/>
      <c r="I110" s="207"/>
    </row>
    <row r="111" spans="1:9" ht="15.75" customHeight="1" x14ac:dyDescent="0.4">
      <c r="A111" s="50" t="s">
        <v>139</v>
      </c>
      <c r="B111" s="142">
        <v>1</v>
      </c>
      <c r="C111" s="41" t="s">
        <v>90</v>
      </c>
      <c r="D111" s="172">
        <v>200</v>
      </c>
      <c r="E111" s="47">
        <f t="shared" si="2"/>
        <v>200</v>
      </c>
      <c r="F111" s="205"/>
      <c r="G111" s="206"/>
      <c r="H111" s="206"/>
      <c r="I111" s="207"/>
    </row>
    <row r="112" spans="1:9" ht="15.75" customHeight="1" x14ac:dyDescent="0.4">
      <c r="A112" s="48" t="s">
        <v>140</v>
      </c>
      <c r="B112" s="142">
        <v>1</v>
      </c>
      <c r="C112" s="41" t="s">
        <v>73</v>
      </c>
      <c r="D112" s="172">
        <v>500</v>
      </c>
      <c r="E112" s="47">
        <f t="shared" si="2"/>
        <v>500</v>
      </c>
      <c r="F112" s="205"/>
      <c r="G112" s="206"/>
      <c r="H112" s="206"/>
      <c r="I112" s="207"/>
    </row>
    <row r="113" spans="1:9" ht="15.75" customHeight="1" x14ac:dyDescent="0.4">
      <c r="A113" s="50" t="s">
        <v>141</v>
      </c>
      <c r="B113" s="142">
        <v>1</v>
      </c>
      <c r="C113" s="41" t="s">
        <v>90</v>
      </c>
      <c r="D113" s="172">
        <v>2700</v>
      </c>
      <c r="E113" s="47">
        <f t="shared" si="2"/>
        <v>2700</v>
      </c>
      <c r="F113" s="205"/>
      <c r="G113" s="206"/>
      <c r="H113" s="206"/>
      <c r="I113" s="207"/>
    </row>
    <row r="114" spans="1:9" ht="15.75" customHeight="1" thickBot="1" x14ac:dyDescent="0.45">
      <c r="A114" s="50" t="s">
        <v>142</v>
      </c>
      <c r="B114" s="142">
        <v>1</v>
      </c>
      <c r="C114" s="41" t="s">
        <v>90</v>
      </c>
      <c r="D114" s="172">
        <v>2700</v>
      </c>
      <c r="E114" s="47">
        <f t="shared" si="2"/>
        <v>2700</v>
      </c>
      <c r="F114" s="205"/>
      <c r="G114" s="206"/>
      <c r="H114" s="206"/>
      <c r="I114" s="207"/>
    </row>
    <row r="115" spans="1:9" ht="15.75" customHeight="1" thickTop="1" thickBot="1" x14ac:dyDescent="0.45">
      <c r="A115" s="49" t="s">
        <v>143</v>
      </c>
      <c r="B115" s="142"/>
      <c r="C115" s="41"/>
      <c r="D115" s="164"/>
      <c r="E115" s="47"/>
      <c r="F115" s="208"/>
      <c r="G115" s="209"/>
      <c r="H115" s="209"/>
      <c r="I115" s="210"/>
    </row>
    <row r="116" spans="1:9" ht="15.75" customHeight="1" thickTop="1" x14ac:dyDescent="0.4">
      <c r="A116" s="50" t="s">
        <v>144</v>
      </c>
      <c r="B116" s="142">
        <v>1</v>
      </c>
      <c r="C116" s="41" t="s">
        <v>90</v>
      </c>
      <c r="D116" s="172"/>
      <c r="E116" s="47">
        <f t="shared" si="2"/>
        <v>0</v>
      </c>
      <c r="F116" s="205" t="s">
        <v>279</v>
      </c>
      <c r="G116" s="206"/>
      <c r="H116" s="206"/>
      <c r="I116" s="207"/>
    </row>
    <row r="117" spans="1:9" ht="15.75" customHeight="1" x14ac:dyDescent="0.4">
      <c r="A117" s="50" t="s">
        <v>145</v>
      </c>
      <c r="B117" s="142">
        <v>1</v>
      </c>
      <c r="C117" s="41" t="s">
        <v>90</v>
      </c>
      <c r="D117" s="172">
        <v>3375</v>
      </c>
      <c r="E117" s="47">
        <f t="shared" si="2"/>
        <v>3375</v>
      </c>
      <c r="F117" s="205"/>
      <c r="G117" s="206"/>
      <c r="H117" s="206"/>
      <c r="I117" s="207"/>
    </row>
    <row r="118" spans="1:9" ht="15.75" customHeight="1" x14ac:dyDescent="0.4">
      <c r="A118" s="50" t="s">
        <v>146</v>
      </c>
      <c r="B118" s="142">
        <v>1</v>
      </c>
      <c r="C118" s="41" t="s">
        <v>90</v>
      </c>
      <c r="D118" s="172">
        <v>1350</v>
      </c>
      <c r="E118" s="47">
        <f t="shared" si="2"/>
        <v>1350</v>
      </c>
      <c r="F118" s="205"/>
      <c r="G118" s="206"/>
      <c r="H118" s="206"/>
      <c r="I118" s="207"/>
    </row>
    <row r="119" spans="1:9" ht="15.75" customHeight="1" x14ac:dyDescent="0.4">
      <c r="A119" s="50" t="s">
        <v>147</v>
      </c>
      <c r="B119" s="41">
        <v>8</v>
      </c>
      <c r="C119" s="41" t="s">
        <v>131</v>
      </c>
      <c r="D119" s="172">
        <v>185</v>
      </c>
      <c r="E119" s="47">
        <f t="shared" si="2"/>
        <v>1480</v>
      </c>
      <c r="F119" s="205"/>
      <c r="G119" s="206"/>
      <c r="H119" s="206"/>
      <c r="I119" s="207"/>
    </row>
    <row r="120" spans="1:9" ht="15.75" customHeight="1" x14ac:dyDescent="0.4">
      <c r="A120" s="50" t="s">
        <v>148</v>
      </c>
      <c r="B120" s="41">
        <v>1</v>
      </c>
      <c r="C120" s="41" t="s">
        <v>90</v>
      </c>
      <c r="D120" s="172">
        <v>1000</v>
      </c>
      <c r="E120" s="47">
        <f t="shared" si="2"/>
        <v>1000</v>
      </c>
      <c r="F120" s="205"/>
      <c r="G120" s="206"/>
      <c r="H120" s="206"/>
      <c r="I120" s="207"/>
    </row>
    <row r="121" spans="1:9" ht="15.75" customHeight="1" thickBot="1" x14ac:dyDescent="0.45">
      <c r="A121" s="50" t="s">
        <v>149</v>
      </c>
      <c r="B121" s="142">
        <v>27</v>
      </c>
      <c r="C121" s="142" t="s">
        <v>131</v>
      </c>
      <c r="D121" s="172"/>
      <c r="E121" s="47">
        <f t="shared" si="2"/>
        <v>0</v>
      </c>
      <c r="F121" s="205" t="s">
        <v>273</v>
      </c>
      <c r="G121" s="206"/>
      <c r="H121" s="206"/>
      <c r="I121" s="207"/>
    </row>
    <row r="122" spans="1:9" ht="15.75" customHeight="1" thickTop="1" thickBot="1" x14ac:dyDescent="0.45">
      <c r="A122" s="49" t="s">
        <v>150</v>
      </c>
      <c r="B122" s="41"/>
      <c r="C122" s="41"/>
      <c r="D122" s="164"/>
      <c r="E122" s="47"/>
      <c r="F122" s="208"/>
      <c r="G122" s="209"/>
      <c r="H122" s="209"/>
      <c r="I122" s="210"/>
    </row>
    <row r="123" spans="1:9" ht="15.75" customHeight="1" thickTop="1" x14ac:dyDescent="0.4">
      <c r="A123" s="48" t="s">
        <v>151</v>
      </c>
      <c r="B123" s="142">
        <v>1</v>
      </c>
      <c r="C123" s="41" t="s">
        <v>73</v>
      </c>
      <c r="D123" s="172"/>
      <c r="E123" s="47">
        <f t="shared" si="2"/>
        <v>0</v>
      </c>
      <c r="F123" s="205" t="s">
        <v>273</v>
      </c>
      <c r="G123" s="206"/>
      <c r="H123" s="206"/>
      <c r="I123" s="207"/>
    </row>
    <row r="124" spans="1:9" ht="15.75" customHeight="1" x14ac:dyDescent="0.4">
      <c r="A124" s="48" t="s">
        <v>152</v>
      </c>
      <c r="B124" s="142">
        <v>1</v>
      </c>
      <c r="C124" s="41" t="s">
        <v>73</v>
      </c>
      <c r="D124" s="172">
        <v>2500</v>
      </c>
      <c r="E124" s="47">
        <f t="shared" si="2"/>
        <v>2500</v>
      </c>
      <c r="F124" s="205" t="s">
        <v>280</v>
      </c>
      <c r="G124" s="206"/>
      <c r="H124" s="206"/>
      <c r="I124" s="207"/>
    </row>
    <row r="125" spans="1:9" ht="15.75" customHeight="1" thickBot="1" x14ac:dyDescent="0.45">
      <c r="A125" s="48" t="s">
        <v>153</v>
      </c>
      <c r="B125" s="41"/>
      <c r="C125" s="41"/>
      <c r="D125" s="164"/>
      <c r="E125" s="144" t="s">
        <v>154</v>
      </c>
      <c r="F125" s="208" t="s">
        <v>155</v>
      </c>
      <c r="G125" s="209"/>
      <c r="H125" s="209"/>
      <c r="I125" s="210"/>
    </row>
    <row r="126" spans="1:9" ht="15.75" customHeight="1" thickTop="1" thickBot="1" x14ac:dyDescent="0.45">
      <c r="A126" s="49" t="s">
        <v>156</v>
      </c>
      <c r="B126" s="41"/>
      <c r="C126" s="41"/>
      <c r="D126" s="164"/>
      <c r="E126" s="47"/>
      <c r="F126" s="208"/>
      <c r="G126" s="209"/>
      <c r="H126" s="209"/>
      <c r="I126" s="210"/>
    </row>
    <row r="127" spans="1:9" ht="15.75" customHeight="1" thickTop="1" x14ac:dyDescent="0.4">
      <c r="A127" s="48" t="s">
        <v>157</v>
      </c>
      <c r="B127" s="142">
        <v>27</v>
      </c>
      <c r="C127" s="142" t="s">
        <v>131</v>
      </c>
      <c r="D127" s="172"/>
      <c r="E127" s="47">
        <f t="shared" si="2"/>
        <v>0</v>
      </c>
      <c r="F127" s="205" t="s">
        <v>272</v>
      </c>
      <c r="G127" s="206"/>
      <c r="H127" s="206"/>
      <c r="I127" s="207"/>
    </row>
    <row r="128" spans="1:9" ht="15.75" customHeight="1" x14ac:dyDescent="0.4">
      <c r="A128" s="48" t="s">
        <v>158</v>
      </c>
      <c r="B128" s="142">
        <v>1</v>
      </c>
      <c r="C128" s="41" t="s">
        <v>90</v>
      </c>
      <c r="D128" s="172"/>
      <c r="E128" s="47">
        <f t="shared" si="2"/>
        <v>0</v>
      </c>
      <c r="F128" s="205" t="s">
        <v>272</v>
      </c>
      <c r="G128" s="206"/>
      <c r="H128" s="206"/>
      <c r="I128" s="207"/>
    </row>
    <row r="129" spans="1:9" ht="15.75" customHeight="1" x14ac:dyDescent="0.4">
      <c r="A129" s="48" t="s">
        <v>159</v>
      </c>
      <c r="B129" s="142">
        <v>1</v>
      </c>
      <c r="C129" s="41" t="s">
        <v>90</v>
      </c>
      <c r="D129" s="172">
        <v>600</v>
      </c>
      <c r="E129" s="47">
        <f t="shared" si="2"/>
        <v>600</v>
      </c>
      <c r="F129" s="205"/>
      <c r="G129" s="206"/>
      <c r="H129" s="206"/>
      <c r="I129" s="207"/>
    </row>
    <row r="130" spans="1:9" ht="15.75" customHeight="1" thickBot="1" x14ac:dyDescent="0.45">
      <c r="A130" s="48"/>
      <c r="B130" s="41"/>
      <c r="C130" s="41"/>
      <c r="D130" s="164"/>
      <c r="E130" s="47"/>
      <c r="F130" s="208"/>
      <c r="G130" s="209"/>
      <c r="H130" s="209"/>
      <c r="I130" s="210"/>
    </row>
    <row r="131" spans="1:9" ht="23.25" customHeight="1" thickTop="1" thickBot="1" x14ac:dyDescent="0.45">
      <c r="A131" s="52" t="s">
        <v>160</v>
      </c>
      <c r="B131" s="53"/>
      <c r="C131" s="54"/>
      <c r="D131" s="55"/>
      <c r="E131" s="56">
        <f>SUM(E40:E129)</f>
        <v>550487.80000000005</v>
      </c>
      <c r="F131" s="199"/>
      <c r="G131" s="200"/>
      <c r="H131" s="200"/>
      <c r="I131" s="201"/>
    </row>
    <row r="132" spans="1:9" ht="23.25" customHeight="1" thickTop="1" thickBot="1" x14ac:dyDescent="0.45">
      <c r="A132" s="52" t="s">
        <v>161</v>
      </c>
      <c r="B132" s="53"/>
      <c r="C132" s="54"/>
      <c r="D132" s="55"/>
      <c r="E132" s="56">
        <f>SUM(E131)/B20</f>
        <v>8095.4088235294121</v>
      </c>
      <c r="F132" s="199"/>
      <c r="G132" s="200"/>
      <c r="H132" s="200"/>
      <c r="I132" s="201"/>
    </row>
    <row r="133" spans="1:9" ht="23.25" customHeight="1" thickTop="1" thickBot="1" x14ac:dyDescent="0.45">
      <c r="A133" s="57"/>
      <c r="B133" s="58"/>
      <c r="C133" s="58"/>
      <c r="D133" s="58"/>
      <c r="E133" s="59"/>
      <c r="F133" s="60"/>
      <c r="G133" s="60"/>
      <c r="H133" s="60"/>
      <c r="I133" s="60"/>
    </row>
    <row r="134" spans="1:9" ht="23.25" customHeight="1" thickTop="1" thickBot="1" x14ac:dyDescent="0.45">
      <c r="A134" s="52" t="s">
        <v>162</v>
      </c>
      <c r="B134" s="53"/>
      <c r="C134" s="54"/>
      <c r="D134" s="55"/>
      <c r="E134" s="56"/>
      <c r="F134" s="199"/>
      <c r="G134" s="200"/>
      <c r="H134" s="200"/>
      <c r="I134" s="201"/>
    </row>
    <row r="135" spans="1:9" ht="23.25" customHeight="1" thickTop="1" x14ac:dyDescent="0.4">
      <c r="A135" s="61" t="s">
        <v>163</v>
      </c>
      <c r="B135" s="62"/>
      <c r="C135" s="63"/>
      <c r="D135" s="64"/>
      <c r="E135" s="174">
        <v>0.03</v>
      </c>
      <c r="F135" s="237"/>
      <c r="G135" s="238"/>
      <c r="H135" s="238"/>
      <c r="I135" s="239"/>
    </row>
    <row r="136" spans="1:9" ht="23.25" customHeight="1" thickBot="1" x14ac:dyDescent="0.45">
      <c r="A136" s="61" t="s">
        <v>164</v>
      </c>
      <c r="B136" s="66"/>
      <c r="C136" s="67"/>
      <c r="D136" s="68"/>
      <c r="E136" s="175">
        <v>0.03</v>
      </c>
      <c r="F136" s="247"/>
      <c r="G136" s="248"/>
      <c r="H136" s="248"/>
      <c r="I136" s="249"/>
    </row>
    <row r="137" spans="1:9" ht="23.25" customHeight="1" thickTop="1" thickBot="1" x14ac:dyDescent="0.45">
      <c r="A137" s="52" t="s">
        <v>165</v>
      </c>
      <c r="B137" s="53"/>
      <c r="C137" s="54"/>
      <c r="D137" s="55"/>
      <c r="E137" s="94">
        <f>SUM(E135:E136)</f>
        <v>0.06</v>
      </c>
      <c r="F137" s="199"/>
      <c r="G137" s="200"/>
      <c r="H137" s="200"/>
      <c r="I137" s="201"/>
    </row>
    <row r="138" spans="1:9" ht="23.25" customHeight="1" thickTop="1" thickBot="1" x14ac:dyDescent="0.45">
      <c r="A138" s="57"/>
      <c r="B138" s="58"/>
      <c r="C138" s="58"/>
      <c r="D138" s="58"/>
      <c r="E138" s="59"/>
      <c r="F138" s="60"/>
      <c r="G138" s="60"/>
      <c r="H138" s="60"/>
      <c r="I138" s="60"/>
    </row>
    <row r="139" spans="1:9" ht="23.25" customHeight="1" thickTop="1" thickBot="1" x14ac:dyDescent="0.45">
      <c r="A139" s="52" t="s">
        <v>166</v>
      </c>
      <c r="B139" s="53"/>
      <c r="C139" s="54"/>
      <c r="D139" s="54"/>
      <c r="E139" s="69"/>
      <c r="F139" s="54"/>
      <c r="G139" s="54"/>
      <c r="H139" s="54"/>
      <c r="I139" s="55"/>
    </row>
    <row r="140" spans="1:9" thickTop="1" thickBot="1" x14ac:dyDescent="0.45">
      <c r="A140" s="202"/>
      <c r="B140" s="203"/>
      <c r="C140" s="203"/>
      <c r="D140" s="203"/>
      <c r="E140" s="203"/>
      <c r="F140" s="203"/>
      <c r="G140" s="203"/>
      <c r="H140" s="203"/>
      <c r="I140" s="204"/>
    </row>
    <row r="141" spans="1:9" ht="15.4" thickBot="1" x14ac:dyDescent="0.45">
      <c r="A141" s="70" t="s">
        <v>167</v>
      </c>
      <c r="B141" s="71" t="s">
        <v>55</v>
      </c>
      <c r="C141" s="71" t="s">
        <v>56</v>
      </c>
      <c r="D141" s="71" t="s">
        <v>57</v>
      </c>
      <c r="E141" s="72" t="s">
        <v>58</v>
      </c>
      <c r="F141" s="72" t="s">
        <v>168</v>
      </c>
      <c r="G141" s="73" t="s">
        <v>58</v>
      </c>
      <c r="H141" s="80"/>
      <c r="I141" s="75"/>
    </row>
    <row r="142" spans="1:9" thickTop="1" thickBot="1" x14ac:dyDescent="0.45">
      <c r="A142" s="76" t="s">
        <v>169</v>
      </c>
      <c r="B142" s="128"/>
      <c r="C142" s="77"/>
      <c r="D142" s="128"/>
      <c r="E142" s="78"/>
      <c r="F142" s="78"/>
      <c r="G142" s="79"/>
      <c r="H142" s="80"/>
      <c r="I142" s="75"/>
    </row>
    <row r="143" spans="1:9" thickTop="1" thickBot="1" x14ac:dyDescent="0.45">
      <c r="A143" s="81" t="s">
        <v>170</v>
      </c>
      <c r="B143" s="129">
        <v>71.599999999999994</v>
      </c>
      <c r="C143" s="39" t="s">
        <v>171</v>
      </c>
      <c r="D143" s="176">
        <v>133</v>
      </c>
      <c r="E143" s="78">
        <f>SUM(B143)*D143</f>
        <v>9522.7999999999993</v>
      </c>
      <c r="F143" s="82">
        <v>3</v>
      </c>
      <c r="G143" s="83">
        <f>SUM(E143*F143)</f>
        <v>28568.399999999998</v>
      </c>
      <c r="H143" s="80"/>
      <c r="I143" s="75"/>
    </row>
    <row r="144" spans="1:9" thickTop="1" thickBot="1" x14ac:dyDescent="0.45">
      <c r="A144" s="76" t="s">
        <v>172</v>
      </c>
      <c r="B144" s="129"/>
      <c r="C144" s="39"/>
      <c r="D144" s="129"/>
      <c r="E144" s="78"/>
      <c r="F144" s="78"/>
      <c r="G144" s="79"/>
      <c r="H144" s="80"/>
      <c r="I144" s="75"/>
    </row>
    <row r="145" spans="1:9" ht="15.4" thickTop="1" x14ac:dyDescent="0.4">
      <c r="A145" s="84" t="s">
        <v>172</v>
      </c>
      <c r="B145" s="129">
        <v>71.599999999999994</v>
      </c>
      <c r="C145" s="39" t="s">
        <v>171</v>
      </c>
      <c r="D145" s="176">
        <v>810</v>
      </c>
      <c r="E145" s="78">
        <f>SUM(B145)*D145</f>
        <v>57995.999999999993</v>
      </c>
      <c r="F145" s="82">
        <v>3</v>
      </c>
      <c r="G145" s="83">
        <f>SUM(E145*F145)</f>
        <v>173987.99999999997</v>
      </c>
      <c r="H145" s="80"/>
      <c r="I145" s="75"/>
    </row>
    <row r="146" spans="1:9" ht="15.4" thickBot="1" x14ac:dyDescent="0.45">
      <c r="A146" s="179" t="s">
        <v>173</v>
      </c>
      <c r="B146" s="129">
        <v>1</v>
      </c>
      <c r="C146" s="39" t="s">
        <v>90</v>
      </c>
      <c r="D146" s="176">
        <v>2500</v>
      </c>
      <c r="E146" s="78">
        <f>SUM(B146)*D146</f>
        <v>2500</v>
      </c>
      <c r="F146" s="85">
        <v>3</v>
      </c>
      <c r="G146" s="86">
        <f>SUM(E146*F146)</f>
        <v>7500</v>
      </c>
      <c r="H146" s="80"/>
      <c r="I146" s="75"/>
    </row>
    <row r="147" spans="1:9" ht="15.4" thickBot="1" x14ac:dyDescent="0.45">
      <c r="A147" s="87" t="s">
        <v>174</v>
      </c>
      <c r="B147" s="40"/>
      <c r="C147" s="40"/>
      <c r="D147" s="40"/>
      <c r="E147" s="40"/>
      <c r="F147" s="88"/>
      <c r="G147" s="89">
        <f>SUM(G143:G146)</f>
        <v>210056.39999999997</v>
      </c>
      <c r="H147" s="80"/>
      <c r="I147" s="75"/>
    </row>
    <row r="148" spans="1:9" ht="15.4" thickBot="1" x14ac:dyDescent="0.45">
      <c r="A148" s="240"/>
      <c r="B148" s="241"/>
      <c r="C148" s="241"/>
      <c r="D148" s="241"/>
      <c r="E148" s="241"/>
      <c r="F148" s="241"/>
      <c r="G148" s="241"/>
      <c r="H148" s="241"/>
      <c r="I148" s="242"/>
    </row>
    <row r="149" spans="1:9" ht="15.4" thickBot="1" x14ac:dyDescent="0.45">
      <c r="A149" s="70" t="s">
        <v>175</v>
      </c>
      <c r="B149" s="71" t="s">
        <v>55</v>
      </c>
      <c r="C149" s="71" t="s">
        <v>56</v>
      </c>
      <c r="D149" s="71" t="s">
        <v>57</v>
      </c>
      <c r="E149" s="72" t="s">
        <v>58</v>
      </c>
      <c r="F149" s="72" t="s">
        <v>168</v>
      </c>
      <c r="G149" s="73" t="s">
        <v>58</v>
      </c>
      <c r="H149" s="80"/>
      <c r="I149" s="75"/>
    </row>
    <row r="150" spans="1:9" thickTop="1" thickBot="1" x14ac:dyDescent="0.45">
      <c r="A150" s="76" t="s">
        <v>169</v>
      </c>
      <c r="B150" s="128"/>
      <c r="C150" s="77"/>
      <c r="D150" s="128"/>
      <c r="E150" s="78"/>
      <c r="F150" s="78"/>
      <c r="G150" s="79"/>
      <c r="H150" s="80"/>
      <c r="I150" s="75"/>
    </row>
    <row r="151" spans="1:9" thickTop="1" thickBot="1" x14ac:dyDescent="0.45">
      <c r="A151" s="81" t="s">
        <v>170</v>
      </c>
      <c r="B151" s="129">
        <v>71.599999999999994</v>
      </c>
      <c r="C151" s="39" t="s">
        <v>171</v>
      </c>
      <c r="D151" s="176">
        <v>133</v>
      </c>
      <c r="E151" s="78">
        <f>SUM(B151)*D151</f>
        <v>9522.7999999999993</v>
      </c>
      <c r="F151" s="82">
        <v>5</v>
      </c>
      <c r="G151" s="83">
        <f>SUM(E151*F151)</f>
        <v>47614</v>
      </c>
      <c r="H151" s="80"/>
      <c r="I151" s="75"/>
    </row>
    <row r="152" spans="1:9" thickTop="1" thickBot="1" x14ac:dyDescent="0.45">
      <c r="A152" s="76" t="s">
        <v>172</v>
      </c>
      <c r="B152" s="129"/>
      <c r="C152" s="39"/>
      <c r="D152" s="129"/>
      <c r="E152" s="78"/>
      <c r="F152" s="78"/>
      <c r="G152" s="79"/>
      <c r="H152" s="80"/>
      <c r="I152" s="75"/>
    </row>
    <row r="153" spans="1:9" ht="15.4" thickTop="1" x14ac:dyDescent="0.4">
      <c r="A153" s="84" t="s">
        <v>172</v>
      </c>
      <c r="B153" s="129">
        <v>71.599999999999994</v>
      </c>
      <c r="C153" s="39" t="s">
        <v>171</v>
      </c>
      <c r="D153" s="176">
        <v>810</v>
      </c>
      <c r="E153" s="78">
        <f>SUM(B153)*D153</f>
        <v>57995.999999999993</v>
      </c>
      <c r="F153" s="82">
        <v>5</v>
      </c>
      <c r="G153" s="83">
        <f>SUM(E153*F153)</f>
        <v>289979.99999999994</v>
      </c>
      <c r="H153" s="80"/>
      <c r="I153" s="75"/>
    </row>
    <row r="154" spans="1:9" ht="15.4" thickBot="1" x14ac:dyDescent="0.45">
      <c r="A154" s="179" t="s">
        <v>173</v>
      </c>
      <c r="B154" s="129">
        <v>1</v>
      </c>
      <c r="C154" s="39" t="s">
        <v>90</v>
      </c>
      <c r="D154" s="176">
        <v>2500</v>
      </c>
      <c r="E154" s="78">
        <f>SUM(B154)*D154</f>
        <v>2500</v>
      </c>
      <c r="F154" s="85">
        <v>5</v>
      </c>
      <c r="G154" s="86">
        <f>SUM(E154*F154)</f>
        <v>12500</v>
      </c>
      <c r="H154" s="80"/>
      <c r="I154" s="75"/>
    </row>
    <row r="155" spans="1:9" ht="15.4" thickBot="1" x14ac:dyDescent="0.45">
      <c r="A155" s="87" t="s">
        <v>176</v>
      </c>
      <c r="B155" s="40"/>
      <c r="C155" s="40"/>
      <c r="D155" s="40"/>
      <c r="E155" s="40"/>
      <c r="F155" s="88"/>
      <c r="G155" s="89">
        <f>SUM(G151:G154)</f>
        <v>350093.99999999994</v>
      </c>
      <c r="H155" s="80"/>
      <c r="I155" s="75"/>
    </row>
    <row r="156" spans="1:9" ht="15.4" thickBot="1" x14ac:dyDescent="0.45">
      <c r="A156" s="180"/>
      <c r="B156" s="180"/>
      <c r="C156" s="180"/>
      <c r="D156" s="180"/>
      <c r="E156" s="180"/>
      <c r="F156" s="180"/>
      <c r="G156" s="180"/>
      <c r="H156" s="180"/>
      <c r="I156" s="180"/>
    </row>
    <row r="157" spans="1:9" ht="15.4" thickBot="1" x14ac:dyDescent="0.45">
      <c r="A157" s="70" t="s">
        <v>177</v>
      </c>
      <c r="B157" s="71" t="s">
        <v>55</v>
      </c>
      <c r="C157" s="71" t="s">
        <v>56</v>
      </c>
      <c r="D157" s="71" t="s">
        <v>57</v>
      </c>
      <c r="E157" s="72" t="s">
        <v>58</v>
      </c>
      <c r="F157" s="72" t="s">
        <v>168</v>
      </c>
      <c r="G157" s="73" t="s">
        <v>58</v>
      </c>
      <c r="H157" s="74"/>
      <c r="I157" s="75"/>
    </row>
    <row r="158" spans="1:9" thickTop="1" thickBot="1" x14ac:dyDescent="0.45">
      <c r="A158" s="76" t="s">
        <v>169</v>
      </c>
      <c r="B158" s="128"/>
      <c r="C158" s="77"/>
      <c r="D158" s="128"/>
      <c r="E158" s="78"/>
      <c r="F158" s="78"/>
      <c r="G158" s="79"/>
      <c r="H158" s="80"/>
      <c r="I158" s="75"/>
    </row>
    <row r="159" spans="1:9" thickTop="1" thickBot="1" x14ac:dyDescent="0.45">
      <c r="A159" s="81" t="s">
        <v>170</v>
      </c>
      <c r="B159" s="129">
        <v>85.2</v>
      </c>
      <c r="C159" s="39" t="s">
        <v>171</v>
      </c>
      <c r="D159" s="176">
        <v>133</v>
      </c>
      <c r="E159" s="78">
        <f>SUM(B159)*D159</f>
        <v>11331.6</v>
      </c>
      <c r="F159" s="82">
        <v>10</v>
      </c>
      <c r="G159" s="83">
        <f>SUM(E159*F159)</f>
        <v>113316</v>
      </c>
      <c r="H159" s="80"/>
      <c r="I159" s="75"/>
    </row>
    <row r="160" spans="1:9" thickTop="1" thickBot="1" x14ac:dyDescent="0.45">
      <c r="A160" s="76" t="s">
        <v>172</v>
      </c>
      <c r="B160" s="129"/>
      <c r="C160" s="39"/>
      <c r="D160" s="129"/>
      <c r="E160" s="78"/>
      <c r="F160" s="78"/>
      <c r="G160" s="79"/>
      <c r="H160" s="80"/>
      <c r="I160" s="75"/>
    </row>
    <row r="161" spans="1:9" ht="15.4" thickTop="1" x14ac:dyDescent="0.4">
      <c r="A161" s="84" t="s">
        <v>172</v>
      </c>
      <c r="B161" s="129">
        <v>85.2</v>
      </c>
      <c r="C161" s="39" t="s">
        <v>171</v>
      </c>
      <c r="D161" s="176">
        <v>810</v>
      </c>
      <c r="E161" s="78">
        <f>SUM(B161)*D161</f>
        <v>69012</v>
      </c>
      <c r="F161" s="82">
        <v>10</v>
      </c>
      <c r="G161" s="83">
        <f>SUM(E161*F161)</f>
        <v>690120</v>
      </c>
      <c r="H161" s="80"/>
      <c r="I161" s="75"/>
    </row>
    <row r="162" spans="1:9" ht="15.4" thickBot="1" x14ac:dyDescent="0.45">
      <c r="A162" s="179" t="s">
        <v>173</v>
      </c>
      <c r="B162" s="129">
        <v>1</v>
      </c>
      <c r="C162" s="39" t="s">
        <v>90</v>
      </c>
      <c r="D162" s="176">
        <v>2500</v>
      </c>
      <c r="E162" s="78">
        <f>SUM(B162)*D162</f>
        <v>2500</v>
      </c>
      <c r="F162" s="85">
        <v>10</v>
      </c>
      <c r="G162" s="86">
        <f>SUM(E162*F162)</f>
        <v>25000</v>
      </c>
      <c r="H162" s="80"/>
      <c r="I162" s="75"/>
    </row>
    <row r="163" spans="1:9" ht="15.4" thickBot="1" x14ac:dyDescent="0.45">
      <c r="A163" s="87" t="s">
        <v>178</v>
      </c>
      <c r="B163" s="40"/>
      <c r="C163" s="40"/>
      <c r="D163" s="40"/>
      <c r="E163" s="40"/>
      <c r="F163" s="88"/>
      <c r="G163" s="89">
        <f>SUM(G159:G162)</f>
        <v>828436</v>
      </c>
      <c r="H163" s="90"/>
      <c r="I163" s="75"/>
    </row>
    <row r="164" spans="1:9" ht="15.4" thickBot="1" x14ac:dyDescent="0.45">
      <c r="A164" s="183"/>
      <c r="B164" s="93"/>
      <c r="C164" s="93"/>
      <c r="D164" s="93"/>
      <c r="E164" s="93"/>
      <c r="F164" s="184"/>
      <c r="G164" s="185"/>
      <c r="H164" s="80"/>
      <c r="I164" s="80"/>
    </row>
    <row r="165" spans="1:9" ht="15.4" thickBot="1" x14ac:dyDescent="0.45">
      <c r="A165" s="70" t="s">
        <v>179</v>
      </c>
      <c r="B165" s="71" t="s">
        <v>55</v>
      </c>
      <c r="C165" s="71" t="s">
        <v>56</v>
      </c>
      <c r="D165" s="71" t="s">
        <v>57</v>
      </c>
      <c r="E165" s="72" t="s">
        <v>58</v>
      </c>
      <c r="F165" s="72" t="s">
        <v>168</v>
      </c>
      <c r="G165" s="73" t="s">
        <v>58</v>
      </c>
      <c r="H165" s="80"/>
      <c r="I165" s="80"/>
    </row>
    <row r="166" spans="1:9" thickTop="1" thickBot="1" x14ac:dyDescent="0.45">
      <c r="A166" s="76" t="s">
        <v>169</v>
      </c>
      <c r="B166" s="128"/>
      <c r="C166" s="77"/>
      <c r="D166" s="128"/>
      <c r="E166" s="78"/>
      <c r="F166" s="78"/>
      <c r="G166" s="79"/>
      <c r="H166" s="80"/>
      <c r="I166" s="80"/>
    </row>
    <row r="167" spans="1:9" thickTop="1" thickBot="1" x14ac:dyDescent="0.45">
      <c r="A167" s="81" t="s">
        <v>170</v>
      </c>
      <c r="B167" s="129">
        <v>86.1</v>
      </c>
      <c r="C167" s="39" t="s">
        <v>171</v>
      </c>
      <c r="D167" s="176">
        <v>133</v>
      </c>
      <c r="E167" s="78">
        <f>SUM(B167)*D167</f>
        <v>11451.3</v>
      </c>
      <c r="F167" s="82">
        <v>3</v>
      </c>
      <c r="G167" s="83">
        <f>SUM(E167*F167)</f>
        <v>34353.899999999994</v>
      </c>
      <c r="H167" s="80"/>
      <c r="I167" s="80"/>
    </row>
    <row r="168" spans="1:9" thickTop="1" thickBot="1" x14ac:dyDescent="0.45">
      <c r="A168" s="76" t="s">
        <v>172</v>
      </c>
      <c r="B168" s="129"/>
      <c r="C168" s="39"/>
      <c r="D168" s="129"/>
      <c r="E168" s="78"/>
      <c r="F168" s="78"/>
      <c r="G168" s="79"/>
      <c r="H168" s="80"/>
      <c r="I168" s="80"/>
    </row>
    <row r="169" spans="1:9" ht="15.4" thickTop="1" x14ac:dyDescent="0.4">
      <c r="A169" s="84" t="s">
        <v>172</v>
      </c>
      <c r="B169" s="129">
        <v>86.1</v>
      </c>
      <c r="C169" s="39" t="s">
        <v>171</v>
      </c>
      <c r="D169" s="176">
        <v>810</v>
      </c>
      <c r="E169" s="78">
        <f>SUM(B169)*D169</f>
        <v>69741</v>
      </c>
      <c r="F169" s="82">
        <v>3</v>
      </c>
      <c r="G169" s="83">
        <f>SUM(E169*F169)</f>
        <v>209223</v>
      </c>
      <c r="H169" s="80"/>
      <c r="I169" s="80"/>
    </row>
    <row r="170" spans="1:9" ht="15.4" thickBot="1" x14ac:dyDescent="0.45">
      <c r="A170" s="179" t="s">
        <v>173</v>
      </c>
      <c r="B170" s="129">
        <v>1</v>
      </c>
      <c r="C170" s="39" t="s">
        <v>90</v>
      </c>
      <c r="D170" s="176">
        <v>2500</v>
      </c>
      <c r="E170" s="78">
        <f>SUM(B170)*D170</f>
        <v>2500</v>
      </c>
      <c r="F170" s="85">
        <v>3</v>
      </c>
      <c r="G170" s="86">
        <f>SUM(E170*F170)</f>
        <v>7500</v>
      </c>
      <c r="H170" s="80"/>
      <c r="I170" s="80"/>
    </row>
    <row r="171" spans="1:9" ht="15.4" thickBot="1" x14ac:dyDescent="0.45">
      <c r="A171" s="87" t="s">
        <v>178</v>
      </c>
      <c r="B171" s="40"/>
      <c r="C171" s="40"/>
      <c r="D171" s="40"/>
      <c r="E171" s="40"/>
      <c r="F171" s="88"/>
      <c r="G171" s="89">
        <f>SUM(G167:G170)</f>
        <v>251076.9</v>
      </c>
      <c r="H171" s="80"/>
      <c r="I171" s="80"/>
    </row>
    <row r="172" spans="1:9" ht="15.4" thickBot="1" x14ac:dyDescent="0.45">
      <c r="A172" s="180"/>
      <c r="B172" s="180"/>
      <c r="C172" s="180"/>
      <c r="D172" s="180"/>
      <c r="E172" s="180"/>
      <c r="F172" s="180"/>
      <c r="G172" s="180"/>
      <c r="H172" s="180"/>
      <c r="I172" s="180"/>
    </row>
    <row r="173" spans="1:9" ht="15.4" thickBot="1" x14ac:dyDescent="0.45">
      <c r="A173" s="70" t="s">
        <v>180</v>
      </c>
      <c r="B173" s="71" t="s">
        <v>55</v>
      </c>
      <c r="C173" s="71" t="s">
        <v>56</v>
      </c>
      <c r="D173" s="71" t="s">
        <v>57</v>
      </c>
      <c r="E173" s="72" t="s">
        <v>58</v>
      </c>
      <c r="F173" s="72" t="s">
        <v>168</v>
      </c>
      <c r="G173" s="73" t="s">
        <v>58</v>
      </c>
      <c r="H173" s="80"/>
      <c r="I173" s="75"/>
    </row>
    <row r="174" spans="1:9" thickTop="1" thickBot="1" x14ac:dyDescent="0.45">
      <c r="A174" s="76" t="s">
        <v>169</v>
      </c>
      <c r="B174" s="128"/>
      <c r="C174" s="77"/>
      <c r="D174" s="128"/>
      <c r="E174" s="78"/>
      <c r="F174" s="78"/>
      <c r="G174" s="79"/>
      <c r="H174" s="80"/>
      <c r="I174" s="75"/>
    </row>
    <row r="175" spans="1:9" thickTop="1" thickBot="1" x14ac:dyDescent="0.45">
      <c r="A175" s="81" t="s">
        <v>170</v>
      </c>
      <c r="B175" s="129">
        <v>94.2</v>
      </c>
      <c r="C175" s="39" t="s">
        <v>171</v>
      </c>
      <c r="D175" s="176">
        <v>133</v>
      </c>
      <c r="E175" s="78">
        <f>SUM(B175)*D175</f>
        <v>12528.6</v>
      </c>
      <c r="F175" s="82">
        <v>6</v>
      </c>
      <c r="G175" s="83">
        <f>SUM(E175*F175)</f>
        <v>75171.600000000006</v>
      </c>
      <c r="H175" s="80"/>
      <c r="I175" s="75"/>
    </row>
    <row r="176" spans="1:9" thickTop="1" thickBot="1" x14ac:dyDescent="0.45">
      <c r="A176" s="76" t="s">
        <v>172</v>
      </c>
      <c r="B176" s="129"/>
      <c r="C176" s="39"/>
      <c r="D176" s="129"/>
      <c r="E176" s="78"/>
      <c r="F176" s="78"/>
      <c r="G176" s="79"/>
      <c r="H176" s="80"/>
      <c r="I176" s="75"/>
    </row>
    <row r="177" spans="1:9" ht="15.4" thickTop="1" x14ac:dyDescent="0.4">
      <c r="A177" s="84" t="s">
        <v>172</v>
      </c>
      <c r="B177" s="129">
        <v>94.2</v>
      </c>
      <c r="C177" s="39" t="s">
        <v>171</v>
      </c>
      <c r="D177" s="176">
        <v>810</v>
      </c>
      <c r="E177" s="78">
        <f>SUM(B177)*D177</f>
        <v>76302</v>
      </c>
      <c r="F177" s="82">
        <v>6</v>
      </c>
      <c r="G177" s="83">
        <f>SUM(E177*F177)</f>
        <v>457812</v>
      </c>
      <c r="H177" s="80"/>
      <c r="I177" s="75"/>
    </row>
    <row r="178" spans="1:9" ht="15.4" thickBot="1" x14ac:dyDescent="0.45">
      <c r="A178" s="179" t="s">
        <v>173</v>
      </c>
      <c r="B178" s="129">
        <v>1</v>
      </c>
      <c r="C178" s="39" t="s">
        <v>90</v>
      </c>
      <c r="D178" s="176">
        <v>2500</v>
      </c>
      <c r="E178" s="78">
        <f>SUM(B178)*D178</f>
        <v>2500</v>
      </c>
      <c r="F178" s="85">
        <v>6</v>
      </c>
      <c r="G178" s="86">
        <f>SUM(E178*F178)</f>
        <v>15000</v>
      </c>
      <c r="H178" s="80"/>
      <c r="I178" s="75"/>
    </row>
    <row r="179" spans="1:9" ht="15.4" thickBot="1" x14ac:dyDescent="0.45">
      <c r="A179" s="87" t="s">
        <v>181</v>
      </c>
      <c r="B179" s="40"/>
      <c r="C179" s="40"/>
      <c r="D179" s="40"/>
      <c r="E179" s="40"/>
      <c r="F179" s="88"/>
      <c r="G179" s="89">
        <f>SUM(G175:G178)</f>
        <v>547983.6</v>
      </c>
      <c r="H179" s="80"/>
      <c r="I179" s="75"/>
    </row>
    <row r="180" spans="1:9" ht="15.4" thickBot="1" x14ac:dyDescent="0.45">
      <c r="A180" s="196"/>
      <c r="B180" s="196"/>
      <c r="C180" s="196"/>
      <c r="D180" s="196"/>
      <c r="E180" s="196"/>
      <c r="F180" s="196"/>
      <c r="G180" s="196"/>
      <c r="H180" s="196"/>
      <c r="I180" s="196"/>
    </row>
    <row r="181" spans="1:9" ht="15.4" thickBot="1" x14ac:dyDescent="0.45">
      <c r="A181" s="112" t="s">
        <v>182</v>
      </c>
      <c r="B181" s="71" t="s">
        <v>55</v>
      </c>
      <c r="C181" s="71" t="s">
        <v>56</v>
      </c>
      <c r="D181" s="71" t="s">
        <v>57</v>
      </c>
      <c r="E181" s="113" t="s">
        <v>58</v>
      </c>
      <c r="F181" s="72"/>
      <c r="G181" s="73"/>
      <c r="H181" s="149"/>
      <c r="I181" s="150"/>
    </row>
    <row r="182" spans="1:9" thickTop="1" thickBot="1" x14ac:dyDescent="0.45">
      <c r="A182" s="114" t="s">
        <v>183</v>
      </c>
      <c r="B182" s="39"/>
      <c r="C182" s="39"/>
      <c r="D182" s="129"/>
      <c r="E182" s="110"/>
      <c r="F182" s="108"/>
      <c r="G182" s="109"/>
      <c r="H182" s="65"/>
      <c r="I182" s="110"/>
    </row>
    <row r="183" spans="1:9" ht="15.4" thickTop="1" x14ac:dyDescent="0.4">
      <c r="A183" s="116" t="s">
        <v>184</v>
      </c>
      <c r="B183" s="39">
        <v>7942</v>
      </c>
      <c r="C183" s="39" t="s">
        <v>185</v>
      </c>
      <c r="D183" s="176">
        <v>8</v>
      </c>
      <c r="E183" s="78">
        <f>SUM(B183)*D183</f>
        <v>63536</v>
      </c>
      <c r="F183" s="78"/>
      <c r="G183" s="111"/>
      <c r="H183" s="65"/>
      <c r="I183" s="110"/>
    </row>
    <row r="184" spans="1:9" ht="15.4" thickBot="1" x14ac:dyDescent="0.45">
      <c r="A184" s="117" t="s">
        <v>186</v>
      </c>
      <c r="B184" s="39">
        <v>7942</v>
      </c>
      <c r="C184" s="39" t="s">
        <v>185</v>
      </c>
      <c r="D184" s="176">
        <v>1.5</v>
      </c>
      <c r="E184" s="78">
        <f t="shared" ref="E184:E207" si="3">SUM(B184)*D184</f>
        <v>11913</v>
      </c>
      <c r="F184" s="78"/>
      <c r="G184" s="111"/>
      <c r="H184" s="65"/>
      <c r="I184" s="110"/>
    </row>
    <row r="185" spans="1:9" thickTop="1" thickBot="1" x14ac:dyDescent="0.45">
      <c r="A185" s="114" t="s">
        <v>187</v>
      </c>
      <c r="B185" s="39"/>
      <c r="C185" s="39"/>
      <c r="D185" s="129"/>
      <c r="E185" s="78"/>
      <c r="F185" s="78"/>
      <c r="G185" s="111"/>
      <c r="H185" s="65"/>
      <c r="I185" s="110"/>
    </row>
    <row r="186" spans="1:9" ht="15.4" thickTop="1" x14ac:dyDescent="0.4">
      <c r="A186" s="116" t="s">
        <v>188</v>
      </c>
      <c r="B186" s="39">
        <v>814</v>
      </c>
      <c r="C186" s="39" t="s">
        <v>185</v>
      </c>
      <c r="D186" s="176">
        <v>90</v>
      </c>
      <c r="E186" s="78">
        <f t="shared" si="3"/>
        <v>73260</v>
      </c>
      <c r="F186" s="78"/>
      <c r="G186" s="111"/>
      <c r="H186" s="65"/>
      <c r="I186" s="110"/>
    </row>
    <row r="187" spans="1:9" ht="15" x14ac:dyDescent="0.4">
      <c r="A187" s="96" t="s">
        <v>189</v>
      </c>
      <c r="B187" s="39">
        <v>592</v>
      </c>
      <c r="C187" s="39" t="s">
        <v>185</v>
      </c>
      <c r="D187" s="176">
        <v>60</v>
      </c>
      <c r="E187" s="78">
        <f t="shared" si="3"/>
        <v>35520</v>
      </c>
      <c r="F187" s="78"/>
      <c r="G187" s="111"/>
      <c r="H187" s="65"/>
      <c r="I187" s="110"/>
    </row>
    <row r="188" spans="1:9" ht="15" x14ac:dyDescent="0.4">
      <c r="A188" s="96" t="s">
        <v>190</v>
      </c>
      <c r="B188" s="181" t="s">
        <v>191</v>
      </c>
      <c r="C188" s="39" t="s">
        <v>185</v>
      </c>
      <c r="D188" s="176">
        <v>60</v>
      </c>
      <c r="E188" s="78">
        <f t="shared" si="3"/>
        <v>0</v>
      </c>
      <c r="F188" s="78"/>
      <c r="G188" s="111"/>
      <c r="H188" s="65"/>
      <c r="I188" s="110"/>
    </row>
    <row r="189" spans="1:9" ht="15" x14ac:dyDescent="0.4">
      <c r="A189" s="96" t="s">
        <v>192</v>
      </c>
      <c r="B189" s="39">
        <v>900</v>
      </c>
      <c r="C189" s="39" t="s">
        <v>185</v>
      </c>
      <c r="D189" s="176">
        <v>55</v>
      </c>
      <c r="E189" s="78">
        <f t="shared" si="3"/>
        <v>49500</v>
      </c>
      <c r="F189" s="78"/>
      <c r="G189" s="111"/>
      <c r="H189" s="65"/>
      <c r="I189" s="110"/>
    </row>
    <row r="190" spans="1:9" ht="15.4" thickBot="1" x14ac:dyDescent="0.45">
      <c r="A190" s="117" t="s">
        <v>193</v>
      </c>
      <c r="B190" s="39">
        <v>1225</v>
      </c>
      <c r="C190" s="39" t="s">
        <v>185</v>
      </c>
      <c r="D190" s="176">
        <v>60</v>
      </c>
      <c r="E190" s="78">
        <f t="shared" si="3"/>
        <v>73500</v>
      </c>
      <c r="F190" s="78"/>
      <c r="G190" s="111"/>
      <c r="H190" s="65"/>
      <c r="I190" s="110"/>
    </row>
    <row r="191" spans="1:9" thickTop="1" thickBot="1" x14ac:dyDescent="0.45">
      <c r="A191" s="114" t="s">
        <v>194</v>
      </c>
      <c r="B191" s="39"/>
      <c r="C191" s="39"/>
      <c r="D191" s="129"/>
      <c r="E191" s="78"/>
      <c r="F191" s="78"/>
      <c r="G191" s="111"/>
      <c r="H191" s="65"/>
      <c r="I191" s="110"/>
    </row>
    <row r="192" spans="1:9" ht="15.4" thickTop="1" x14ac:dyDescent="0.4">
      <c r="A192" s="116" t="s">
        <v>195</v>
      </c>
      <c r="B192" s="39">
        <v>2639</v>
      </c>
      <c r="C192" s="39" t="s">
        <v>185</v>
      </c>
      <c r="D192" s="176">
        <v>20</v>
      </c>
      <c r="E192" s="78">
        <f t="shared" ref="E192:E197" si="4">SUM(B192)*D192</f>
        <v>52780</v>
      </c>
      <c r="F192" s="78"/>
      <c r="G192" s="111"/>
      <c r="H192" s="65"/>
      <c r="I192" s="110"/>
    </row>
    <row r="193" spans="1:9" ht="15" x14ac:dyDescent="0.4">
      <c r="A193" s="96" t="s">
        <v>196</v>
      </c>
      <c r="B193" s="39">
        <v>660</v>
      </c>
      <c r="C193" s="39" t="s">
        <v>185</v>
      </c>
      <c r="D193" s="129">
        <v>40</v>
      </c>
      <c r="E193" s="78">
        <f t="shared" ref="E193" si="5">SUM(B193)*D193</f>
        <v>26400</v>
      </c>
      <c r="F193" s="65" t="s">
        <v>197</v>
      </c>
      <c r="G193" s="111"/>
      <c r="H193" s="65"/>
      <c r="I193" s="110"/>
    </row>
    <row r="194" spans="1:9" ht="15" x14ac:dyDescent="0.4">
      <c r="A194" s="96" t="s">
        <v>198</v>
      </c>
      <c r="B194" s="39">
        <v>67</v>
      </c>
      <c r="C194" s="41" t="s">
        <v>131</v>
      </c>
      <c r="D194" s="129">
        <v>300</v>
      </c>
      <c r="E194" s="78">
        <f t="shared" ref="E194" si="6">SUM(B194)*D194</f>
        <v>20100</v>
      </c>
      <c r="F194" s="65" t="s">
        <v>197</v>
      </c>
      <c r="G194" s="111"/>
      <c r="H194" s="65"/>
      <c r="I194" s="110"/>
    </row>
    <row r="195" spans="1:9" ht="15" x14ac:dyDescent="0.4">
      <c r="A195" s="91" t="s">
        <v>199</v>
      </c>
      <c r="B195" s="41">
        <v>29</v>
      </c>
      <c r="C195" s="41" t="s">
        <v>131</v>
      </c>
      <c r="D195" s="177">
        <v>125</v>
      </c>
      <c r="E195" s="78">
        <f t="shared" si="4"/>
        <v>3625</v>
      </c>
      <c r="F195" s="78"/>
      <c r="G195" s="111"/>
      <c r="H195" s="65"/>
      <c r="I195" s="110"/>
    </row>
    <row r="196" spans="1:9" ht="15" x14ac:dyDescent="0.4">
      <c r="A196" s="96" t="s">
        <v>200</v>
      </c>
      <c r="B196" s="39">
        <v>507</v>
      </c>
      <c r="C196" s="39" t="s">
        <v>201</v>
      </c>
      <c r="D196" s="176">
        <v>60</v>
      </c>
      <c r="E196" s="78">
        <f t="shared" si="4"/>
        <v>30420</v>
      </c>
      <c r="F196" s="78"/>
      <c r="G196" s="111"/>
      <c r="H196" s="65"/>
      <c r="I196" s="110"/>
    </row>
    <row r="197" spans="1:9" ht="15.4" thickBot="1" x14ac:dyDescent="0.45">
      <c r="A197" s="117" t="s">
        <v>202</v>
      </c>
      <c r="B197" s="39">
        <v>401</v>
      </c>
      <c r="C197" s="39" t="s">
        <v>201</v>
      </c>
      <c r="D197" s="176">
        <v>70</v>
      </c>
      <c r="E197" s="78">
        <f t="shared" si="4"/>
        <v>28070</v>
      </c>
      <c r="F197" s="78"/>
      <c r="G197" s="111"/>
      <c r="H197" s="65"/>
      <c r="I197" s="110"/>
    </row>
    <row r="198" spans="1:9" thickTop="1" thickBot="1" x14ac:dyDescent="0.45">
      <c r="A198" s="114" t="s">
        <v>203</v>
      </c>
      <c r="B198" s="39"/>
      <c r="C198" s="39"/>
      <c r="D198" s="129"/>
      <c r="E198" s="78"/>
      <c r="F198" s="78"/>
      <c r="G198" s="111"/>
      <c r="H198" s="65"/>
      <c r="I198" s="110"/>
    </row>
    <row r="199" spans="1:9" ht="15.4" thickTop="1" x14ac:dyDescent="0.4">
      <c r="A199" s="116" t="s">
        <v>204</v>
      </c>
      <c r="B199" s="39">
        <v>1</v>
      </c>
      <c r="C199" s="39" t="s">
        <v>90</v>
      </c>
      <c r="D199" s="129">
        <v>81000</v>
      </c>
      <c r="E199" s="78">
        <f t="shared" si="3"/>
        <v>81000</v>
      </c>
      <c r="F199" s="65" t="s">
        <v>197</v>
      </c>
      <c r="G199" s="111"/>
      <c r="H199" s="65"/>
      <c r="I199" s="110"/>
    </row>
    <row r="200" spans="1:9" ht="15" x14ac:dyDescent="0.4">
      <c r="A200" s="96" t="s">
        <v>205</v>
      </c>
      <c r="B200" s="39">
        <v>27</v>
      </c>
      <c r="C200" s="39" t="s">
        <v>90</v>
      </c>
      <c r="D200" s="176">
        <v>2000</v>
      </c>
      <c r="E200" s="78">
        <f t="shared" si="3"/>
        <v>54000</v>
      </c>
      <c r="F200" s="78"/>
      <c r="G200" s="111"/>
      <c r="H200" s="65"/>
      <c r="I200" s="110"/>
    </row>
    <row r="201" spans="1:9" ht="15.4" thickBot="1" x14ac:dyDescent="0.45">
      <c r="A201" s="117" t="s">
        <v>206</v>
      </c>
      <c r="B201" s="39">
        <v>1</v>
      </c>
      <c r="C201" s="39" t="s">
        <v>90</v>
      </c>
      <c r="D201" s="129">
        <v>6000</v>
      </c>
      <c r="E201" s="78">
        <f t="shared" si="3"/>
        <v>6000</v>
      </c>
      <c r="F201" s="65" t="s">
        <v>197</v>
      </c>
      <c r="G201" s="111"/>
      <c r="H201" s="65"/>
      <c r="I201" s="110"/>
    </row>
    <row r="202" spans="1:9" thickTop="1" thickBot="1" x14ac:dyDescent="0.45">
      <c r="A202" s="114" t="s">
        <v>207</v>
      </c>
      <c r="B202" s="39"/>
      <c r="C202" s="39"/>
      <c r="D202" s="129"/>
      <c r="E202" s="78"/>
      <c r="F202" s="78"/>
      <c r="G202" s="111"/>
      <c r="H202" s="65"/>
      <c r="I202" s="110"/>
    </row>
    <row r="203" spans="1:9" ht="15.4" thickTop="1" x14ac:dyDescent="0.4">
      <c r="A203" s="116" t="s">
        <v>208</v>
      </c>
      <c r="B203" s="39">
        <v>1</v>
      </c>
      <c r="C203" s="39" t="s">
        <v>90</v>
      </c>
      <c r="D203" s="129">
        <v>23000</v>
      </c>
      <c r="E203" s="78">
        <f t="shared" si="3"/>
        <v>23000</v>
      </c>
      <c r="F203" s="65" t="s">
        <v>197</v>
      </c>
      <c r="G203" s="111"/>
      <c r="H203" s="65"/>
      <c r="I203" s="110"/>
    </row>
    <row r="204" spans="1:9" ht="15" x14ac:dyDescent="0.4">
      <c r="A204" s="96" t="s">
        <v>209</v>
      </c>
      <c r="B204" s="39">
        <v>1</v>
      </c>
      <c r="C204" s="39" t="s">
        <v>90</v>
      </c>
      <c r="D204" s="129">
        <v>17250</v>
      </c>
      <c r="E204" s="78">
        <f t="shared" si="3"/>
        <v>17250</v>
      </c>
      <c r="F204" s="65" t="s">
        <v>197</v>
      </c>
      <c r="G204" s="111"/>
      <c r="H204" s="65"/>
      <c r="I204" s="110"/>
    </row>
    <row r="205" spans="1:9" ht="15" x14ac:dyDescent="0.4">
      <c r="A205" s="96" t="s">
        <v>210</v>
      </c>
      <c r="B205" s="39">
        <v>1</v>
      </c>
      <c r="C205" s="39" t="s">
        <v>90</v>
      </c>
      <c r="D205" s="129">
        <v>23000</v>
      </c>
      <c r="E205" s="78">
        <f t="shared" si="3"/>
        <v>23000</v>
      </c>
      <c r="F205" s="65" t="s">
        <v>197</v>
      </c>
      <c r="G205" s="111"/>
      <c r="H205" s="65"/>
      <c r="I205" s="110"/>
    </row>
    <row r="206" spans="1:9" ht="15" x14ac:dyDescent="0.4">
      <c r="A206" s="134" t="s">
        <v>211</v>
      </c>
      <c r="B206" s="39">
        <v>1</v>
      </c>
      <c r="C206" s="39" t="s">
        <v>212</v>
      </c>
      <c r="D206" s="129">
        <v>8250</v>
      </c>
      <c r="E206" s="78">
        <f t="shared" si="3"/>
        <v>8250</v>
      </c>
      <c r="F206" s="65" t="s">
        <v>197</v>
      </c>
      <c r="G206" s="111"/>
      <c r="H206" s="65"/>
      <c r="I206" s="110"/>
    </row>
    <row r="207" spans="1:9" ht="15" x14ac:dyDescent="0.4">
      <c r="A207" s="96" t="s">
        <v>213</v>
      </c>
      <c r="B207" s="39">
        <v>1</v>
      </c>
      <c r="C207" s="39" t="s">
        <v>90</v>
      </c>
      <c r="D207" s="129">
        <v>11500</v>
      </c>
      <c r="E207" s="78">
        <f t="shared" si="3"/>
        <v>11500</v>
      </c>
      <c r="F207" s="65" t="s">
        <v>197</v>
      </c>
      <c r="G207" s="111"/>
      <c r="H207" s="65"/>
      <c r="I207" s="110"/>
    </row>
    <row r="208" spans="1:9" ht="15.4" thickBot="1" x14ac:dyDescent="0.45">
      <c r="A208" s="96" t="s">
        <v>214</v>
      </c>
      <c r="B208" s="39">
        <v>1</v>
      </c>
      <c r="C208" s="39" t="s">
        <v>90</v>
      </c>
      <c r="D208" s="129">
        <v>6000</v>
      </c>
      <c r="E208" s="78">
        <f>SUM(B208)*D208</f>
        <v>6000</v>
      </c>
      <c r="F208" s="145" t="s">
        <v>197</v>
      </c>
      <c r="G208" s="118"/>
      <c r="H208" s="65"/>
      <c r="I208" s="110"/>
    </row>
    <row r="209" spans="1:9" ht="18" customHeight="1" thickBot="1" x14ac:dyDescent="0.45">
      <c r="A209" s="87" t="s">
        <v>215</v>
      </c>
      <c r="B209" s="40"/>
      <c r="C209" s="40"/>
      <c r="D209" s="40"/>
      <c r="E209" s="40"/>
      <c r="F209" s="88"/>
      <c r="G209" s="89">
        <f>SUM(E183:E208)</f>
        <v>698624</v>
      </c>
      <c r="H209" s="119"/>
      <c r="I209" s="115"/>
    </row>
    <row r="210" spans="1:9" ht="15.4" thickBot="1" x14ac:dyDescent="0.45">
      <c r="A210" s="197"/>
      <c r="B210" s="197"/>
      <c r="C210" s="197"/>
      <c r="D210" s="197"/>
      <c r="E210" s="197"/>
      <c r="F210" s="197"/>
      <c r="G210" s="197"/>
      <c r="H210" s="197"/>
      <c r="I210" s="198"/>
    </row>
    <row r="211" spans="1:9" ht="15.4" thickBot="1" x14ac:dyDescent="0.45">
      <c r="A211" s="192" t="s">
        <v>216</v>
      </c>
      <c r="B211" s="192"/>
      <c r="C211" s="192"/>
      <c r="D211" s="192"/>
      <c r="E211" s="188"/>
      <c r="F211" s="124"/>
      <c r="G211" s="99" t="s">
        <v>217</v>
      </c>
      <c r="H211" s="27"/>
      <c r="I211" s="130"/>
    </row>
    <row r="212" spans="1:9" ht="15" x14ac:dyDescent="0.4">
      <c r="A212" s="102"/>
      <c r="B212" s="101"/>
      <c r="C212" s="100"/>
      <c r="D212" s="100"/>
      <c r="E212" s="100"/>
      <c r="F212" s="125"/>
      <c r="G212" s="79"/>
      <c r="H212" s="27"/>
      <c r="I212" s="130"/>
    </row>
    <row r="213" spans="1:9" ht="15" x14ac:dyDescent="0.4">
      <c r="A213" s="103" t="s">
        <v>54</v>
      </c>
      <c r="B213" s="92"/>
      <c r="C213" s="93"/>
      <c r="D213" s="93"/>
      <c r="E213" s="93"/>
      <c r="F213" s="126"/>
      <c r="G213" s="120">
        <f>SUM(E131)</f>
        <v>550487.80000000005</v>
      </c>
      <c r="H213" s="27"/>
      <c r="I213" s="130"/>
    </row>
    <row r="214" spans="1:9" ht="15" x14ac:dyDescent="0.4">
      <c r="A214" s="103" t="s">
        <v>218</v>
      </c>
      <c r="B214" s="92"/>
      <c r="C214" s="93"/>
      <c r="D214" s="93"/>
      <c r="E214" s="93"/>
      <c r="F214" s="126"/>
      <c r="G214" s="97">
        <f>SUM(G143,G151,G159,G167,G175)</f>
        <v>299023.90000000002</v>
      </c>
      <c r="H214" s="27"/>
      <c r="I214" s="130"/>
    </row>
    <row r="215" spans="1:9" ht="15" x14ac:dyDescent="0.4">
      <c r="A215" s="103" t="s">
        <v>219</v>
      </c>
      <c r="B215" s="92"/>
      <c r="C215" s="93"/>
      <c r="D215" s="93"/>
      <c r="E215" s="93"/>
      <c r="F215" s="126"/>
      <c r="G215" s="97">
        <f>SUM(G145,G153,G161,G169,G177)</f>
        <v>1821123</v>
      </c>
      <c r="H215" s="27"/>
      <c r="I215" s="130"/>
    </row>
    <row r="216" spans="1:9" ht="15" x14ac:dyDescent="0.4">
      <c r="A216" s="103" t="s">
        <v>220</v>
      </c>
      <c r="B216" s="92"/>
      <c r="C216" s="93"/>
      <c r="D216" s="93"/>
      <c r="E216" s="93"/>
      <c r="F216" s="126"/>
      <c r="G216" s="97">
        <f>SUM(G146,G154,G162,G170,G178)</f>
        <v>67500</v>
      </c>
      <c r="H216" s="27"/>
      <c r="I216" s="130"/>
    </row>
    <row r="217" spans="1:9" ht="15" x14ac:dyDescent="0.4">
      <c r="A217" s="103" t="s">
        <v>221</v>
      </c>
      <c r="B217" s="92"/>
      <c r="C217" s="93"/>
      <c r="D217" s="93"/>
      <c r="E217" s="93"/>
      <c r="F217" s="126"/>
      <c r="G217" s="97">
        <f>SUM(G209)</f>
        <v>698624</v>
      </c>
      <c r="H217" s="27"/>
      <c r="I217" s="130"/>
    </row>
    <row r="218" spans="1:9" ht="15" x14ac:dyDescent="0.4">
      <c r="A218" s="103" t="s">
        <v>222</v>
      </c>
      <c r="B218" s="18"/>
      <c r="C218" s="93"/>
      <c r="D218" s="93"/>
      <c r="E218" s="93"/>
      <c r="F218" s="126"/>
      <c r="G218" s="97">
        <f>SUM(G213:G217)*3%</f>
        <v>103102.761</v>
      </c>
      <c r="H218" s="27"/>
      <c r="I218" s="130"/>
    </row>
    <row r="219" spans="1:9" ht="15" x14ac:dyDescent="0.4">
      <c r="A219" s="103" t="s">
        <v>223</v>
      </c>
      <c r="B219" s="92"/>
      <c r="C219" s="93"/>
      <c r="D219" s="93"/>
      <c r="E219" s="93"/>
      <c r="F219" s="126"/>
      <c r="G219" s="97">
        <f>SUM(G213:G218)*E137</f>
        <v>212391.68766</v>
      </c>
      <c r="H219" s="27"/>
      <c r="I219" s="130"/>
    </row>
    <row r="220" spans="1:9" ht="15.4" thickBot="1" x14ac:dyDescent="0.45">
      <c r="A220" s="103"/>
      <c r="B220" s="92"/>
      <c r="C220" s="93"/>
      <c r="D220" s="93"/>
      <c r="E220" s="93"/>
      <c r="F220" s="126"/>
      <c r="G220" s="98"/>
      <c r="H220" s="27"/>
      <c r="I220" s="130"/>
    </row>
    <row r="221" spans="1:9" ht="15.4" thickBot="1" x14ac:dyDescent="0.45">
      <c r="A221" s="104" t="s">
        <v>224</v>
      </c>
      <c r="B221" s="105"/>
      <c r="C221" s="106"/>
      <c r="D221" s="106"/>
      <c r="E221" s="106"/>
      <c r="F221" s="127"/>
      <c r="G221" s="107">
        <f>SUM(G213:G220)</f>
        <v>3752253.1486599999</v>
      </c>
      <c r="H221" s="161"/>
      <c r="I221" s="132"/>
    </row>
    <row r="222" spans="1:9" ht="15" x14ac:dyDescent="0.4">
      <c r="A222" s="24"/>
      <c r="C222" s="25"/>
      <c r="D222" s="25"/>
      <c r="E222" s="25"/>
      <c r="F222" s="26"/>
      <c r="G222" s="27"/>
      <c r="H222" s="27"/>
      <c r="I222" s="25"/>
    </row>
    <row r="223" spans="1:9" ht="15.4" thickBot="1" x14ac:dyDescent="0.45">
      <c r="A223" s="24"/>
      <c r="C223" s="25"/>
      <c r="D223" s="25"/>
      <c r="E223" s="25"/>
      <c r="F223" s="26"/>
      <c r="G223" s="27"/>
      <c r="H223" s="27"/>
      <c r="I223" s="25"/>
    </row>
    <row r="224" spans="1:9" ht="28.5" customHeight="1" x14ac:dyDescent="0.5">
      <c r="A224" s="30" t="s">
        <v>0</v>
      </c>
      <c r="B224" s="2"/>
      <c r="C224" s="23"/>
      <c r="D224" s="2"/>
      <c r="E224" s="2"/>
      <c r="F224" s="12"/>
      <c r="G224" s="17"/>
      <c r="H224" s="17"/>
      <c r="I224" s="3"/>
    </row>
    <row r="225" spans="1:9" ht="28.5" customHeight="1" x14ac:dyDescent="0.5">
      <c r="A225" s="5" t="s">
        <v>225</v>
      </c>
      <c r="I225" s="4"/>
    </row>
    <row r="226" spans="1:9" ht="28.5" customHeight="1" x14ac:dyDescent="0.5">
      <c r="A226" s="5" t="s">
        <v>16</v>
      </c>
      <c r="I226" s="4"/>
    </row>
    <row r="227" spans="1:9" ht="28.5" customHeight="1" x14ac:dyDescent="0.4">
      <c r="A227" s="29" t="s">
        <v>3</v>
      </c>
      <c r="B227" s="186" t="s">
        <v>268</v>
      </c>
      <c r="C227" s="186"/>
      <c r="D227" s="186"/>
      <c r="E227" s="186"/>
      <c r="F227" s="186"/>
      <c r="G227" s="186"/>
      <c r="H227" s="186"/>
      <c r="I227" s="4"/>
    </row>
    <row r="228" spans="1:9" ht="28.5" customHeight="1" x14ac:dyDescent="0.5">
      <c r="A228" s="29" t="s">
        <v>241</v>
      </c>
      <c r="B228" s="7"/>
      <c r="D228" s="246"/>
      <c r="E228" s="246"/>
      <c r="F228" s="14"/>
      <c r="G228" s="19"/>
      <c r="I228" s="4"/>
    </row>
    <row r="229" spans="1:9" ht="28.5" customHeight="1" x14ac:dyDescent="0.5">
      <c r="A229" s="29" t="s">
        <v>226</v>
      </c>
      <c r="B229" s="7"/>
      <c r="D229" s="122"/>
      <c r="E229" s="122"/>
      <c r="F229" s="14"/>
      <c r="G229" s="19"/>
      <c r="I229" s="4"/>
    </row>
    <row r="230" spans="1:9" ht="28.5" customHeight="1" x14ac:dyDescent="0.4">
      <c r="A230" s="29" t="s">
        <v>19</v>
      </c>
      <c r="B230" s="191" t="s">
        <v>242</v>
      </c>
      <c r="C230" s="191"/>
      <c r="D230" s="191"/>
      <c r="E230" s="191"/>
      <c r="F230" s="191"/>
      <c r="G230" s="191"/>
      <c r="H230" s="191"/>
      <c r="I230" s="4"/>
    </row>
    <row r="231" spans="1:9" ht="21" thickBot="1" x14ac:dyDescent="0.55000000000000004">
      <c r="A231" s="32"/>
      <c r="B231" s="9"/>
      <c r="C231" s="28"/>
      <c r="D231" s="9"/>
      <c r="E231" s="9"/>
      <c r="F231" s="15"/>
      <c r="G231" s="20"/>
      <c r="H231" s="20"/>
      <c r="I231" s="10"/>
    </row>
    <row r="232" spans="1:9" x14ac:dyDescent="0.5">
      <c r="A232" s="1"/>
      <c r="B232" s="2"/>
      <c r="C232" s="23"/>
      <c r="D232" s="2"/>
      <c r="E232" s="2"/>
      <c r="F232" s="12"/>
      <c r="G232" s="17"/>
      <c r="H232" s="17"/>
      <c r="I232" s="3"/>
    </row>
    <row r="233" spans="1:9" x14ac:dyDescent="0.5">
      <c r="A233" s="11" t="s">
        <v>227</v>
      </c>
      <c r="I233" s="4"/>
    </row>
    <row r="234" spans="1:9" x14ac:dyDescent="0.5">
      <c r="A234" s="6"/>
      <c r="I234" s="4"/>
    </row>
    <row r="235" spans="1:9" ht="15" x14ac:dyDescent="0.4">
      <c r="A235" s="139" t="s">
        <v>22</v>
      </c>
      <c r="B235" t="s">
        <v>23</v>
      </c>
      <c r="C235"/>
      <c r="D235" s="133"/>
      <c r="E235" s="141" t="s">
        <v>24</v>
      </c>
      <c r="F235" s="133"/>
      <c r="G235" s="133"/>
      <c r="H235" s="133"/>
      <c r="I235" s="95"/>
    </row>
    <row r="236" spans="1:9" ht="15" x14ac:dyDescent="0.4">
      <c r="A236" s="139" t="s">
        <v>25</v>
      </c>
      <c r="B236" s="138">
        <v>71.599999999999994</v>
      </c>
      <c r="C236" s="31" t="s">
        <v>26</v>
      </c>
      <c r="D236" s="31"/>
      <c r="E236" s="136">
        <v>8</v>
      </c>
      <c r="F236" s="137">
        <f t="shared" ref="F236:F239" si="7">SUM(B236)*E236</f>
        <v>572.79999999999995</v>
      </c>
      <c r="G236" s="123" t="s">
        <v>27</v>
      </c>
      <c r="H236" s="123"/>
      <c r="I236" s="21"/>
    </row>
    <row r="237" spans="1:9" ht="15" x14ac:dyDescent="0.4">
      <c r="A237" s="139"/>
      <c r="B237" s="138">
        <v>85.2</v>
      </c>
      <c r="C237" s="31" t="s">
        <v>28</v>
      </c>
      <c r="D237" s="31"/>
      <c r="E237" s="136">
        <v>10</v>
      </c>
      <c r="F237" s="137">
        <f t="shared" si="7"/>
        <v>852</v>
      </c>
      <c r="G237" s="123" t="s">
        <v>27</v>
      </c>
      <c r="H237" s="123"/>
      <c r="I237" s="21"/>
    </row>
    <row r="238" spans="1:9" ht="15" x14ac:dyDescent="0.4">
      <c r="A238" s="139"/>
      <c r="B238" s="138">
        <v>86.1</v>
      </c>
      <c r="C238" s="31" t="s">
        <v>29</v>
      </c>
      <c r="D238" s="31"/>
      <c r="E238" s="136">
        <v>3</v>
      </c>
      <c r="F238" s="137">
        <f t="shared" si="7"/>
        <v>258.29999999999995</v>
      </c>
      <c r="G238" s="123" t="s">
        <v>27</v>
      </c>
      <c r="H238" s="123"/>
      <c r="I238" s="21"/>
    </row>
    <row r="239" spans="1:9" ht="15" x14ac:dyDescent="0.4">
      <c r="A239" s="139"/>
      <c r="B239" s="138">
        <v>94.2</v>
      </c>
      <c r="C239" s="31" t="s">
        <v>30</v>
      </c>
      <c r="D239" s="31"/>
      <c r="E239" s="136">
        <v>6</v>
      </c>
      <c r="F239" s="137">
        <f t="shared" si="7"/>
        <v>565.20000000000005</v>
      </c>
      <c r="G239" s="123" t="s">
        <v>27</v>
      </c>
      <c r="H239" s="123"/>
      <c r="I239" s="21"/>
    </row>
    <row r="240" spans="1:9" ht="15" x14ac:dyDescent="0.4">
      <c r="A240" s="139" t="s">
        <v>31</v>
      </c>
      <c r="B240" s="138">
        <f>SUM(F236:F239)</f>
        <v>2248.3000000000002</v>
      </c>
      <c r="C240" s="123"/>
      <c r="D240" s="123"/>
      <c r="E240" s="123"/>
      <c r="F240" s="123"/>
      <c r="G240" s="123"/>
      <c r="H240" s="123"/>
      <c r="I240" s="21"/>
    </row>
    <row r="241" spans="1:9" x14ac:dyDescent="0.5">
      <c r="A241" s="140" t="s">
        <v>32</v>
      </c>
      <c r="B241" t="s">
        <v>228</v>
      </c>
      <c r="I241" s="4"/>
    </row>
    <row r="242" spans="1:9" x14ac:dyDescent="0.5">
      <c r="A242" s="140" t="s">
        <v>34</v>
      </c>
      <c r="B242" t="s">
        <v>35</v>
      </c>
      <c r="I242" s="4"/>
    </row>
    <row r="243" spans="1:9" ht="15" x14ac:dyDescent="0.4">
      <c r="A243" s="140" t="s">
        <v>36</v>
      </c>
      <c r="B243" s="31">
        <v>52</v>
      </c>
      <c r="C243" t="s">
        <v>37</v>
      </c>
      <c r="I243" s="4"/>
    </row>
    <row r="244" spans="1:9" x14ac:dyDescent="0.5">
      <c r="A244" s="140" t="s">
        <v>38</v>
      </c>
      <c r="B244" s="16" t="s">
        <v>39</v>
      </c>
      <c r="I244" s="4"/>
    </row>
    <row r="245" spans="1:9" x14ac:dyDescent="0.5">
      <c r="A245" s="140" t="s">
        <v>40</v>
      </c>
      <c r="B245" s="16" t="s">
        <v>229</v>
      </c>
      <c r="I245" s="4"/>
    </row>
    <row r="246" spans="1:9" ht="16.149999999999999" thickBot="1" x14ac:dyDescent="0.55000000000000004">
      <c r="A246" s="8"/>
      <c r="B246" s="9"/>
      <c r="C246" s="28"/>
      <c r="D246" s="9"/>
      <c r="E246" s="9"/>
      <c r="F246" s="15"/>
      <c r="G246" s="20"/>
      <c r="H246" s="20"/>
      <c r="I246" s="10"/>
    </row>
    <row r="247" spans="1:9" x14ac:dyDescent="0.5">
      <c r="A247" s="1"/>
      <c r="B247" s="2"/>
      <c r="C247" s="23"/>
      <c r="D247" s="2"/>
      <c r="E247" s="2"/>
      <c r="F247" s="12"/>
      <c r="G247" s="17"/>
      <c r="H247" s="17"/>
      <c r="I247" s="3"/>
    </row>
    <row r="248" spans="1:9" x14ac:dyDescent="0.4">
      <c r="A248" s="33" t="s">
        <v>42</v>
      </c>
      <c r="B248" s="34"/>
      <c r="C248" s="35"/>
      <c r="D248" s="34"/>
      <c r="E248" s="34"/>
      <c r="F248" s="36"/>
      <c r="G248" s="37"/>
      <c r="H248" s="37"/>
      <c r="I248" s="38"/>
    </row>
    <row r="249" spans="1:9" ht="18.75" customHeight="1" x14ac:dyDescent="0.4">
      <c r="A249" s="223" t="s">
        <v>43</v>
      </c>
      <c r="B249" s="191"/>
      <c r="C249" s="191"/>
      <c r="D249" s="191"/>
      <c r="E249" s="191"/>
      <c r="F249" s="191"/>
      <c r="G249" s="191"/>
      <c r="H249" s="191"/>
      <c r="I249" s="224"/>
    </row>
    <row r="250" spans="1:9" ht="18.75" customHeight="1" x14ac:dyDescent="0.4">
      <c r="A250" s="223" t="s">
        <v>44</v>
      </c>
      <c r="B250" s="191"/>
      <c r="C250" s="191"/>
      <c r="D250" s="191"/>
      <c r="E250" s="191"/>
      <c r="F250" s="191"/>
      <c r="G250" s="191"/>
      <c r="H250" s="191"/>
      <c r="I250" s="224"/>
    </row>
    <row r="251" spans="1:9" s="133" customFormat="1" ht="50.25" customHeight="1" x14ac:dyDescent="0.4">
      <c r="A251" s="225" t="s">
        <v>45</v>
      </c>
      <c r="B251" s="226"/>
      <c r="C251" s="226"/>
      <c r="D251" s="226"/>
      <c r="E251" s="226"/>
      <c r="F251" s="226"/>
      <c r="G251" s="226"/>
      <c r="H251" s="226"/>
      <c r="I251" s="227"/>
    </row>
    <row r="252" spans="1:9" ht="54" customHeight="1" x14ac:dyDescent="0.4">
      <c r="A252" s="243" t="s">
        <v>46</v>
      </c>
      <c r="B252" s="244"/>
      <c r="C252" s="244"/>
      <c r="D252" s="244"/>
      <c r="E252" s="244"/>
      <c r="F252" s="244"/>
      <c r="G252" s="244"/>
      <c r="H252" s="244"/>
      <c r="I252" s="245"/>
    </row>
    <row r="253" spans="1:9" ht="45" customHeight="1" x14ac:dyDescent="0.4">
      <c r="A253" s="225" t="s">
        <v>47</v>
      </c>
      <c r="B253" s="226"/>
      <c r="C253" s="226"/>
      <c r="D253" s="226"/>
      <c r="E253" s="226"/>
      <c r="F253" s="226"/>
      <c r="G253" s="226"/>
      <c r="H253" s="226"/>
      <c r="I253" s="227"/>
    </row>
    <row r="254" spans="1:9" ht="18.75" customHeight="1" x14ac:dyDescent="0.4">
      <c r="A254" s="243" t="s">
        <v>48</v>
      </c>
      <c r="B254" s="244"/>
      <c r="C254" s="244"/>
      <c r="D254" s="244"/>
      <c r="E254" s="244"/>
      <c r="F254" s="244"/>
      <c r="G254" s="244"/>
      <c r="H254" s="244"/>
      <c r="I254" s="245"/>
    </row>
    <row r="255" spans="1:9" ht="57.75" customHeight="1" x14ac:dyDescent="0.4">
      <c r="A255" s="243" t="s">
        <v>49</v>
      </c>
      <c r="B255" s="244"/>
      <c r="C255" s="244"/>
      <c r="D255" s="244"/>
      <c r="E255" s="244"/>
      <c r="F255" s="244"/>
      <c r="G255" s="244"/>
      <c r="H255" s="244"/>
      <c r="I255" s="245"/>
    </row>
    <row r="256" spans="1:9" ht="66.75" customHeight="1" x14ac:dyDescent="0.4">
      <c r="A256" s="220" t="s">
        <v>50</v>
      </c>
      <c r="B256" s="221"/>
      <c r="C256" s="221"/>
      <c r="D256" s="221"/>
      <c r="E256" s="221"/>
      <c r="F256" s="221"/>
      <c r="G256" s="221"/>
      <c r="H256" s="221"/>
      <c r="I256" s="222"/>
    </row>
    <row r="257" spans="1:9" ht="32.1" customHeight="1" x14ac:dyDescent="0.4">
      <c r="A257" s="220" t="s">
        <v>51</v>
      </c>
      <c r="B257" s="221"/>
      <c r="C257" s="221"/>
      <c r="D257" s="221"/>
      <c r="E257" s="221"/>
      <c r="F257" s="221"/>
      <c r="G257" s="221"/>
      <c r="H257" s="221"/>
      <c r="I257" s="222"/>
    </row>
    <row r="258" spans="1:9" ht="18.75" customHeight="1" x14ac:dyDescent="0.4">
      <c r="A258" s="220" t="s">
        <v>52</v>
      </c>
      <c r="B258" s="221"/>
      <c r="C258" s="221"/>
      <c r="D258" s="221"/>
      <c r="E258" s="221"/>
      <c r="F258" s="221"/>
      <c r="G258" s="221"/>
      <c r="H258" s="221"/>
      <c r="I258" s="222"/>
    </row>
    <row r="259" spans="1:9" ht="37.5" customHeight="1" x14ac:dyDescent="0.4">
      <c r="A259" s="217" t="s">
        <v>53</v>
      </c>
      <c r="B259" s="218"/>
      <c r="C259" s="218"/>
      <c r="D259" s="218"/>
      <c r="E259" s="218"/>
      <c r="F259" s="218"/>
      <c r="G259" s="218"/>
      <c r="H259" s="218"/>
      <c r="I259" s="219"/>
    </row>
    <row r="260" spans="1:9" ht="18.75" customHeight="1" x14ac:dyDescent="0.4">
      <c r="A260" s="220" t="s">
        <v>230</v>
      </c>
      <c r="B260" s="221"/>
      <c r="C260" s="221"/>
      <c r="D260" s="221"/>
      <c r="E260" s="221"/>
      <c r="F260" s="221"/>
      <c r="G260" s="221"/>
      <c r="H260" s="221"/>
      <c r="I260" s="222"/>
    </row>
    <row r="261" spans="1:9" ht="15.4" thickBot="1" x14ac:dyDescent="0.45">
      <c r="A261" s="228"/>
      <c r="B261" s="229"/>
      <c r="C261" s="229"/>
      <c r="D261" s="229"/>
      <c r="E261" s="229"/>
      <c r="F261" s="229"/>
      <c r="G261" s="229"/>
      <c r="H261" s="229"/>
      <c r="I261" s="230"/>
    </row>
    <row r="262" spans="1:9" thickTop="1" thickBot="1" x14ac:dyDescent="0.45">
      <c r="A262" s="42" t="s">
        <v>54</v>
      </c>
      <c r="B262" s="43" t="s">
        <v>55</v>
      </c>
      <c r="C262" s="43" t="s">
        <v>56</v>
      </c>
      <c r="D262" s="121" t="s">
        <v>57</v>
      </c>
      <c r="E262" s="44" t="s">
        <v>58</v>
      </c>
      <c r="F262" s="231" t="s">
        <v>59</v>
      </c>
      <c r="G262" s="232"/>
      <c r="H262" s="232"/>
      <c r="I262" s="233"/>
    </row>
    <row r="263" spans="1:9" thickTop="1" thickBot="1" x14ac:dyDescent="0.45">
      <c r="A263" s="45" t="s">
        <v>60</v>
      </c>
      <c r="B263" s="41"/>
      <c r="C263" s="41"/>
      <c r="D263" s="46"/>
      <c r="E263" s="47"/>
      <c r="F263" s="234"/>
      <c r="G263" s="235"/>
      <c r="H263" s="235"/>
      <c r="I263" s="236"/>
    </row>
    <row r="264" spans="1:9" ht="15.4" thickTop="1" x14ac:dyDescent="0.4">
      <c r="A264" s="48" t="s">
        <v>61</v>
      </c>
      <c r="B264" s="41">
        <v>52</v>
      </c>
      <c r="C264" s="41" t="s">
        <v>62</v>
      </c>
      <c r="D264" s="172">
        <v>881</v>
      </c>
      <c r="E264" s="47">
        <f>SUM(B264)*D264</f>
        <v>45812</v>
      </c>
      <c r="F264" s="205"/>
      <c r="G264" s="206"/>
      <c r="H264" s="206"/>
      <c r="I264" s="207"/>
    </row>
    <row r="265" spans="1:9" ht="15" x14ac:dyDescent="0.4">
      <c r="A265" s="48" t="s">
        <v>63</v>
      </c>
      <c r="B265" s="41">
        <v>52</v>
      </c>
      <c r="C265" s="41" t="s">
        <v>62</v>
      </c>
      <c r="D265" s="172"/>
      <c r="E265" s="47">
        <f t="shared" ref="E265:E272" si="8">SUM(B265)*D265</f>
        <v>0</v>
      </c>
      <c r="F265" s="205" t="s">
        <v>271</v>
      </c>
      <c r="G265" s="206"/>
      <c r="H265" s="206"/>
      <c r="I265" s="207"/>
    </row>
    <row r="266" spans="1:9" ht="15" x14ac:dyDescent="0.4">
      <c r="A266" s="48" t="s">
        <v>64</v>
      </c>
      <c r="B266" s="41">
        <v>52</v>
      </c>
      <c r="C266" s="41" t="s">
        <v>62</v>
      </c>
      <c r="D266" s="172">
        <v>318</v>
      </c>
      <c r="E266" s="47">
        <f t="shared" si="8"/>
        <v>16536</v>
      </c>
      <c r="F266" s="205"/>
      <c r="G266" s="206"/>
      <c r="H266" s="206"/>
      <c r="I266" s="207"/>
    </row>
    <row r="267" spans="1:9" ht="15" x14ac:dyDescent="0.4">
      <c r="A267" s="48" t="s">
        <v>65</v>
      </c>
      <c r="B267" s="41">
        <v>52</v>
      </c>
      <c r="C267" s="41" t="s">
        <v>62</v>
      </c>
      <c r="D267" s="172">
        <v>950</v>
      </c>
      <c r="E267" s="47">
        <f t="shared" si="8"/>
        <v>49400</v>
      </c>
      <c r="F267" s="205"/>
      <c r="G267" s="206"/>
      <c r="H267" s="206"/>
      <c r="I267" s="207"/>
    </row>
    <row r="268" spans="1:9" ht="15" x14ac:dyDescent="0.4">
      <c r="A268" s="48" t="s">
        <v>66</v>
      </c>
      <c r="B268" s="41">
        <v>52</v>
      </c>
      <c r="C268" s="41" t="s">
        <v>62</v>
      </c>
      <c r="D268" s="172">
        <v>336.6</v>
      </c>
      <c r="E268" s="47">
        <f t="shared" si="8"/>
        <v>17503.2</v>
      </c>
      <c r="F268" s="205"/>
      <c r="G268" s="206"/>
      <c r="H268" s="206"/>
      <c r="I268" s="207"/>
    </row>
    <row r="269" spans="1:9" ht="15" x14ac:dyDescent="0.4">
      <c r="A269" s="48" t="s">
        <v>67</v>
      </c>
      <c r="B269" s="41">
        <v>52</v>
      </c>
      <c r="C269" s="41" t="s">
        <v>62</v>
      </c>
      <c r="D269" s="172">
        <v>550</v>
      </c>
      <c r="E269" s="47">
        <f t="shared" si="8"/>
        <v>28600</v>
      </c>
      <c r="F269" s="205"/>
      <c r="G269" s="206"/>
      <c r="H269" s="206"/>
      <c r="I269" s="207"/>
    </row>
    <row r="270" spans="1:9" ht="15" x14ac:dyDescent="0.4">
      <c r="A270" s="48" t="s">
        <v>231</v>
      </c>
      <c r="B270" s="41">
        <v>52</v>
      </c>
      <c r="C270" s="41" t="s">
        <v>62</v>
      </c>
      <c r="D270" s="172">
        <v>1120</v>
      </c>
      <c r="E270" s="47">
        <f t="shared" si="8"/>
        <v>58240</v>
      </c>
      <c r="F270" s="205"/>
      <c r="G270" s="206"/>
      <c r="H270" s="206"/>
      <c r="I270" s="207"/>
    </row>
    <row r="271" spans="1:9" ht="15" x14ac:dyDescent="0.4">
      <c r="A271" s="48" t="s">
        <v>69</v>
      </c>
      <c r="B271" s="41">
        <v>52</v>
      </c>
      <c r="C271" s="41" t="s">
        <v>62</v>
      </c>
      <c r="D271" s="172"/>
      <c r="E271" s="47">
        <f t="shared" si="8"/>
        <v>0</v>
      </c>
      <c r="F271" s="205" t="s">
        <v>273</v>
      </c>
      <c r="G271" s="206"/>
      <c r="H271" s="206"/>
      <c r="I271" s="207"/>
    </row>
    <row r="272" spans="1:9" ht="15.4" thickBot="1" x14ac:dyDescent="0.45">
      <c r="A272" s="48" t="s">
        <v>70</v>
      </c>
      <c r="B272" s="41">
        <v>52</v>
      </c>
      <c r="C272" s="41" t="s">
        <v>62</v>
      </c>
      <c r="D272" s="172"/>
      <c r="E272" s="47">
        <f t="shared" si="8"/>
        <v>0</v>
      </c>
      <c r="F272" s="205" t="s">
        <v>273</v>
      </c>
      <c r="G272" s="206"/>
      <c r="H272" s="206"/>
      <c r="I272" s="207"/>
    </row>
    <row r="273" spans="1:9" thickTop="1" thickBot="1" x14ac:dyDescent="0.45">
      <c r="A273" s="49" t="s">
        <v>71</v>
      </c>
      <c r="B273" s="41"/>
      <c r="C273" s="41"/>
      <c r="D273" s="164"/>
      <c r="E273" s="47"/>
      <c r="F273" s="208"/>
      <c r="G273" s="209"/>
      <c r="H273" s="209"/>
      <c r="I273" s="210"/>
    </row>
    <row r="274" spans="1:9" ht="15.4" thickTop="1" x14ac:dyDescent="0.4">
      <c r="A274" s="50" t="s">
        <v>72</v>
      </c>
      <c r="B274" s="41">
        <v>1</v>
      </c>
      <c r="C274" s="41" t="s">
        <v>73</v>
      </c>
      <c r="D274" s="172"/>
      <c r="E274" s="47">
        <f t="shared" ref="E274:E336" si="9">SUM(B274)*D274</f>
        <v>0</v>
      </c>
      <c r="F274" s="205" t="s">
        <v>269</v>
      </c>
      <c r="G274" s="206"/>
      <c r="H274" s="206"/>
      <c r="I274" s="207"/>
    </row>
    <row r="275" spans="1:9" ht="15" x14ac:dyDescent="0.4">
      <c r="A275" s="48" t="s">
        <v>74</v>
      </c>
      <c r="B275" s="41">
        <v>52</v>
      </c>
      <c r="C275" s="41" t="s">
        <v>62</v>
      </c>
      <c r="D275" s="172">
        <v>600</v>
      </c>
      <c r="E275" s="47">
        <f t="shared" si="9"/>
        <v>31200</v>
      </c>
      <c r="F275" s="205"/>
      <c r="G275" s="206"/>
      <c r="H275" s="206"/>
      <c r="I275" s="207"/>
    </row>
    <row r="276" spans="1:9" ht="15" x14ac:dyDescent="0.4">
      <c r="A276" s="48" t="s">
        <v>75</v>
      </c>
      <c r="B276" s="41">
        <v>52</v>
      </c>
      <c r="C276" s="41" t="s">
        <v>62</v>
      </c>
      <c r="D276" s="172"/>
      <c r="E276" s="47">
        <f t="shared" si="9"/>
        <v>0</v>
      </c>
      <c r="F276" s="205" t="s">
        <v>269</v>
      </c>
      <c r="G276" s="206"/>
      <c r="H276" s="206"/>
      <c r="I276" s="207"/>
    </row>
    <row r="277" spans="1:9" ht="15" x14ac:dyDescent="0.4">
      <c r="A277" s="48" t="s">
        <v>76</v>
      </c>
      <c r="B277" s="41">
        <v>52</v>
      </c>
      <c r="C277" s="41" t="s">
        <v>62</v>
      </c>
      <c r="D277" s="172"/>
      <c r="E277" s="47">
        <f t="shared" si="9"/>
        <v>0</v>
      </c>
      <c r="F277" s="205" t="s">
        <v>269</v>
      </c>
      <c r="G277" s="206"/>
      <c r="H277" s="206"/>
      <c r="I277" s="207"/>
    </row>
    <row r="278" spans="1:9" ht="15" x14ac:dyDescent="0.4">
      <c r="A278" s="48" t="s">
        <v>77</v>
      </c>
      <c r="B278" s="41">
        <v>52</v>
      </c>
      <c r="C278" s="41" t="s">
        <v>62</v>
      </c>
      <c r="D278" s="172"/>
      <c r="E278" s="47">
        <f t="shared" si="9"/>
        <v>0</v>
      </c>
      <c r="F278" s="205" t="s">
        <v>269</v>
      </c>
      <c r="G278" s="206"/>
      <c r="H278" s="206"/>
      <c r="I278" s="207"/>
    </row>
    <row r="279" spans="1:9" ht="15" x14ac:dyDescent="0.4">
      <c r="A279" s="48" t="s">
        <v>78</v>
      </c>
      <c r="B279" s="41">
        <v>52</v>
      </c>
      <c r="C279" s="41" t="s">
        <v>62</v>
      </c>
      <c r="D279" s="172"/>
      <c r="E279" s="47">
        <f t="shared" si="9"/>
        <v>0</v>
      </c>
      <c r="F279" s="205" t="s">
        <v>269</v>
      </c>
      <c r="G279" s="206"/>
      <c r="H279" s="206"/>
      <c r="I279" s="207"/>
    </row>
    <row r="280" spans="1:9" ht="15" x14ac:dyDescent="0.4">
      <c r="A280" s="48" t="s">
        <v>79</v>
      </c>
      <c r="B280" s="41">
        <v>52</v>
      </c>
      <c r="C280" s="41" t="s">
        <v>62</v>
      </c>
      <c r="D280" s="172">
        <v>10</v>
      </c>
      <c r="E280" s="47">
        <f t="shared" si="9"/>
        <v>520</v>
      </c>
      <c r="F280" s="205"/>
      <c r="G280" s="206"/>
      <c r="H280" s="206"/>
      <c r="I280" s="207"/>
    </row>
    <row r="281" spans="1:9" ht="15" x14ac:dyDescent="0.4">
      <c r="A281" s="48" t="s">
        <v>80</v>
      </c>
      <c r="B281" s="41">
        <v>52</v>
      </c>
      <c r="C281" s="41" t="s">
        <v>62</v>
      </c>
      <c r="D281" s="172"/>
      <c r="E281" s="47">
        <f t="shared" si="9"/>
        <v>0</v>
      </c>
      <c r="F281" s="205" t="s">
        <v>269</v>
      </c>
      <c r="G281" s="206"/>
      <c r="H281" s="206"/>
      <c r="I281" s="207"/>
    </row>
    <row r="282" spans="1:9" ht="15" x14ac:dyDescent="0.4">
      <c r="A282" s="48" t="s">
        <v>81</v>
      </c>
      <c r="B282" s="41">
        <v>52</v>
      </c>
      <c r="C282" s="41" t="s">
        <v>62</v>
      </c>
      <c r="D282" s="172"/>
      <c r="E282" s="47">
        <f t="shared" si="9"/>
        <v>0</v>
      </c>
      <c r="F282" s="205" t="s">
        <v>269</v>
      </c>
      <c r="G282" s="206"/>
      <c r="H282" s="206"/>
      <c r="I282" s="207"/>
    </row>
    <row r="283" spans="1:9" ht="15.75" customHeight="1" x14ac:dyDescent="0.4">
      <c r="A283" s="50" t="s">
        <v>82</v>
      </c>
      <c r="B283" s="41">
        <v>52</v>
      </c>
      <c r="C283" s="41" t="s">
        <v>62</v>
      </c>
      <c r="D283" s="172">
        <v>10</v>
      </c>
      <c r="E283" s="47">
        <f t="shared" si="9"/>
        <v>520</v>
      </c>
      <c r="F283" s="205"/>
      <c r="G283" s="206"/>
      <c r="H283" s="206"/>
      <c r="I283" s="207"/>
    </row>
    <row r="284" spans="1:9" ht="15.75" customHeight="1" x14ac:dyDescent="0.4">
      <c r="A284" s="48" t="s">
        <v>83</v>
      </c>
      <c r="B284" s="41">
        <v>1</v>
      </c>
      <c r="C284" s="41" t="s">
        <v>73</v>
      </c>
      <c r="D284" s="172">
        <v>200</v>
      </c>
      <c r="E284" s="47">
        <f t="shared" si="9"/>
        <v>200</v>
      </c>
      <c r="F284" s="205"/>
      <c r="G284" s="206"/>
      <c r="H284" s="206"/>
      <c r="I284" s="207"/>
    </row>
    <row r="285" spans="1:9" ht="15.75" customHeight="1" x14ac:dyDescent="0.4">
      <c r="A285" s="48" t="s">
        <v>84</v>
      </c>
      <c r="B285" s="41">
        <v>1</v>
      </c>
      <c r="C285" s="41" t="s">
        <v>73</v>
      </c>
      <c r="D285" s="172">
        <v>500</v>
      </c>
      <c r="E285" s="47">
        <f t="shared" si="9"/>
        <v>500</v>
      </c>
      <c r="F285" s="205"/>
      <c r="G285" s="206"/>
      <c r="H285" s="206"/>
      <c r="I285" s="207"/>
    </row>
    <row r="286" spans="1:9" ht="15.75" customHeight="1" thickBot="1" x14ac:dyDescent="0.45">
      <c r="A286" s="143" t="s">
        <v>85</v>
      </c>
      <c r="B286" s="41">
        <v>1</v>
      </c>
      <c r="C286" s="41" t="s">
        <v>73</v>
      </c>
      <c r="D286" s="172">
        <v>500</v>
      </c>
      <c r="E286" s="47">
        <f t="shared" si="9"/>
        <v>500</v>
      </c>
      <c r="F286" s="205"/>
      <c r="G286" s="206"/>
      <c r="H286" s="206"/>
      <c r="I286" s="207"/>
    </row>
    <row r="287" spans="1:9" ht="16.5" customHeight="1" thickTop="1" thickBot="1" x14ac:dyDescent="0.45">
      <c r="A287" s="49" t="s">
        <v>86</v>
      </c>
      <c r="B287" s="41"/>
      <c r="C287" s="41"/>
      <c r="D287" s="164"/>
      <c r="E287" s="47"/>
      <c r="F287" s="208"/>
      <c r="G287" s="209"/>
      <c r="H287" s="209"/>
      <c r="I287" s="210"/>
    </row>
    <row r="288" spans="1:9" ht="15.75" customHeight="1" thickTop="1" thickBot="1" x14ac:dyDescent="0.45">
      <c r="A288" s="158" t="s">
        <v>87</v>
      </c>
      <c r="B288" s="41">
        <v>52</v>
      </c>
      <c r="C288" s="159" t="s">
        <v>62</v>
      </c>
      <c r="D288" s="173">
        <v>50</v>
      </c>
      <c r="E288" s="160">
        <f t="shared" si="9"/>
        <v>2600</v>
      </c>
      <c r="F288" s="211" t="s">
        <v>274</v>
      </c>
      <c r="G288" s="212"/>
      <c r="H288" s="212"/>
      <c r="I288" s="213"/>
    </row>
    <row r="289" spans="1:9" ht="16.5" customHeight="1" thickBot="1" x14ac:dyDescent="0.45">
      <c r="A289" s="146" t="s">
        <v>88</v>
      </c>
      <c r="B289" s="147"/>
      <c r="C289" s="147"/>
      <c r="D289" s="165"/>
      <c r="E289" s="148"/>
      <c r="F289" s="214"/>
      <c r="G289" s="215"/>
      <c r="H289" s="215"/>
      <c r="I289" s="216"/>
    </row>
    <row r="290" spans="1:9" ht="15.75" customHeight="1" thickTop="1" x14ac:dyDescent="0.4">
      <c r="A290" s="48" t="s">
        <v>232</v>
      </c>
      <c r="B290" s="142">
        <v>1</v>
      </c>
      <c r="C290" s="142" t="s">
        <v>90</v>
      </c>
      <c r="D290" s="172"/>
      <c r="E290" s="47">
        <f t="shared" si="9"/>
        <v>0</v>
      </c>
      <c r="F290" s="205" t="s">
        <v>275</v>
      </c>
      <c r="G290" s="206"/>
      <c r="H290" s="206"/>
      <c r="I290" s="207"/>
    </row>
    <row r="291" spans="1:9" ht="15.75" customHeight="1" x14ac:dyDescent="0.4">
      <c r="A291" s="48" t="s">
        <v>233</v>
      </c>
      <c r="B291" s="142">
        <v>1</v>
      </c>
      <c r="C291" s="142" t="s">
        <v>90</v>
      </c>
      <c r="D291" s="172"/>
      <c r="E291" s="47">
        <f t="shared" si="9"/>
        <v>0</v>
      </c>
      <c r="F291" s="205" t="s">
        <v>275</v>
      </c>
      <c r="G291" s="206"/>
      <c r="H291" s="206"/>
      <c r="I291" s="207"/>
    </row>
    <row r="292" spans="1:9" ht="15.75" customHeight="1" x14ac:dyDescent="0.4">
      <c r="A292" s="48" t="s">
        <v>92</v>
      </c>
      <c r="B292" s="41">
        <v>1</v>
      </c>
      <c r="C292" s="142" t="s">
        <v>90</v>
      </c>
      <c r="D292" s="172"/>
      <c r="E292" s="47">
        <f t="shared" si="9"/>
        <v>0</v>
      </c>
      <c r="F292" s="205" t="s">
        <v>281</v>
      </c>
      <c r="G292" s="206"/>
      <c r="H292" s="206"/>
      <c r="I292" s="207"/>
    </row>
    <row r="293" spans="1:9" ht="15.75" customHeight="1" x14ac:dyDescent="0.4">
      <c r="A293" s="48" t="s">
        <v>93</v>
      </c>
      <c r="B293" s="41">
        <v>1</v>
      </c>
      <c r="C293" s="142" t="s">
        <v>90</v>
      </c>
      <c r="D293" s="172">
        <v>1000</v>
      </c>
      <c r="E293" s="47">
        <f t="shared" si="9"/>
        <v>1000</v>
      </c>
      <c r="F293" s="205" t="s">
        <v>282</v>
      </c>
      <c r="G293" s="206"/>
      <c r="H293" s="206"/>
      <c r="I293" s="207"/>
    </row>
    <row r="294" spans="1:9" ht="15.75" customHeight="1" thickBot="1" x14ac:dyDescent="0.45">
      <c r="A294" s="48" t="s">
        <v>94</v>
      </c>
      <c r="B294" s="142">
        <v>1</v>
      </c>
      <c r="C294" s="41" t="s">
        <v>90</v>
      </c>
      <c r="D294" s="172"/>
      <c r="E294" s="47">
        <f t="shared" si="9"/>
        <v>0</v>
      </c>
      <c r="F294" s="205" t="s">
        <v>276</v>
      </c>
      <c r="G294" s="206"/>
      <c r="H294" s="206"/>
      <c r="I294" s="207"/>
    </row>
    <row r="295" spans="1:9" ht="16.5" customHeight="1" thickTop="1" thickBot="1" x14ac:dyDescent="0.45">
      <c r="A295" s="49" t="s">
        <v>95</v>
      </c>
      <c r="B295" s="41"/>
      <c r="C295" s="41"/>
      <c r="D295" s="164"/>
      <c r="E295" s="47"/>
      <c r="F295" s="208"/>
      <c r="G295" s="209"/>
      <c r="H295" s="209"/>
      <c r="I295" s="210"/>
    </row>
    <row r="296" spans="1:9" ht="15.75" customHeight="1" thickTop="1" x14ac:dyDescent="0.4">
      <c r="A296" s="48" t="s">
        <v>96</v>
      </c>
      <c r="B296" s="41">
        <v>52</v>
      </c>
      <c r="C296" s="41" t="s">
        <v>62</v>
      </c>
      <c r="D296" s="172">
        <v>10</v>
      </c>
      <c r="E296" s="47">
        <f t="shared" si="9"/>
        <v>520</v>
      </c>
      <c r="F296" s="205"/>
      <c r="G296" s="206"/>
      <c r="H296" s="206"/>
      <c r="I296" s="207"/>
    </row>
    <row r="297" spans="1:9" ht="15.75" customHeight="1" x14ac:dyDescent="0.4">
      <c r="A297" s="48" t="s">
        <v>97</v>
      </c>
      <c r="B297" s="41">
        <v>52</v>
      </c>
      <c r="C297" s="41" t="s">
        <v>62</v>
      </c>
      <c r="D297" s="172"/>
      <c r="E297" s="47">
        <f t="shared" si="9"/>
        <v>0</v>
      </c>
      <c r="F297" s="205" t="s">
        <v>271</v>
      </c>
      <c r="G297" s="206"/>
      <c r="H297" s="206"/>
      <c r="I297" s="207"/>
    </row>
    <row r="298" spans="1:9" ht="15.75" customHeight="1" x14ac:dyDescent="0.4">
      <c r="A298" s="48" t="s">
        <v>98</v>
      </c>
      <c r="B298" s="41">
        <v>52</v>
      </c>
      <c r="C298" s="41" t="s">
        <v>62</v>
      </c>
      <c r="D298" s="172">
        <v>75</v>
      </c>
      <c r="E298" s="47">
        <f t="shared" si="9"/>
        <v>3900</v>
      </c>
      <c r="F298" s="205"/>
      <c r="G298" s="206"/>
      <c r="H298" s="206"/>
      <c r="I298" s="207"/>
    </row>
    <row r="299" spans="1:9" ht="15.75" customHeight="1" thickBot="1" x14ac:dyDescent="0.45">
      <c r="A299" s="48" t="s">
        <v>99</v>
      </c>
      <c r="B299" s="41">
        <v>52</v>
      </c>
      <c r="C299" s="41" t="s">
        <v>62</v>
      </c>
      <c r="D299" s="172">
        <v>50</v>
      </c>
      <c r="E299" s="47">
        <f t="shared" si="9"/>
        <v>2600</v>
      </c>
      <c r="F299" s="205"/>
      <c r="G299" s="206"/>
      <c r="H299" s="206"/>
      <c r="I299" s="207"/>
    </row>
    <row r="300" spans="1:9" ht="16.5" customHeight="1" thickTop="1" thickBot="1" x14ac:dyDescent="0.45">
      <c r="A300" s="49" t="s">
        <v>100</v>
      </c>
      <c r="B300" s="41"/>
      <c r="C300" s="41"/>
      <c r="D300" s="164"/>
      <c r="E300" s="47"/>
      <c r="F300" s="208"/>
      <c r="G300" s="209"/>
      <c r="H300" s="209"/>
      <c r="I300" s="210"/>
    </row>
    <row r="301" spans="1:9" ht="15.75" customHeight="1" thickTop="1" x14ac:dyDescent="0.4">
      <c r="A301" s="48" t="s">
        <v>101</v>
      </c>
      <c r="B301" s="41">
        <v>52</v>
      </c>
      <c r="C301" s="41" t="s">
        <v>62</v>
      </c>
      <c r="D301" s="172">
        <v>600</v>
      </c>
      <c r="E301" s="47">
        <f t="shared" si="9"/>
        <v>31200</v>
      </c>
      <c r="F301" s="205"/>
      <c r="G301" s="206"/>
      <c r="H301" s="206"/>
      <c r="I301" s="207"/>
    </row>
    <row r="302" spans="1:9" ht="15.75" customHeight="1" x14ac:dyDescent="0.4">
      <c r="A302" s="48" t="s">
        <v>102</v>
      </c>
      <c r="B302" s="41">
        <v>1</v>
      </c>
      <c r="C302" s="41" t="s">
        <v>90</v>
      </c>
      <c r="D302" s="172">
        <v>250</v>
      </c>
      <c r="E302" s="47">
        <f t="shared" si="9"/>
        <v>250</v>
      </c>
      <c r="F302" s="205"/>
      <c r="G302" s="206"/>
      <c r="H302" s="206"/>
      <c r="I302" s="207"/>
    </row>
    <row r="303" spans="1:9" ht="15.75" customHeight="1" x14ac:dyDescent="0.4">
      <c r="A303" s="48" t="s">
        <v>103</v>
      </c>
      <c r="B303" s="41">
        <v>1</v>
      </c>
      <c r="C303" s="41" t="s">
        <v>90</v>
      </c>
      <c r="D303" s="172">
        <v>400</v>
      </c>
      <c r="E303" s="47">
        <f t="shared" si="9"/>
        <v>400</v>
      </c>
      <c r="F303" s="205"/>
      <c r="G303" s="206"/>
      <c r="H303" s="206"/>
      <c r="I303" s="207"/>
    </row>
    <row r="304" spans="1:9" ht="15.75" customHeight="1" x14ac:dyDescent="0.4">
      <c r="A304" s="48" t="s">
        <v>104</v>
      </c>
      <c r="B304" s="41">
        <v>1</v>
      </c>
      <c r="C304" s="41" t="s">
        <v>90</v>
      </c>
      <c r="D304" s="172">
        <v>2500</v>
      </c>
      <c r="E304" s="47">
        <f t="shared" si="9"/>
        <v>2500</v>
      </c>
      <c r="F304" s="205"/>
      <c r="G304" s="206"/>
      <c r="H304" s="206"/>
      <c r="I304" s="207"/>
    </row>
    <row r="305" spans="1:9" ht="15.75" customHeight="1" thickBot="1" x14ac:dyDescent="0.45">
      <c r="A305" s="48" t="s">
        <v>105</v>
      </c>
      <c r="B305" s="41">
        <v>52</v>
      </c>
      <c r="C305" s="41" t="s">
        <v>62</v>
      </c>
      <c r="D305" s="172">
        <v>125</v>
      </c>
      <c r="E305" s="47">
        <f t="shared" si="9"/>
        <v>6500</v>
      </c>
      <c r="F305" s="205"/>
      <c r="G305" s="206"/>
      <c r="H305" s="206"/>
      <c r="I305" s="207"/>
    </row>
    <row r="306" spans="1:9" ht="16.5" customHeight="1" thickTop="1" thickBot="1" x14ac:dyDescent="0.45">
      <c r="A306" s="49" t="s">
        <v>106</v>
      </c>
      <c r="B306" s="41"/>
      <c r="C306" s="41"/>
      <c r="D306" s="164"/>
      <c r="E306" s="47"/>
      <c r="F306" s="208"/>
      <c r="G306" s="209"/>
      <c r="H306" s="209"/>
      <c r="I306" s="210"/>
    </row>
    <row r="307" spans="1:9" ht="15.75" customHeight="1" thickTop="1" thickBot="1" x14ac:dyDescent="0.45">
      <c r="A307" s="50" t="s">
        <v>107</v>
      </c>
      <c r="B307" s="41">
        <v>26</v>
      </c>
      <c r="C307" s="41" t="s">
        <v>62</v>
      </c>
      <c r="D307" s="172"/>
      <c r="E307" s="47">
        <f t="shared" si="9"/>
        <v>0</v>
      </c>
      <c r="F307" s="205" t="s">
        <v>277</v>
      </c>
      <c r="G307" s="206"/>
      <c r="H307" s="206"/>
      <c r="I307" s="207"/>
    </row>
    <row r="308" spans="1:9" ht="16.5" customHeight="1" thickTop="1" thickBot="1" x14ac:dyDescent="0.45">
      <c r="A308" s="49" t="s">
        <v>108</v>
      </c>
      <c r="B308" s="41"/>
      <c r="C308" s="41"/>
      <c r="D308" s="164"/>
      <c r="E308" s="47"/>
      <c r="F308" s="208"/>
      <c r="G308" s="209"/>
      <c r="H308" s="209"/>
      <c r="I308" s="210"/>
    </row>
    <row r="309" spans="1:9" ht="15.75" customHeight="1" thickTop="1" x14ac:dyDescent="0.4">
      <c r="A309" s="51" t="s">
        <v>109</v>
      </c>
      <c r="B309" s="41">
        <v>26</v>
      </c>
      <c r="C309" s="41" t="s">
        <v>62</v>
      </c>
      <c r="D309" s="172"/>
      <c r="E309" s="47">
        <f t="shared" si="9"/>
        <v>0</v>
      </c>
      <c r="F309" s="205" t="s">
        <v>272</v>
      </c>
      <c r="G309" s="206"/>
      <c r="H309" s="206"/>
      <c r="I309" s="207"/>
    </row>
    <row r="310" spans="1:9" ht="15.75" customHeight="1" x14ac:dyDescent="0.4">
      <c r="A310" s="51" t="s">
        <v>110</v>
      </c>
      <c r="B310" s="41">
        <v>26</v>
      </c>
      <c r="C310" s="41" t="s">
        <v>62</v>
      </c>
      <c r="D310" s="172"/>
      <c r="E310" s="47">
        <f t="shared" si="9"/>
        <v>0</v>
      </c>
      <c r="F310" s="205" t="s">
        <v>272</v>
      </c>
      <c r="G310" s="206"/>
      <c r="H310" s="206"/>
      <c r="I310" s="207"/>
    </row>
    <row r="311" spans="1:9" ht="15.75" customHeight="1" x14ac:dyDescent="0.4">
      <c r="A311" s="51" t="s">
        <v>111</v>
      </c>
      <c r="B311" s="41">
        <v>26</v>
      </c>
      <c r="C311" s="41" t="s">
        <v>62</v>
      </c>
      <c r="D311" s="172">
        <v>125</v>
      </c>
      <c r="E311" s="47">
        <f t="shared" si="9"/>
        <v>3250</v>
      </c>
      <c r="F311" s="205"/>
      <c r="G311" s="206"/>
      <c r="H311" s="206"/>
      <c r="I311" s="207"/>
    </row>
    <row r="312" spans="1:9" ht="15.75" customHeight="1" x14ac:dyDescent="0.4">
      <c r="A312" s="51" t="s">
        <v>112</v>
      </c>
      <c r="B312" s="41">
        <v>26</v>
      </c>
      <c r="C312" s="41" t="s">
        <v>62</v>
      </c>
      <c r="D312" s="172"/>
      <c r="E312" s="47">
        <f t="shared" si="9"/>
        <v>0</v>
      </c>
      <c r="F312" s="205" t="s">
        <v>272</v>
      </c>
      <c r="G312" s="206"/>
      <c r="H312" s="206"/>
      <c r="I312" s="207"/>
    </row>
    <row r="313" spans="1:9" ht="15.75" customHeight="1" thickBot="1" x14ac:dyDescent="0.45">
      <c r="A313" s="50" t="s">
        <v>113</v>
      </c>
      <c r="B313" s="41">
        <v>26</v>
      </c>
      <c r="C313" s="41" t="s">
        <v>62</v>
      </c>
      <c r="D313" s="172"/>
      <c r="E313" s="47">
        <f t="shared" si="9"/>
        <v>0</v>
      </c>
      <c r="F313" s="205" t="s">
        <v>272</v>
      </c>
      <c r="G313" s="206"/>
      <c r="H313" s="206"/>
      <c r="I313" s="207"/>
    </row>
    <row r="314" spans="1:9" ht="16.5" customHeight="1" thickTop="1" thickBot="1" x14ac:dyDescent="0.45">
      <c r="A314" s="49" t="s">
        <v>114</v>
      </c>
      <c r="B314" s="41"/>
      <c r="C314" s="41"/>
      <c r="D314" s="164"/>
      <c r="E314" s="47"/>
      <c r="F314" s="208"/>
      <c r="G314" s="209"/>
      <c r="H314" s="209"/>
      <c r="I314" s="210"/>
    </row>
    <row r="315" spans="1:9" ht="15.75" customHeight="1" thickTop="1" x14ac:dyDescent="0.4">
      <c r="A315" s="50" t="s">
        <v>115</v>
      </c>
      <c r="B315" s="41">
        <v>1</v>
      </c>
      <c r="C315" s="41" t="s">
        <v>90</v>
      </c>
      <c r="D315" s="172">
        <v>200</v>
      </c>
      <c r="E315" s="47">
        <f t="shared" si="9"/>
        <v>200</v>
      </c>
      <c r="F315" s="205"/>
      <c r="G315" s="206"/>
      <c r="H315" s="206"/>
      <c r="I315" s="207"/>
    </row>
    <row r="316" spans="1:9" ht="15.75" customHeight="1" x14ac:dyDescent="0.4">
      <c r="A316" s="50" t="s">
        <v>116</v>
      </c>
      <c r="B316" s="41">
        <v>1</v>
      </c>
      <c r="C316" s="41" t="s">
        <v>90</v>
      </c>
      <c r="D316" s="172"/>
      <c r="E316" s="47">
        <f t="shared" si="9"/>
        <v>0</v>
      </c>
      <c r="F316" s="205" t="s">
        <v>273</v>
      </c>
      <c r="G316" s="206"/>
      <c r="H316" s="206"/>
      <c r="I316" s="207"/>
    </row>
    <row r="317" spans="1:9" ht="15.75" customHeight="1" thickBot="1" x14ac:dyDescent="0.45">
      <c r="A317" s="50" t="s">
        <v>117</v>
      </c>
      <c r="B317" s="41">
        <v>1</v>
      </c>
      <c r="C317" s="41" t="s">
        <v>90</v>
      </c>
      <c r="D317" s="172">
        <v>200</v>
      </c>
      <c r="E317" s="47">
        <f t="shared" si="9"/>
        <v>200</v>
      </c>
      <c r="F317" s="205"/>
      <c r="G317" s="206"/>
      <c r="H317" s="206"/>
      <c r="I317" s="207"/>
    </row>
    <row r="318" spans="1:9" ht="16.5" customHeight="1" thickTop="1" thickBot="1" x14ac:dyDescent="0.45">
      <c r="A318" s="49" t="s">
        <v>118</v>
      </c>
      <c r="B318" s="41"/>
      <c r="C318" s="41"/>
      <c r="D318" s="164"/>
      <c r="E318" s="47"/>
      <c r="F318" s="208"/>
      <c r="G318" s="209"/>
      <c r="H318" s="209"/>
      <c r="I318" s="210"/>
    </row>
    <row r="319" spans="1:9" ht="15.75" customHeight="1" thickTop="1" x14ac:dyDescent="0.4">
      <c r="A319" s="50" t="s">
        <v>119</v>
      </c>
      <c r="B319" s="41">
        <v>1</v>
      </c>
      <c r="C319" s="41" t="s">
        <v>90</v>
      </c>
      <c r="D319" s="172">
        <v>74250</v>
      </c>
      <c r="E319" s="47">
        <f t="shared" si="9"/>
        <v>74250</v>
      </c>
      <c r="F319" s="205"/>
      <c r="G319" s="206"/>
      <c r="H319" s="206"/>
      <c r="I319" s="207"/>
    </row>
    <row r="320" spans="1:9" ht="15.75" customHeight="1" x14ac:dyDescent="0.4">
      <c r="A320" s="51" t="s">
        <v>120</v>
      </c>
      <c r="B320" s="41">
        <v>1</v>
      </c>
      <c r="C320" s="41" t="s">
        <v>90</v>
      </c>
      <c r="D320" s="172">
        <v>7425</v>
      </c>
      <c r="E320" s="47">
        <f t="shared" si="9"/>
        <v>7425</v>
      </c>
      <c r="F320" s="205"/>
      <c r="G320" s="206"/>
      <c r="H320" s="206"/>
      <c r="I320" s="207"/>
    </row>
    <row r="321" spans="1:9" ht="15.75" customHeight="1" thickBot="1" x14ac:dyDescent="0.45">
      <c r="A321" s="50" t="s">
        <v>121</v>
      </c>
      <c r="B321" s="41">
        <v>1</v>
      </c>
      <c r="C321" s="41" t="s">
        <v>90</v>
      </c>
      <c r="D321" s="172"/>
      <c r="E321" s="47">
        <f t="shared" si="9"/>
        <v>0</v>
      </c>
      <c r="F321" s="205"/>
      <c r="G321" s="206"/>
      <c r="H321" s="206"/>
      <c r="I321" s="207"/>
    </row>
    <row r="322" spans="1:9" ht="16.5" customHeight="1" thickTop="1" thickBot="1" x14ac:dyDescent="0.45">
      <c r="A322" s="49" t="s">
        <v>122</v>
      </c>
      <c r="B322" s="41"/>
      <c r="C322" s="41"/>
      <c r="D322" s="164"/>
      <c r="E322" s="47"/>
      <c r="F322" s="208"/>
      <c r="G322" s="209"/>
      <c r="H322" s="209"/>
      <c r="I322" s="210"/>
    </row>
    <row r="323" spans="1:9" ht="15.75" customHeight="1" thickTop="1" x14ac:dyDescent="0.4">
      <c r="A323" s="50" t="s">
        <v>123</v>
      </c>
      <c r="B323" s="41">
        <v>1</v>
      </c>
      <c r="C323" s="41" t="s">
        <v>90</v>
      </c>
      <c r="D323" s="172">
        <v>500</v>
      </c>
      <c r="E323" s="47">
        <f t="shared" si="9"/>
        <v>500</v>
      </c>
      <c r="F323" s="205"/>
      <c r="G323" s="206"/>
      <c r="H323" s="206"/>
      <c r="I323" s="207"/>
    </row>
    <row r="324" spans="1:9" ht="15.75" customHeight="1" x14ac:dyDescent="0.4">
      <c r="A324" s="50" t="s">
        <v>124</v>
      </c>
      <c r="B324" s="41">
        <v>1</v>
      </c>
      <c r="C324" s="41" t="s">
        <v>90</v>
      </c>
      <c r="D324" s="172"/>
      <c r="E324" s="47">
        <f t="shared" si="9"/>
        <v>0</v>
      </c>
      <c r="F324" s="205" t="s">
        <v>278</v>
      </c>
      <c r="G324" s="206"/>
      <c r="H324" s="206"/>
      <c r="I324" s="207"/>
    </row>
    <row r="325" spans="1:9" ht="15.75" customHeight="1" x14ac:dyDescent="0.4">
      <c r="A325" s="50" t="s">
        <v>125</v>
      </c>
      <c r="B325" s="41">
        <v>1</v>
      </c>
      <c r="C325" s="41" t="s">
        <v>90</v>
      </c>
      <c r="D325" s="172">
        <v>100</v>
      </c>
      <c r="E325" s="47">
        <f t="shared" si="9"/>
        <v>100</v>
      </c>
      <c r="F325" s="205"/>
      <c r="G325" s="206"/>
      <c r="H325" s="206"/>
      <c r="I325" s="207"/>
    </row>
    <row r="326" spans="1:9" ht="15.75" customHeight="1" x14ac:dyDescent="0.4">
      <c r="A326" s="50" t="s">
        <v>126</v>
      </c>
      <c r="B326" s="41">
        <v>1</v>
      </c>
      <c r="C326" s="41" t="s">
        <v>90</v>
      </c>
      <c r="D326" s="172">
        <v>612</v>
      </c>
      <c r="E326" s="47">
        <f t="shared" si="9"/>
        <v>612</v>
      </c>
      <c r="F326" s="205"/>
      <c r="G326" s="206"/>
      <c r="H326" s="206"/>
      <c r="I326" s="207"/>
    </row>
    <row r="327" spans="1:9" ht="15.75" customHeight="1" x14ac:dyDescent="0.4">
      <c r="A327" s="50" t="s">
        <v>127</v>
      </c>
      <c r="B327" s="41">
        <v>1</v>
      </c>
      <c r="C327" s="41" t="s">
        <v>90</v>
      </c>
      <c r="D327" s="172">
        <v>900</v>
      </c>
      <c r="E327" s="47">
        <f t="shared" si="9"/>
        <v>900</v>
      </c>
      <c r="F327" s="205"/>
      <c r="G327" s="206"/>
      <c r="H327" s="206"/>
      <c r="I327" s="207"/>
    </row>
    <row r="328" spans="1:9" ht="15.75" customHeight="1" x14ac:dyDescent="0.4">
      <c r="A328" s="50" t="s">
        <v>128</v>
      </c>
      <c r="B328" s="41">
        <v>1</v>
      </c>
      <c r="C328" s="41" t="s">
        <v>90</v>
      </c>
      <c r="D328" s="172">
        <v>750</v>
      </c>
      <c r="E328" s="47">
        <f t="shared" si="9"/>
        <v>750</v>
      </c>
      <c r="F328" s="205"/>
      <c r="G328" s="206"/>
      <c r="H328" s="206"/>
      <c r="I328" s="207"/>
    </row>
    <row r="329" spans="1:9" ht="15.75" customHeight="1" x14ac:dyDescent="0.4">
      <c r="A329" s="50" t="s">
        <v>129</v>
      </c>
      <c r="B329" s="41">
        <v>1</v>
      </c>
      <c r="C329" s="41" t="s">
        <v>90</v>
      </c>
      <c r="D329" s="172">
        <v>2500</v>
      </c>
      <c r="E329" s="47">
        <f t="shared" si="9"/>
        <v>2500</v>
      </c>
      <c r="F329" s="205"/>
      <c r="G329" s="206"/>
      <c r="H329" s="206"/>
      <c r="I329" s="207"/>
    </row>
    <row r="330" spans="1:9" ht="15.75" customHeight="1" x14ac:dyDescent="0.4">
      <c r="A330" s="50" t="s">
        <v>130</v>
      </c>
      <c r="B330" s="41">
        <v>15</v>
      </c>
      <c r="C330" s="41" t="s">
        <v>131</v>
      </c>
      <c r="D330" s="172">
        <v>10</v>
      </c>
      <c r="E330" s="47">
        <f t="shared" si="9"/>
        <v>150</v>
      </c>
      <c r="F330" s="205" t="s">
        <v>132</v>
      </c>
      <c r="G330" s="206"/>
      <c r="H330" s="206"/>
      <c r="I330" s="207"/>
    </row>
    <row r="331" spans="1:9" ht="15.75" customHeight="1" x14ac:dyDescent="0.4">
      <c r="A331" s="50" t="s">
        <v>133</v>
      </c>
      <c r="B331" s="41">
        <v>1</v>
      </c>
      <c r="C331" s="41" t="s">
        <v>90</v>
      </c>
      <c r="D331" s="172">
        <v>2500</v>
      </c>
      <c r="E331" s="47">
        <f t="shared" si="9"/>
        <v>2500</v>
      </c>
      <c r="F331" s="205" t="s">
        <v>134</v>
      </c>
      <c r="G331" s="206"/>
      <c r="H331" s="206"/>
      <c r="I331" s="207"/>
    </row>
    <row r="332" spans="1:9" ht="15.75" customHeight="1" thickBot="1" x14ac:dyDescent="0.45">
      <c r="A332" s="50" t="s">
        <v>135</v>
      </c>
      <c r="B332" s="41">
        <v>1</v>
      </c>
      <c r="C332" s="41" t="s">
        <v>90</v>
      </c>
      <c r="D332" s="172">
        <v>27000</v>
      </c>
      <c r="E332" s="47">
        <f t="shared" si="9"/>
        <v>27000</v>
      </c>
      <c r="F332" s="205" t="s">
        <v>136</v>
      </c>
      <c r="G332" s="206"/>
      <c r="H332" s="206"/>
      <c r="I332" s="207"/>
    </row>
    <row r="333" spans="1:9" ht="16.5" customHeight="1" thickTop="1" thickBot="1" x14ac:dyDescent="0.45">
      <c r="A333" s="49" t="s">
        <v>137</v>
      </c>
      <c r="B333" s="41"/>
      <c r="C333" s="41"/>
      <c r="D333" s="164"/>
      <c r="E333" s="47"/>
      <c r="F333" s="208"/>
      <c r="G333" s="209"/>
      <c r="H333" s="209"/>
      <c r="I333" s="210"/>
    </row>
    <row r="334" spans="1:9" ht="15.75" customHeight="1" thickTop="1" x14ac:dyDescent="0.4">
      <c r="A334" s="50" t="s">
        <v>138</v>
      </c>
      <c r="B334" s="41">
        <v>1</v>
      </c>
      <c r="C334" s="41" t="s">
        <v>90</v>
      </c>
      <c r="D334" s="172">
        <v>1200</v>
      </c>
      <c r="E334" s="47">
        <f t="shared" si="9"/>
        <v>1200</v>
      </c>
      <c r="F334" s="205"/>
      <c r="G334" s="206"/>
      <c r="H334" s="206"/>
      <c r="I334" s="207"/>
    </row>
    <row r="335" spans="1:9" ht="15.75" customHeight="1" x14ac:dyDescent="0.4">
      <c r="A335" s="50" t="s">
        <v>139</v>
      </c>
      <c r="B335" s="41">
        <v>1</v>
      </c>
      <c r="C335" s="41" t="s">
        <v>90</v>
      </c>
      <c r="D335" s="172">
        <v>200</v>
      </c>
      <c r="E335" s="47">
        <f t="shared" si="9"/>
        <v>200</v>
      </c>
      <c r="F335" s="205"/>
      <c r="G335" s="206"/>
      <c r="H335" s="206"/>
      <c r="I335" s="207"/>
    </row>
    <row r="336" spans="1:9" ht="15.75" customHeight="1" x14ac:dyDescent="0.4">
      <c r="A336" s="48" t="s">
        <v>140</v>
      </c>
      <c r="B336" s="41">
        <v>1</v>
      </c>
      <c r="C336" s="41" t="s">
        <v>73</v>
      </c>
      <c r="D336" s="172">
        <v>500</v>
      </c>
      <c r="E336" s="47">
        <f t="shared" si="9"/>
        <v>500</v>
      </c>
      <c r="F336" s="205"/>
      <c r="G336" s="206"/>
      <c r="H336" s="206"/>
      <c r="I336" s="207"/>
    </row>
    <row r="337" spans="1:9" ht="15.75" customHeight="1" x14ac:dyDescent="0.4">
      <c r="A337" s="50" t="s">
        <v>141</v>
      </c>
      <c r="B337" s="41">
        <v>1</v>
      </c>
      <c r="C337" s="41" t="s">
        <v>90</v>
      </c>
      <c r="D337" s="172">
        <v>2700</v>
      </c>
      <c r="E337" s="47">
        <f t="shared" ref="E337:E353" si="10">SUM(B337)*D337</f>
        <v>2700</v>
      </c>
      <c r="F337" s="205"/>
      <c r="G337" s="206"/>
      <c r="H337" s="206"/>
      <c r="I337" s="207"/>
    </row>
    <row r="338" spans="1:9" ht="15.75" customHeight="1" thickBot="1" x14ac:dyDescent="0.45">
      <c r="A338" s="50" t="s">
        <v>142</v>
      </c>
      <c r="B338" s="41">
        <v>1</v>
      </c>
      <c r="C338" s="41" t="s">
        <v>90</v>
      </c>
      <c r="D338" s="172">
        <v>2700</v>
      </c>
      <c r="E338" s="47">
        <f t="shared" si="10"/>
        <v>2700</v>
      </c>
      <c r="F338" s="205"/>
      <c r="G338" s="206"/>
      <c r="H338" s="206"/>
      <c r="I338" s="207"/>
    </row>
    <row r="339" spans="1:9" ht="16.5" customHeight="1" thickTop="1" thickBot="1" x14ac:dyDescent="0.45">
      <c r="A339" s="49" t="s">
        <v>143</v>
      </c>
      <c r="B339" s="41"/>
      <c r="C339" s="41"/>
      <c r="D339" s="164"/>
      <c r="E339" s="47"/>
      <c r="F339" s="208"/>
      <c r="G339" s="209"/>
      <c r="H339" s="209"/>
      <c r="I339" s="210"/>
    </row>
    <row r="340" spans="1:9" ht="15.75" customHeight="1" thickTop="1" x14ac:dyDescent="0.4">
      <c r="A340" s="50" t="s">
        <v>234</v>
      </c>
      <c r="B340" s="41">
        <v>1</v>
      </c>
      <c r="C340" s="41" t="s">
        <v>90</v>
      </c>
      <c r="D340" s="172"/>
      <c r="E340" s="47">
        <f t="shared" si="10"/>
        <v>0</v>
      </c>
      <c r="F340" s="205" t="s">
        <v>279</v>
      </c>
      <c r="G340" s="206"/>
      <c r="H340" s="206"/>
      <c r="I340" s="207"/>
    </row>
    <row r="341" spans="1:9" ht="15.75" customHeight="1" x14ac:dyDescent="0.4">
      <c r="A341" s="50" t="s">
        <v>145</v>
      </c>
      <c r="B341" s="41">
        <v>1</v>
      </c>
      <c r="C341" s="41" t="s">
        <v>90</v>
      </c>
      <c r="D341" s="172">
        <v>3375</v>
      </c>
      <c r="E341" s="47">
        <f t="shared" si="10"/>
        <v>3375</v>
      </c>
      <c r="F341" s="205"/>
      <c r="G341" s="206"/>
      <c r="H341" s="206"/>
      <c r="I341" s="207"/>
    </row>
    <row r="342" spans="1:9" ht="15.75" customHeight="1" x14ac:dyDescent="0.4">
      <c r="A342" s="50" t="s">
        <v>146</v>
      </c>
      <c r="B342" s="41">
        <v>1</v>
      </c>
      <c r="C342" s="41" t="s">
        <v>90</v>
      </c>
      <c r="D342" s="172">
        <v>1350</v>
      </c>
      <c r="E342" s="47">
        <f t="shared" si="10"/>
        <v>1350</v>
      </c>
      <c r="F342" s="205"/>
      <c r="G342" s="206"/>
      <c r="H342" s="206"/>
      <c r="I342" s="207"/>
    </row>
    <row r="343" spans="1:9" ht="15.75" customHeight="1" x14ac:dyDescent="0.4">
      <c r="A343" s="50" t="s">
        <v>147</v>
      </c>
      <c r="B343" s="41">
        <v>8</v>
      </c>
      <c r="C343" s="41" t="s">
        <v>131</v>
      </c>
      <c r="D343" s="172">
        <v>185</v>
      </c>
      <c r="E343" s="47">
        <f t="shared" si="10"/>
        <v>1480</v>
      </c>
      <c r="F343" s="205"/>
      <c r="G343" s="206"/>
      <c r="H343" s="206"/>
      <c r="I343" s="207"/>
    </row>
    <row r="344" spans="1:9" ht="15.75" customHeight="1" x14ac:dyDescent="0.4">
      <c r="A344" s="50" t="s">
        <v>148</v>
      </c>
      <c r="B344" s="41">
        <v>1</v>
      </c>
      <c r="C344" s="41" t="s">
        <v>90</v>
      </c>
      <c r="D344" s="172">
        <v>1000</v>
      </c>
      <c r="E344" s="47">
        <f t="shared" si="10"/>
        <v>1000</v>
      </c>
      <c r="F344" s="205"/>
      <c r="G344" s="206"/>
      <c r="H344" s="206"/>
      <c r="I344" s="207"/>
    </row>
    <row r="345" spans="1:9" ht="15.75" customHeight="1" thickBot="1" x14ac:dyDescent="0.45">
      <c r="A345" s="50" t="s">
        <v>149</v>
      </c>
      <c r="B345" s="41">
        <v>27</v>
      </c>
      <c r="C345" s="41" t="s">
        <v>131</v>
      </c>
      <c r="D345" s="172"/>
      <c r="E345" s="47">
        <f t="shared" si="10"/>
        <v>0</v>
      </c>
      <c r="F345" s="205" t="s">
        <v>273</v>
      </c>
      <c r="G345" s="206"/>
      <c r="H345" s="206"/>
      <c r="I345" s="207"/>
    </row>
    <row r="346" spans="1:9" ht="16.5" customHeight="1" thickTop="1" thickBot="1" x14ac:dyDescent="0.45">
      <c r="A346" s="49" t="s">
        <v>150</v>
      </c>
      <c r="B346" s="41"/>
      <c r="C346" s="41"/>
      <c r="D346" s="164"/>
      <c r="E346" s="47"/>
      <c r="F346" s="208"/>
      <c r="G346" s="209"/>
      <c r="H346" s="209"/>
      <c r="I346" s="210"/>
    </row>
    <row r="347" spans="1:9" ht="15.75" customHeight="1" thickTop="1" x14ac:dyDescent="0.4">
      <c r="A347" s="48" t="s">
        <v>235</v>
      </c>
      <c r="B347" s="41">
        <v>1</v>
      </c>
      <c r="C347" s="41" t="s">
        <v>73</v>
      </c>
      <c r="D347" s="172"/>
      <c r="E347" s="47">
        <f t="shared" si="10"/>
        <v>0</v>
      </c>
      <c r="F347" s="205" t="s">
        <v>273</v>
      </c>
      <c r="G347" s="206"/>
      <c r="H347" s="206"/>
      <c r="I347" s="207"/>
    </row>
    <row r="348" spans="1:9" ht="15.75" customHeight="1" x14ac:dyDescent="0.4">
      <c r="A348" s="48" t="s">
        <v>152</v>
      </c>
      <c r="B348" s="41">
        <v>1</v>
      </c>
      <c r="C348" s="41" t="s">
        <v>73</v>
      </c>
      <c r="D348" s="172">
        <v>2500</v>
      </c>
      <c r="E348" s="47">
        <f t="shared" si="10"/>
        <v>2500</v>
      </c>
      <c r="F348" s="205" t="s">
        <v>280</v>
      </c>
      <c r="G348" s="206"/>
      <c r="H348" s="206"/>
      <c r="I348" s="207"/>
    </row>
    <row r="349" spans="1:9" ht="15.75" customHeight="1" thickBot="1" x14ac:dyDescent="0.45">
      <c r="A349" s="48" t="s">
        <v>153</v>
      </c>
      <c r="B349" s="41"/>
      <c r="C349" s="41"/>
      <c r="D349" s="164"/>
      <c r="E349" s="144" t="s">
        <v>154</v>
      </c>
      <c r="F349" s="208" t="s">
        <v>155</v>
      </c>
      <c r="G349" s="209"/>
      <c r="H349" s="209"/>
      <c r="I349" s="210"/>
    </row>
    <row r="350" spans="1:9" ht="16.5" customHeight="1" thickTop="1" thickBot="1" x14ac:dyDescent="0.45">
      <c r="A350" s="49" t="s">
        <v>156</v>
      </c>
      <c r="B350" s="41"/>
      <c r="C350" s="41"/>
      <c r="D350" s="164"/>
      <c r="E350" s="47"/>
      <c r="F350" s="208"/>
      <c r="G350" s="209"/>
      <c r="H350" s="209"/>
      <c r="I350" s="210"/>
    </row>
    <row r="351" spans="1:9" ht="15.75" customHeight="1" thickTop="1" x14ac:dyDescent="0.4">
      <c r="A351" s="48" t="s">
        <v>236</v>
      </c>
      <c r="B351" s="41">
        <v>27</v>
      </c>
      <c r="C351" s="41" t="s">
        <v>131</v>
      </c>
      <c r="D351" s="172"/>
      <c r="E351" s="47">
        <f t="shared" si="10"/>
        <v>0</v>
      </c>
      <c r="F351" s="205" t="s">
        <v>272</v>
      </c>
      <c r="G351" s="206"/>
      <c r="H351" s="206"/>
      <c r="I351" s="207"/>
    </row>
    <row r="352" spans="1:9" ht="15.75" customHeight="1" x14ac:dyDescent="0.4">
      <c r="A352" s="48" t="s">
        <v>158</v>
      </c>
      <c r="B352" s="41">
        <v>1</v>
      </c>
      <c r="C352" s="41" t="s">
        <v>90</v>
      </c>
      <c r="D352" s="172"/>
      <c r="E352" s="47">
        <f t="shared" si="10"/>
        <v>0</v>
      </c>
      <c r="F352" s="205" t="s">
        <v>272</v>
      </c>
      <c r="G352" s="206"/>
      <c r="H352" s="206"/>
      <c r="I352" s="207"/>
    </row>
    <row r="353" spans="1:9" ht="15.75" customHeight="1" x14ac:dyDescent="0.4">
      <c r="A353" s="48" t="s">
        <v>159</v>
      </c>
      <c r="B353" s="41">
        <v>1</v>
      </c>
      <c r="C353" s="41" t="s">
        <v>90</v>
      </c>
      <c r="D353" s="172">
        <v>600</v>
      </c>
      <c r="E353" s="47">
        <f t="shared" si="10"/>
        <v>600</v>
      </c>
      <c r="F353" s="205"/>
      <c r="G353" s="206"/>
      <c r="H353" s="206"/>
      <c r="I353" s="207"/>
    </row>
    <row r="354" spans="1:9" ht="15.75" customHeight="1" thickBot="1" x14ac:dyDescent="0.45">
      <c r="A354" s="48"/>
      <c r="B354" s="41"/>
      <c r="C354" s="41"/>
      <c r="D354" s="46"/>
      <c r="E354" s="47"/>
      <c r="F354" s="208"/>
      <c r="G354" s="209"/>
      <c r="H354" s="209"/>
      <c r="I354" s="210"/>
    </row>
    <row r="355" spans="1:9" ht="16.5" customHeight="1" thickTop="1" thickBot="1" x14ac:dyDescent="0.45">
      <c r="A355" s="52" t="s">
        <v>160</v>
      </c>
      <c r="B355" s="53"/>
      <c r="C355" s="54"/>
      <c r="D355" s="55"/>
      <c r="E355" s="56">
        <f>SUM(E264:E353)</f>
        <v>438943.2</v>
      </c>
      <c r="F355" s="199"/>
      <c r="G355" s="200"/>
      <c r="H355" s="200"/>
      <c r="I355" s="201"/>
    </row>
    <row r="356" spans="1:9" ht="16.5" customHeight="1" thickTop="1" thickBot="1" x14ac:dyDescent="0.45">
      <c r="A356" s="52" t="s">
        <v>161</v>
      </c>
      <c r="B356" s="53"/>
      <c r="C356" s="54"/>
      <c r="D356" s="55"/>
      <c r="E356" s="56">
        <f>SUM(E355)/B243</f>
        <v>8441.2153846153851</v>
      </c>
      <c r="F356" s="199"/>
      <c r="G356" s="200"/>
      <c r="H356" s="200"/>
      <c r="I356" s="201"/>
    </row>
    <row r="357" spans="1:9" ht="16.5" customHeight="1" thickTop="1" thickBot="1" x14ac:dyDescent="0.45">
      <c r="A357" s="57"/>
      <c r="B357" s="58"/>
      <c r="C357" s="58"/>
      <c r="D357" s="58"/>
      <c r="E357" s="59"/>
      <c r="F357" s="60"/>
      <c r="G357" s="60"/>
      <c r="H357" s="60"/>
      <c r="I357" s="60"/>
    </row>
    <row r="358" spans="1:9" ht="16.5" customHeight="1" thickTop="1" thickBot="1" x14ac:dyDescent="0.45">
      <c r="A358" s="52" t="s">
        <v>162</v>
      </c>
      <c r="B358" s="53"/>
      <c r="C358" s="54"/>
      <c r="D358" s="55"/>
      <c r="E358" s="56"/>
      <c r="F358" s="199"/>
      <c r="G358" s="200"/>
      <c r="H358" s="200"/>
      <c r="I358" s="201"/>
    </row>
    <row r="359" spans="1:9" ht="15.75" customHeight="1" thickTop="1" x14ac:dyDescent="0.4">
      <c r="A359" s="61" t="s">
        <v>163</v>
      </c>
      <c r="B359" s="62"/>
      <c r="C359" s="63"/>
      <c r="D359" s="64"/>
      <c r="E359" s="174">
        <v>0.03</v>
      </c>
      <c r="F359" s="237"/>
      <c r="G359" s="238"/>
      <c r="H359" s="238"/>
      <c r="I359" s="239"/>
    </row>
    <row r="360" spans="1:9" ht="15.75" customHeight="1" thickBot="1" x14ac:dyDescent="0.45">
      <c r="A360" s="61" t="s">
        <v>164</v>
      </c>
      <c r="B360" s="66"/>
      <c r="C360" s="67"/>
      <c r="D360" s="68"/>
      <c r="E360" s="175">
        <v>0.03</v>
      </c>
      <c r="F360" s="247"/>
      <c r="G360" s="248"/>
      <c r="H360" s="248"/>
      <c r="I360" s="249"/>
    </row>
    <row r="361" spans="1:9" ht="16.5" customHeight="1" thickTop="1" thickBot="1" x14ac:dyDescent="0.45">
      <c r="A361" s="52" t="s">
        <v>165</v>
      </c>
      <c r="B361" s="53"/>
      <c r="C361" s="54"/>
      <c r="D361" s="55"/>
      <c r="E361" s="94">
        <f>SUM(E359:E360)</f>
        <v>0.06</v>
      </c>
      <c r="F361" s="199"/>
      <c r="G361" s="200"/>
      <c r="H361" s="200"/>
      <c r="I361" s="201"/>
    </row>
    <row r="362" spans="1:9" ht="16.5" customHeight="1" thickTop="1" thickBot="1" x14ac:dyDescent="0.45">
      <c r="A362" s="57"/>
      <c r="B362" s="58"/>
      <c r="C362" s="58"/>
      <c r="D362" s="58"/>
      <c r="E362" s="59"/>
      <c r="F362" s="60"/>
      <c r="G362" s="60"/>
      <c r="H362" s="60"/>
      <c r="I362" s="60"/>
    </row>
    <row r="363" spans="1:9" ht="16.5" customHeight="1" thickTop="1" thickBot="1" x14ac:dyDescent="0.45">
      <c r="A363" s="52" t="s">
        <v>166</v>
      </c>
      <c r="B363" s="53"/>
      <c r="C363" s="54"/>
      <c r="D363" s="54"/>
      <c r="E363" s="69"/>
      <c r="F363" s="54"/>
      <c r="G363" s="54"/>
      <c r="H363" s="54"/>
      <c r="I363" s="55"/>
    </row>
    <row r="364" spans="1:9" ht="16.5" customHeight="1" thickTop="1" thickBot="1" x14ac:dyDescent="0.45">
      <c r="A364" s="202"/>
      <c r="B364" s="203"/>
      <c r="C364" s="203"/>
      <c r="D364" s="203"/>
      <c r="E364" s="203"/>
      <c r="F364" s="203"/>
      <c r="G364" s="203"/>
      <c r="H364" s="203"/>
      <c r="I364" s="204"/>
    </row>
    <row r="365" spans="1:9" ht="16.5" customHeight="1" thickBot="1" x14ac:dyDescent="0.45">
      <c r="A365" s="70" t="s">
        <v>167</v>
      </c>
      <c r="B365" s="71" t="s">
        <v>55</v>
      </c>
      <c r="C365" s="71" t="s">
        <v>56</v>
      </c>
      <c r="D365" s="71" t="s">
        <v>57</v>
      </c>
      <c r="E365" s="72" t="s">
        <v>58</v>
      </c>
      <c r="F365" s="72" t="s">
        <v>168</v>
      </c>
      <c r="G365" s="73" t="s">
        <v>58</v>
      </c>
      <c r="H365" s="80"/>
      <c r="I365" s="75"/>
    </row>
    <row r="366" spans="1:9" ht="16.5" customHeight="1" thickTop="1" thickBot="1" x14ac:dyDescent="0.45">
      <c r="A366" s="76" t="s">
        <v>169</v>
      </c>
      <c r="B366" s="128"/>
      <c r="C366" s="77"/>
      <c r="D366" s="128"/>
      <c r="E366" s="78"/>
      <c r="F366" s="78"/>
      <c r="G366" s="79"/>
      <c r="H366" s="80"/>
      <c r="I366" s="75"/>
    </row>
    <row r="367" spans="1:9" ht="16.5" customHeight="1" thickTop="1" thickBot="1" x14ac:dyDescent="0.45">
      <c r="A367" s="81" t="s">
        <v>170</v>
      </c>
      <c r="B367" s="129">
        <v>71.599999999999994</v>
      </c>
      <c r="C367" s="39" t="s">
        <v>171</v>
      </c>
      <c r="D367" s="176">
        <v>133</v>
      </c>
      <c r="E367" s="78">
        <f>SUM(B367)*D367</f>
        <v>9522.7999999999993</v>
      </c>
      <c r="F367" s="82">
        <v>3</v>
      </c>
      <c r="G367" s="83">
        <f>SUM(E367*F367)</f>
        <v>28568.399999999998</v>
      </c>
      <c r="H367" s="80"/>
      <c r="I367" s="75"/>
    </row>
    <row r="368" spans="1:9" ht="16.5" customHeight="1" thickTop="1" thickBot="1" x14ac:dyDescent="0.45">
      <c r="A368" s="76" t="s">
        <v>172</v>
      </c>
      <c r="B368" s="129"/>
      <c r="C368" s="39"/>
      <c r="D368" s="129"/>
      <c r="E368" s="78"/>
      <c r="F368" s="78"/>
      <c r="G368" s="79"/>
      <c r="H368" s="80"/>
      <c r="I368" s="75"/>
    </row>
    <row r="369" spans="1:9" ht="16.5" customHeight="1" thickTop="1" x14ac:dyDescent="0.4">
      <c r="A369" s="84" t="s">
        <v>172</v>
      </c>
      <c r="B369" s="129">
        <v>71.599999999999994</v>
      </c>
      <c r="C369" s="39" t="s">
        <v>171</v>
      </c>
      <c r="D369" s="176">
        <v>821</v>
      </c>
      <c r="E369" s="78">
        <f>SUM(B369)*D369</f>
        <v>58783.6</v>
      </c>
      <c r="F369" s="82">
        <v>3</v>
      </c>
      <c r="G369" s="83">
        <f>SUM(E369*F369)</f>
        <v>176350.8</v>
      </c>
      <c r="H369" s="80"/>
      <c r="I369" s="75"/>
    </row>
    <row r="370" spans="1:9" ht="16.5" customHeight="1" thickBot="1" x14ac:dyDescent="0.45">
      <c r="A370" s="179" t="s">
        <v>173</v>
      </c>
      <c r="B370" s="129">
        <v>1</v>
      </c>
      <c r="C370" s="39" t="s">
        <v>90</v>
      </c>
      <c r="D370" s="176">
        <v>2500</v>
      </c>
      <c r="E370" s="78">
        <f>SUM(B370)*D370</f>
        <v>2500</v>
      </c>
      <c r="F370" s="85">
        <v>3</v>
      </c>
      <c r="G370" s="86">
        <f>SUM(E370*F370)</f>
        <v>7500</v>
      </c>
      <c r="H370" s="80"/>
      <c r="I370" s="75"/>
    </row>
    <row r="371" spans="1:9" ht="16.5" customHeight="1" thickBot="1" x14ac:dyDescent="0.45">
      <c r="A371" s="87" t="s">
        <v>174</v>
      </c>
      <c r="B371" s="40"/>
      <c r="C371" s="40"/>
      <c r="D371" s="40"/>
      <c r="E371" s="40"/>
      <c r="F371" s="88"/>
      <c r="G371" s="89">
        <f>SUM(G367:G370)</f>
        <v>212419.19999999998</v>
      </c>
      <c r="H371" s="80"/>
      <c r="I371" s="75"/>
    </row>
    <row r="372" spans="1:9" ht="16.5" customHeight="1" thickBot="1" x14ac:dyDescent="0.45">
      <c r="A372" s="240"/>
      <c r="B372" s="241"/>
      <c r="C372" s="241"/>
      <c r="D372" s="241"/>
      <c r="E372" s="241"/>
      <c r="F372" s="241"/>
      <c r="G372" s="241"/>
      <c r="H372" s="241"/>
      <c r="I372" s="242"/>
    </row>
    <row r="373" spans="1:9" ht="16.5" customHeight="1" thickBot="1" x14ac:dyDescent="0.45">
      <c r="A373" s="70" t="s">
        <v>175</v>
      </c>
      <c r="B373" s="71" t="s">
        <v>55</v>
      </c>
      <c r="C373" s="71" t="s">
        <v>56</v>
      </c>
      <c r="D373" s="71" t="s">
        <v>57</v>
      </c>
      <c r="E373" s="72" t="s">
        <v>58</v>
      </c>
      <c r="F373" s="72" t="s">
        <v>168</v>
      </c>
      <c r="G373" s="73" t="s">
        <v>58</v>
      </c>
      <c r="H373" s="80"/>
      <c r="I373" s="75"/>
    </row>
    <row r="374" spans="1:9" ht="16.5" customHeight="1" thickTop="1" thickBot="1" x14ac:dyDescent="0.45">
      <c r="A374" s="76" t="s">
        <v>169</v>
      </c>
      <c r="B374" s="128"/>
      <c r="C374" s="77"/>
      <c r="D374" s="128"/>
      <c r="E374" s="78"/>
      <c r="F374" s="78"/>
      <c r="G374" s="79"/>
      <c r="H374" s="80"/>
      <c r="I374" s="75"/>
    </row>
    <row r="375" spans="1:9" ht="16.5" customHeight="1" thickTop="1" thickBot="1" x14ac:dyDescent="0.45">
      <c r="A375" s="81" t="s">
        <v>170</v>
      </c>
      <c r="B375" s="129">
        <v>71.599999999999994</v>
      </c>
      <c r="C375" s="39" t="s">
        <v>171</v>
      </c>
      <c r="D375" s="176">
        <v>133</v>
      </c>
      <c r="E375" s="78">
        <f>SUM(B375)*D375</f>
        <v>9522.7999999999993</v>
      </c>
      <c r="F375" s="82">
        <v>5</v>
      </c>
      <c r="G375" s="83">
        <f>SUM(E375*F375)</f>
        <v>47614</v>
      </c>
      <c r="H375" s="80"/>
      <c r="I375" s="75"/>
    </row>
    <row r="376" spans="1:9" ht="16.5" customHeight="1" thickTop="1" thickBot="1" x14ac:dyDescent="0.45">
      <c r="A376" s="76" t="s">
        <v>172</v>
      </c>
      <c r="B376" s="129"/>
      <c r="C376" s="39"/>
      <c r="D376" s="129"/>
      <c r="E376" s="78"/>
      <c r="F376" s="78"/>
      <c r="G376" s="79"/>
      <c r="H376" s="80"/>
      <c r="I376" s="75"/>
    </row>
    <row r="377" spans="1:9" ht="16.5" customHeight="1" thickTop="1" x14ac:dyDescent="0.4">
      <c r="A377" s="84" t="s">
        <v>172</v>
      </c>
      <c r="B377" s="129">
        <v>71.599999999999994</v>
      </c>
      <c r="C377" s="39" t="s">
        <v>171</v>
      </c>
      <c r="D377" s="176">
        <v>821</v>
      </c>
      <c r="E377" s="78">
        <f>SUM(B377)*D377</f>
        <v>58783.6</v>
      </c>
      <c r="F377" s="82">
        <v>5</v>
      </c>
      <c r="G377" s="83">
        <f>SUM(E377*F377)</f>
        <v>293918</v>
      </c>
      <c r="H377" s="80"/>
      <c r="I377" s="75"/>
    </row>
    <row r="378" spans="1:9" ht="16.5" customHeight="1" thickBot="1" x14ac:dyDescent="0.45">
      <c r="A378" s="179" t="s">
        <v>173</v>
      </c>
      <c r="B378" s="129">
        <v>1</v>
      </c>
      <c r="C378" s="39" t="s">
        <v>90</v>
      </c>
      <c r="D378" s="176">
        <v>2500</v>
      </c>
      <c r="E378" s="78">
        <f>SUM(B378)*D378</f>
        <v>2500</v>
      </c>
      <c r="F378" s="85">
        <v>5</v>
      </c>
      <c r="G378" s="86">
        <f>SUM(E378*F378)</f>
        <v>12500</v>
      </c>
      <c r="H378" s="80"/>
      <c r="I378" s="75"/>
    </row>
    <row r="379" spans="1:9" ht="16.5" customHeight="1" thickBot="1" x14ac:dyDescent="0.45">
      <c r="A379" s="87" t="s">
        <v>176</v>
      </c>
      <c r="B379" s="40"/>
      <c r="C379" s="40"/>
      <c r="D379" s="40"/>
      <c r="E379" s="40"/>
      <c r="F379" s="88"/>
      <c r="G379" s="89">
        <f>SUM(G375:G378)</f>
        <v>354032</v>
      </c>
      <c r="H379" s="80"/>
      <c r="I379" s="75"/>
    </row>
    <row r="380" spans="1:9" ht="16.5" customHeight="1" thickBot="1" x14ac:dyDescent="0.45">
      <c r="A380" s="180"/>
      <c r="B380" s="180"/>
      <c r="C380" s="180"/>
      <c r="D380" s="180"/>
      <c r="E380" s="180"/>
      <c r="F380" s="180"/>
      <c r="G380" s="180"/>
      <c r="H380" s="180"/>
      <c r="I380" s="180"/>
    </row>
    <row r="381" spans="1:9" ht="16.5" customHeight="1" thickBot="1" x14ac:dyDescent="0.45">
      <c r="A381" s="70" t="s">
        <v>177</v>
      </c>
      <c r="B381" s="71" t="s">
        <v>55</v>
      </c>
      <c r="C381" s="71" t="s">
        <v>56</v>
      </c>
      <c r="D381" s="71" t="s">
        <v>57</v>
      </c>
      <c r="E381" s="72" t="s">
        <v>58</v>
      </c>
      <c r="F381" s="72" t="s">
        <v>168</v>
      </c>
      <c r="G381" s="73" t="s">
        <v>58</v>
      </c>
      <c r="H381" s="74"/>
      <c r="I381" s="75"/>
    </row>
    <row r="382" spans="1:9" ht="16.5" customHeight="1" thickTop="1" thickBot="1" x14ac:dyDescent="0.45">
      <c r="A382" s="76" t="s">
        <v>169</v>
      </c>
      <c r="B382" s="128"/>
      <c r="C382" s="77"/>
      <c r="D382" s="128"/>
      <c r="E382" s="78"/>
      <c r="F382" s="78"/>
      <c r="G382" s="79"/>
      <c r="H382" s="80"/>
      <c r="I382" s="75"/>
    </row>
    <row r="383" spans="1:9" ht="16.5" customHeight="1" thickTop="1" thickBot="1" x14ac:dyDescent="0.45">
      <c r="A383" s="81" t="s">
        <v>170</v>
      </c>
      <c r="B383" s="129">
        <v>85.2</v>
      </c>
      <c r="C383" s="39" t="s">
        <v>171</v>
      </c>
      <c r="D383" s="176">
        <v>133</v>
      </c>
      <c r="E383" s="78">
        <f>SUM(B383)*D383</f>
        <v>11331.6</v>
      </c>
      <c r="F383" s="82">
        <v>10</v>
      </c>
      <c r="G383" s="83">
        <f>SUM(E383*F383)</f>
        <v>113316</v>
      </c>
      <c r="H383" s="80"/>
      <c r="I383" s="75"/>
    </row>
    <row r="384" spans="1:9" ht="16.5" customHeight="1" thickTop="1" thickBot="1" x14ac:dyDescent="0.45">
      <c r="A384" s="76" t="s">
        <v>172</v>
      </c>
      <c r="B384" s="129"/>
      <c r="C384" s="39"/>
      <c r="D384" s="129"/>
      <c r="E384" s="78"/>
      <c r="F384" s="78"/>
      <c r="G384" s="79"/>
      <c r="H384" s="80"/>
      <c r="I384" s="75"/>
    </row>
    <row r="385" spans="1:9" ht="16.5" customHeight="1" thickTop="1" x14ac:dyDescent="0.4">
      <c r="A385" s="84" t="s">
        <v>172</v>
      </c>
      <c r="B385" s="129">
        <v>85.2</v>
      </c>
      <c r="C385" s="39" t="s">
        <v>171</v>
      </c>
      <c r="D385" s="176">
        <v>821</v>
      </c>
      <c r="E385" s="78">
        <f>SUM(B385)*D385</f>
        <v>69949.2</v>
      </c>
      <c r="F385" s="82">
        <v>10</v>
      </c>
      <c r="G385" s="83">
        <f>SUM(E385*F385)</f>
        <v>699492</v>
      </c>
      <c r="H385" s="80"/>
      <c r="I385" s="75"/>
    </row>
    <row r="386" spans="1:9" ht="16.5" customHeight="1" thickBot="1" x14ac:dyDescent="0.45">
      <c r="A386" s="179" t="s">
        <v>173</v>
      </c>
      <c r="B386" s="129">
        <v>1</v>
      </c>
      <c r="C386" s="39" t="s">
        <v>90</v>
      </c>
      <c r="D386" s="176">
        <v>2500</v>
      </c>
      <c r="E386" s="78">
        <f>SUM(B386)*D386</f>
        <v>2500</v>
      </c>
      <c r="F386" s="85">
        <v>10</v>
      </c>
      <c r="G386" s="86">
        <f>SUM(E386*F386)</f>
        <v>25000</v>
      </c>
      <c r="H386" s="80"/>
      <c r="I386" s="75"/>
    </row>
    <row r="387" spans="1:9" ht="16.5" customHeight="1" thickBot="1" x14ac:dyDescent="0.45">
      <c r="A387" s="87" t="s">
        <v>178</v>
      </c>
      <c r="B387" s="40"/>
      <c r="C387" s="40"/>
      <c r="D387" s="40"/>
      <c r="E387" s="40"/>
      <c r="F387" s="88"/>
      <c r="G387" s="89">
        <f>SUM(G383:G386)</f>
        <v>837808</v>
      </c>
      <c r="H387" s="90"/>
      <c r="I387" s="75"/>
    </row>
    <row r="388" spans="1:9" ht="16.5" customHeight="1" thickBot="1" x14ac:dyDescent="0.45">
      <c r="A388" s="183"/>
      <c r="B388" s="93"/>
      <c r="C388" s="93"/>
      <c r="D388" s="93"/>
      <c r="E388" s="93"/>
      <c r="F388" s="184"/>
      <c r="G388" s="185"/>
      <c r="H388" s="80"/>
      <c r="I388" s="80"/>
    </row>
    <row r="389" spans="1:9" ht="16.5" customHeight="1" thickBot="1" x14ac:dyDescent="0.45">
      <c r="A389" s="70" t="s">
        <v>179</v>
      </c>
      <c r="B389" s="71" t="s">
        <v>55</v>
      </c>
      <c r="C389" s="71" t="s">
        <v>56</v>
      </c>
      <c r="D389" s="71" t="s">
        <v>57</v>
      </c>
      <c r="E389" s="72" t="s">
        <v>58</v>
      </c>
      <c r="F389" s="72" t="s">
        <v>168</v>
      </c>
      <c r="G389" s="73" t="s">
        <v>58</v>
      </c>
      <c r="H389" s="80"/>
      <c r="I389" s="80"/>
    </row>
    <row r="390" spans="1:9" ht="16.5" customHeight="1" thickTop="1" thickBot="1" x14ac:dyDescent="0.45">
      <c r="A390" s="76" t="s">
        <v>169</v>
      </c>
      <c r="B390" s="128"/>
      <c r="C390" s="77"/>
      <c r="D390" s="128"/>
      <c r="E390" s="78"/>
      <c r="F390" s="78"/>
      <c r="G390" s="79"/>
      <c r="H390" s="80"/>
      <c r="I390" s="80"/>
    </row>
    <row r="391" spans="1:9" ht="16.5" customHeight="1" thickTop="1" thickBot="1" x14ac:dyDescent="0.45">
      <c r="A391" s="81" t="s">
        <v>170</v>
      </c>
      <c r="B391" s="129">
        <v>86.1</v>
      </c>
      <c r="C391" s="39" t="s">
        <v>171</v>
      </c>
      <c r="D391" s="176">
        <v>133</v>
      </c>
      <c r="E391" s="78">
        <f>SUM(B391)*D391</f>
        <v>11451.3</v>
      </c>
      <c r="F391" s="82">
        <v>3</v>
      </c>
      <c r="G391" s="83">
        <f>SUM(E391*F391)</f>
        <v>34353.899999999994</v>
      </c>
      <c r="H391" s="80"/>
      <c r="I391" s="80"/>
    </row>
    <row r="392" spans="1:9" ht="16.5" customHeight="1" thickTop="1" thickBot="1" x14ac:dyDescent="0.45">
      <c r="A392" s="76" t="s">
        <v>172</v>
      </c>
      <c r="B392" s="129"/>
      <c r="C392" s="39"/>
      <c r="D392" s="129"/>
      <c r="E392" s="78"/>
      <c r="F392" s="78"/>
      <c r="G392" s="79"/>
      <c r="H392" s="80"/>
      <c r="I392" s="80"/>
    </row>
    <row r="393" spans="1:9" ht="16.5" customHeight="1" thickTop="1" x14ac:dyDescent="0.4">
      <c r="A393" s="84" t="s">
        <v>172</v>
      </c>
      <c r="B393" s="129">
        <v>86.1</v>
      </c>
      <c r="C393" s="39" t="s">
        <v>171</v>
      </c>
      <c r="D393" s="176">
        <v>821</v>
      </c>
      <c r="E393" s="78">
        <f>SUM(B393)*D393</f>
        <v>70688.099999999991</v>
      </c>
      <c r="F393" s="82">
        <v>3</v>
      </c>
      <c r="G393" s="83">
        <f>SUM(E393*F393)</f>
        <v>212064.3</v>
      </c>
      <c r="H393" s="80"/>
      <c r="I393" s="80"/>
    </row>
    <row r="394" spans="1:9" ht="16.5" customHeight="1" thickBot="1" x14ac:dyDescent="0.45">
      <c r="A394" s="179" t="s">
        <v>173</v>
      </c>
      <c r="B394" s="129">
        <v>1</v>
      </c>
      <c r="C394" s="39" t="s">
        <v>90</v>
      </c>
      <c r="D394" s="176">
        <v>2500</v>
      </c>
      <c r="E394" s="78">
        <f>SUM(B394)*D394</f>
        <v>2500</v>
      </c>
      <c r="F394" s="85">
        <v>3</v>
      </c>
      <c r="G394" s="86">
        <f>SUM(E394*F394)</f>
        <v>7500</v>
      </c>
      <c r="H394" s="80"/>
      <c r="I394" s="80"/>
    </row>
    <row r="395" spans="1:9" ht="16.5" customHeight="1" thickBot="1" x14ac:dyDescent="0.45">
      <c r="A395" s="87" t="s">
        <v>178</v>
      </c>
      <c r="B395" s="40"/>
      <c r="C395" s="40"/>
      <c r="D395" s="40"/>
      <c r="E395" s="40"/>
      <c r="F395" s="88"/>
      <c r="G395" s="89">
        <f>SUM(G391:G394)</f>
        <v>253918.19999999998</v>
      </c>
      <c r="H395" s="80"/>
      <c r="I395" s="80"/>
    </row>
    <row r="396" spans="1:9" ht="16.5" customHeight="1" thickBot="1" x14ac:dyDescent="0.45">
      <c r="A396" s="180"/>
      <c r="B396" s="180"/>
      <c r="C396" s="180"/>
      <c r="D396" s="180"/>
      <c r="E396" s="180"/>
      <c r="F396" s="180"/>
      <c r="G396" s="180"/>
      <c r="H396" s="180"/>
      <c r="I396" s="180"/>
    </row>
    <row r="397" spans="1:9" ht="16.5" customHeight="1" thickBot="1" x14ac:dyDescent="0.45">
      <c r="A397" s="70" t="s">
        <v>180</v>
      </c>
      <c r="B397" s="71" t="s">
        <v>55</v>
      </c>
      <c r="C397" s="71" t="s">
        <v>56</v>
      </c>
      <c r="D397" s="71" t="s">
        <v>57</v>
      </c>
      <c r="E397" s="72" t="s">
        <v>58</v>
      </c>
      <c r="F397" s="72" t="s">
        <v>168</v>
      </c>
      <c r="G397" s="73" t="s">
        <v>58</v>
      </c>
      <c r="H397" s="80"/>
      <c r="I397" s="75"/>
    </row>
    <row r="398" spans="1:9" ht="16.5" customHeight="1" thickTop="1" thickBot="1" x14ac:dyDescent="0.45">
      <c r="A398" s="76" t="s">
        <v>169</v>
      </c>
      <c r="B398" s="128"/>
      <c r="C398" s="77"/>
      <c r="D398" s="128"/>
      <c r="E398" s="78"/>
      <c r="F398" s="78"/>
      <c r="G398" s="79"/>
      <c r="H398" s="80"/>
      <c r="I398" s="75"/>
    </row>
    <row r="399" spans="1:9" ht="16.5" customHeight="1" thickTop="1" thickBot="1" x14ac:dyDescent="0.45">
      <c r="A399" s="81" t="s">
        <v>170</v>
      </c>
      <c r="B399" s="129">
        <v>94.2</v>
      </c>
      <c r="C399" s="39" t="s">
        <v>171</v>
      </c>
      <c r="D399" s="176">
        <v>133</v>
      </c>
      <c r="E399" s="78">
        <f>SUM(B399)*D399</f>
        <v>12528.6</v>
      </c>
      <c r="F399" s="82">
        <v>6</v>
      </c>
      <c r="G399" s="83">
        <f>SUM(E399*F399)</f>
        <v>75171.600000000006</v>
      </c>
      <c r="H399" s="80"/>
      <c r="I399" s="75"/>
    </row>
    <row r="400" spans="1:9" ht="16.5" customHeight="1" thickTop="1" thickBot="1" x14ac:dyDescent="0.45">
      <c r="A400" s="76" t="s">
        <v>172</v>
      </c>
      <c r="B400" s="129"/>
      <c r="C400" s="39"/>
      <c r="D400" s="129"/>
      <c r="E400" s="78"/>
      <c r="F400" s="78"/>
      <c r="G400" s="79"/>
      <c r="H400" s="80"/>
      <c r="I400" s="75"/>
    </row>
    <row r="401" spans="1:9" ht="16.5" customHeight="1" thickTop="1" x14ac:dyDescent="0.4">
      <c r="A401" s="84" t="s">
        <v>172</v>
      </c>
      <c r="B401" s="129">
        <v>94.2</v>
      </c>
      <c r="C401" s="39" t="s">
        <v>171</v>
      </c>
      <c r="D401" s="176">
        <v>821</v>
      </c>
      <c r="E401" s="78">
        <f>SUM(B401)*D401</f>
        <v>77338.2</v>
      </c>
      <c r="F401" s="82">
        <v>6</v>
      </c>
      <c r="G401" s="83">
        <f>SUM(E401*F401)</f>
        <v>464029.19999999995</v>
      </c>
      <c r="H401" s="80"/>
      <c r="I401" s="75"/>
    </row>
    <row r="402" spans="1:9" ht="16.5" customHeight="1" thickBot="1" x14ac:dyDescent="0.45">
      <c r="A402" s="179" t="s">
        <v>173</v>
      </c>
      <c r="B402" s="129">
        <v>1</v>
      </c>
      <c r="C402" s="39" t="s">
        <v>90</v>
      </c>
      <c r="D402" s="176">
        <v>2500</v>
      </c>
      <c r="E402" s="78">
        <f>SUM(B402)*D402</f>
        <v>2500</v>
      </c>
      <c r="F402" s="85">
        <v>6</v>
      </c>
      <c r="G402" s="86">
        <f>SUM(E402*F402)</f>
        <v>15000</v>
      </c>
      <c r="H402" s="80"/>
      <c r="I402" s="75"/>
    </row>
    <row r="403" spans="1:9" ht="16.5" customHeight="1" thickBot="1" x14ac:dyDescent="0.45">
      <c r="A403" s="87" t="s">
        <v>181</v>
      </c>
      <c r="B403" s="40"/>
      <c r="C403" s="40"/>
      <c r="D403" s="40"/>
      <c r="E403" s="40"/>
      <c r="F403" s="88"/>
      <c r="G403" s="89">
        <f>SUM(G399:G402)</f>
        <v>554200.79999999993</v>
      </c>
      <c r="H403" s="80"/>
      <c r="I403" s="75"/>
    </row>
    <row r="404" spans="1:9" ht="15.4" thickBot="1" x14ac:dyDescent="0.45">
      <c r="A404" s="196"/>
      <c r="B404" s="196"/>
      <c r="C404" s="196"/>
      <c r="D404" s="196"/>
      <c r="E404" s="196"/>
      <c r="F404" s="196"/>
      <c r="G404" s="196"/>
      <c r="H404" s="196"/>
      <c r="I404" s="196"/>
    </row>
    <row r="405" spans="1:9" ht="15.4" thickBot="1" x14ac:dyDescent="0.45">
      <c r="A405" s="112" t="s">
        <v>182</v>
      </c>
      <c r="B405" s="71" t="s">
        <v>55</v>
      </c>
      <c r="C405" s="71" t="s">
        <v>56</v>
      </c>
      <c r="D405" s="71" t="s">
        <v>57</v>
      </c>
      <c r="E405" s="113" t="s">
        <v>58</v>
      </c>
      <c r="F405" s="72"/>
      <c r="G405" s="73"/>
      <c r="H405" s="149"/>
      <c r="I405" s="150"/>
    </row>
    <row r="406" spans="1:9" thickTop="1" thickBot="1" x14ac:dyDescent="0.45">
      <c r="A406" s="114" t="s">
        <v>183</v>
      </c>
      <c r="B406" s="39"/>
      <c r="C406" s="39"/>
      <c r="D406" s="129"/>
      <c r="E406" s="110"/>
      <c r="F406" s="108"/>
      <c r="G406" s="109"/>
      <c r="H406" s="65"/>
      <c r="I406" s="110"/>
    </row>
    <row r="407" spans="1:9" ht="15.4" thickTop="1" x14ac:dyDescent="0.4">
      <c r="A407" s="116" t="s">
        <v>184</v>
      </c>
      <c r="B407" s="39">
        <v>7942</v>
      </c>
      <c r="C407" s="39" t="s">
        <v>185</v>
      </c>
      <c r="D407" s="176">
        <v>8</v>
      </c>
      <c r="E407" s="78">
        <f>SUM(B407)*D407</f>
        <v>63536</v>
      </c>
      <c r="F407" s="78"/>
      <c r="G407" s="111"/>
      <c r="H407" s="65"/>
      <c r="I407" s="110"/>
    </row>
    <row r="408" spans="1:9" ht="15.4" thickBot="1" x14ac:dyDescent="0.45">
      <c r="A408" s="117" t="s">
        <v>186</v>
      </c>
      <c r="B408" s="39">
        <v>7942</v>
      </c>
      <c r="C408" s="39" t="s">
        <v>185</v>
      </c>
      <c r="D408" s="176">
        <v>1.5</v>
      </c>
      <c r="E408" s="78">
        <f t="shared" ref="E408" si="11">SUM(B408)*D408</f>
        <v>11913</v>
      </c>
      <c r="F408" s="78"/>
      <c r="G408" s="111"/>
      <c r="H408" s="65"/>
      <c r="I408" s="110"/>
    </row>
    <row r="409" spans="1:9" thickTop="1" thickBot="1" x14ac:dyDescent="0.45">
      <c r="A409" s="114" t="s">
        <v>187</v>
      </c>
      <c r="B409" s="39"/>
      <c r="C409" s="39"/>
      <c r="D409" s="129"/>
      <c r="E409" s="78"/>
      <c r="F409" s="78"/>
      <c r="G409" s="111"/>
      <c r="H409" s="65"/>
      <c r="I409" s="110"/>
    </row>
    <row r="410" spans="1:9" ht="15.4" thickTop="1" x14ac:dyDescent="0.4">
      <c r="A410" s="116" t="s">
        <v>188</v>
      </c>
      <c r="B410" s="39">
        <v>814</v>
      </c>
      <c r="C410" s="39" t="s">
        <v>185</v>
      </c>
      <c r="D410" s="176">
        <v>90</v>
      </c>
      <c r="E410" s="78">
        <f t="shared" ref="E410:E414" si="12">SUM(B410)*D410</f>
        <v>73260</v>
      </c>
      <c r="F410" s="78"/>
      <c r="G410" s="111"/>
      <c r="H410" s="65"/>
      <c r="I410" s="110"/>
    </row>
    <row r="411" spans="1:9" ht="15" x14ac:dyDescent="0.4">
      <c r="A411" s="96" t="s">
        <v>189</v>
      </c>
      <c r="B411" s="39">
        <v>592</v>
      </c>
      <c r="C411" s="39" t="s">
        <v>185</v>
      </c>
      <c r="D411" s="176">
        <v>60</v>
      </c>
      <c r="E411" s="78">
        <f t="shared" si="12"/>
        <v>35520</v>
      </c>
      <c r="F411" s="78"/>
      <c r="G411" s="111"/>
      <c r="H411" s="65"/>
      <c r="I411" s="110"/>
    </row>
    <row r="412" spans="1:9" ht="15" x14ac:dyDescent="0.4">
      <c r="A412" s="96" t="s">
        <v>190</v>
      </c>
      <c r="B412" s="181" t="s">
        <v>191</v>
      </c>
      <c r="C412" s="39" t="s">
        <v>185</v>
      </c>
      <c r="D412" s="176">
        <v>60</v>
      </c>
      <c r="E412" s="78">
        <f t="shared" si="12"/>
        <v>0</v>
      </c>
      <c r="F412" s="78"/>
      <c r="G412" s="111"/>
      <c r="H412" s="65"/>
      <c r="I412" s="110"/>
    </row>
    <row r="413" spans="1:9" ht="15" x14ac:dyDescent="0.4">
      <c r="A413" s="96" t="s">
        <v>192</v>
      </c>
      <c r="B413" s="39">
        <v>900</v>
      </c>
      <c r="C413" s="39" t="s">
        <v>185</v>
      </c>
      <c r="D413" s="176">
        <v>55</v>
      </c>
      <c r="E413" s="78">
        <f t="shared" si="12"/>
        <v>49500</v>
      </c>
      <c r="F413" s="78"/>
      <c r="G413" s="111"/>
      <c r="H413" s="65"/>
      <c r="I413" s="110"/>
    </row>
    <row r="414" spans="1:9" ht="15.4" thickBot="1" x14ac:dyDescent="0.45">
      <c r="A414" s="117" t="s">
        <v>193</v>
      </c>
      <c r="B414" s="39">
        <v>1225</v>
      </c>
      <c r="C414" s="39" t="s">
        <v>185</v>
      </c>
      <c r="D414" s="176">
        <v>60</v>
      </c>
      <c r="E414" s="78">
        <f t="shared" si="12"/>
        <v>73500</v>
      </c>
      <c r="F414" s="78"/>
      <c r="G414" s="111"/>
      <c r="H414" s="65"/>
      <c r="I414" s="110"/>
    </row>
    <row r="415" spans="1:9" thickTop="1" thickBot="1" x14ac:dyDescent="0.45">
      <c r="A415" s="114" t="s">
        <v>194</v>
      </c>
      <c r="B415" s="39"/>
      <c r="C415" s="39"/>
      <c r="D415" s="129"/>
      <c r="E415" s="78"/>
      <c r="F415" s="78"/>
      <c r="G415" s="111"/>
      <c r="H415" s="65"/>
      <c r="I415" s="110"/>
    </row>
    <row r="416" spans="1:9" ht="15.4" thickTop="1" x14ac:dyDescent="0.4">
      <c r="A416" s="116" t="s">
        <v>195</v>
      </c>
      <c r="B416" s="39">
        <v>2639</v>
      </c>
      <c r="C416" s="39" t="s">
        <v>185</v>
      </c>
      <c r="D416" s="176">
        <v>20</v>
      </c>
      <c r="E416" s="78">
        <f t="shared" ref="E416:E417" si="13">SUM(B416)*D416</f>
        <v>52780</v>
      </c>
      <c r="F416" s="78"/>
      <c r="G416" s="111"/>
      <c r="H416" s="65"/>
      <c r="I416" s="110"/>
    </row>
    <row r="417" spans="1:9" ht="15" x14ac:dyDescent="0.4">
      <c r="A417" s="96" t="s">
        <v>196</v>
      </c>
      <c r="B417" s="39">
        <v>660</v>
      </c>
      <c r="C417" s="39" t="s">
        <v>185</v>
      </c>
      <c r="D417" s="129">
        <v>40</v>
      </c>
      <c r="E417" s="78">
        <f t="shared" si="13"/>
        <v>26400</v>
      </c>
      <c r="F417" s="65" t="s">
        <v>197</v>
      </c>
      <c r="G417" s="111"/>
      <c r="H417" s="65"/>
      <c r="I417" s="110"/>
    </row>
    <row r="418" spans="1:9" ht="15" x14ac:dyDescent="0.4">
      <c r="A418" s="96" t="s">
        <v>198</v>
      </c>
      <c r="B418" s="39">
        <v>67</v>
      </c>
      <c r="C418" s="41" t="s">
        <v>131</v>
      </c>
      <c r="D418" s="129">
        <v>300</v>
      </c>
      <c r="E418" s="78">
        <f t="shared" ref="E418" si="14">SUM(B418)*D418</f>
        <v>20100</v>
      </c>
      <c r="F418" s="65" t="s">
        <v>197</v>
      </c>
      <c r="G418" s="111"/>
      <c r="H418" s="65"/>
      <c r="I418" s="110"/>
    </row>
    <row r="419" spans="1:9" ht="15" x14ac:dyDescent="0.4">
      <c r="A419" s="91" t="s">
        <v>199</v>
      </c>
      <c r="B419" s="41">
        <v>29</v>
      </c>
      <c r="C419" s="41" t="s">
        <v>131</v>
      </c>
      <c r="D419" s="177">
        <v>125</v>
      </c>
      <c r="E419" s="78">
        <f t="shared" ref="E419:E421" si="15">SUM(B419)*D419</f>
        <v>3625</v>
      </c>
      <c r="F419" s="78"/>
      <c r="G419" s="111"/>
      <c r="H419" s="65"/>
      <c r="I419" s="110"/>
    </row>
    <row r="420" spans="1:9" ht="15" x14ac:dyDescent="0.4">
      <c r="A420" s="96" t="s">
        <v>200</v>
      </c>
      <c r="B420" s="39">
        <v>507</v>
      </c>
      <c r="C420" s="39" t="s">
        <v>201</v>
      </c>
      <c r="D420" s="176">
        <v>60</v>
      </c>
      <c r="E420" s="78">
        <f t="shared" si="15"/>
        <v>30420</v>
      </c>
      <c r="F420" s="78"/>
      <c r="G420" s="111"/>
      <c r="H420" s="65"/>
      <c r="I420" s="110"/>
    </row>
    <row r="421" spans="1:9" ht="15.4" thickBot="1" x14ac:dyDescent="0.45">
      <c r="A421" s="117" t="s">
        <v>202</v>
      </c>
      <c r="B421" s="39">
        <v>401</v>
      </c>
      <c r="C421" s="39" t="s">
        <v>201</v>
      </c>
      <c r="D421" s="176">
        <v>70</v>
      </c>
      <c r="E421" s="78">
        <f t="shared" si="15"/>
        <v>28070</v>
      </c>
      <c r="F421" s="78"/>
      <c r="G421" s="111"/>
      <c r="H421" s="65"/>
      <c r="I421" s="110"/>
    </row>
    <row r="422" spans="1:9" thickTop="1" thickBot="1" x14ac:dyDescent="0.45">
      <c r="A422" s="114" t="s">
        <v>203</v>
      </c>
      <c r="B422" s="39"/>
      <c r="C422" s="39"/>
      <c r="D422" s="129"/>
      <c r="E422" s="78"/>
      <c r="F422" s="78"/>
      <c r="G422" s="111"/>
      <c r="H422" s="65"/>
      <c r="I422" s="110"/>
    </row>
    <row r="423" spans="1:9" ht="15.4" thickTop="1" x14ac:dyDescent="0.4">
      <c r="A423" s="116" t="s">
        <v>204</v>
      </c>
      <c r="B423" s="39">
        <v>1</v>
      </c>
      <c r="C423" s="39" t="s">
        <v>90</v>
      </c>
      <c r="D423" s="129">
        <v>81000</v>
      </c>
      <c r="E423" s="78">
        <f t="shared" ref="E423:E425" si="16">SUM(B423)*D423</f>
        <v>81000</v>
      </c>
      <c r="F423" s="65" t="s">
        <v>197</v>
      </c>
      <c r="G423" s="111"/>
      <c r="H423" s="65"/>
      <c r="I423" s="110"/>
    </row>
    <row r="424" spans="1:9" ht="15" x14ac:dyDescent="0.4">
      <c r="A424" s="96" t="s">
        <v>205</v>
      </c>
      <c r="B424" s="39">
        <v>27</v>
      </c>
      <c r="C424" s="39" t="s">
        <v>90</v>
      </c>
      <c r="D424" s="176">
        <v>2000</v>
      </c>
      <c r="E424" s="78">
        <f t="shared" si="16"/>
        <v>54000</v>
      </c>
      <c r="F424" s="78"/>
      <c r="G424" s="111"/>
      <c r="H424" s="65"/>
      <c r="I424" s="110"/>
    </row>
    <row r="425" spans="1:9" ht="15.4" thickBot="1" x14ac:dyDescent="0.45">
      <c r="A425" s="117" t="s">
        <v>206</v>
      </c>
      <c r="B425" s="39">
        <v>1</v>
      </c>
      <c r="C425" s="39" t="s">
        <v>90</v>
      </c>
      <c r="D425" s="129">
        <v>6000</v>
      </c>
      <c r="E425" s="78">
        <f t="shared" si="16"/>
        <v>6000</v>
      </c>
      <c r="F425" s="65" t="s">
        <v>197</v>
      </c>
      <c r="G425" s="111"/>
      <c r="H425" s="65"/>
      <c r="I425" s="110"/>
    </row>
    <row r="426" spans="1:9" thickTop="1" thickBot="1" x14ac:dyDescent="0.45">
      <c r="A426" s="114" t="s">
        <v>207</v>
      </c>
      <c r="B426" s="39"/>
      <c r="C426" s="39"/>
      <c r="D426" s="129"/>
      <c r="E426" s="78"/>
      <c r="F426" s="78"/>
      <c r="G426" s="111"/>
      <c r="H426" s="65"/>
      <c r="I426" s="110"/>
    </row>
    <row r="427" spans="1:9" ht="15.4" thickTop="1" x14ac:dyDescent="0.4">
      <c r="A427" s="116" t="s">
        <v>208</v>
      </c>
      <c r="B427" s="39">
        <v>1</v>
      </c>
      <c r="C427" s="39" t="s">
        <v>90</v>
      </c>
      <c r="D427" s="129">
        <v>23000</v>
      </c>
      <c r="E427" s="78">
        <f t="shared" ref="E427:E431" si="17">SUM(B427)*D427</f>
        <v>23000</v>
      </c>
      <c r="F427" s="65" t="s">
        <v>197</v>
      </c>
      <c r="G427" s="111"/>
      <c r="H427" s="65"/>
      <c r="I427" s="110"/>
    </row>
    <row r="428" spans="1:9" ht="15" x14ac:dyDescent="0.4">
      <c r="A428" s="96" t="s">
        <v>209</v>
      </c>
      <c r="B428" s="39">
        <v>1</v>
      </c>
      <c r="C428" s="39" t="s">
        <v>90</v>
      </c>
      <c r="D428" s="129">
        <v>17250</v>
      </c>
      <c r="E428" s="78">
        <f t="shared" si="17"/>
        <v>17250</v>
      </c>
      <c r="F428" s="65" t="s">
        <v>197</v>
      </c>
      <c r="G428" s="111"/>
      <c r="H428" s="65"/>
      <c r="I428" s="110"/>
    </row>
    <row r="429" spans="1:9" ht="15" x14ac:dyDescent="0.4">
      <c r="A429" s="96" t="s">
        <v>210</v>
      </c>
      <c r="B429" s="39">
        <v>1</v>
      </c>
      <c r="C429" s="39" t="s">
        <v>90</v>
      </c>
      <c r="D429" s="129">
        <v>23000</v>
      </c>
      <c r="E429" s="78">
        <f t="shared" si="17"/>
        <v>23000</v>
      </c>
      <c r="F429" s="65" t="s">
        <v>197</v>
      </c>
      <c r="G429" s="111"/>
      <c r="H429" s="65"/>
      <c r="I429" s="110"/>
    </row>
    <row r="430" spans="1:9" ht="15" x14ac:dyDescent="0.4">
      <c r="A430" s="134" t="s">
        <v>211</v>
      </c>
      <c r="B430" s="39">
        <v>1</v>
      </c>
      <c r="C430" s="39" t="s">
        <v>212</v>
      </c>
      <c r="D430" s="129">
        <v>8250</v>
      </c>
      <c r="E430" s="78">
        <f t="shared" si="17"/>
        <v>8250</v>
      </c>
      <c r="F430" s="65" t="s">
        <v>197</v>
      </c>
      <c r="G430" s="111"/>
      <c r="H430" s="65"/>
      <c r="I430" s="110"/>
    </row>
    <row r="431" spans="1:9" ht="15" x14ac:dyDescent="0.4">
      <c r="A431" s="96" t="s">
        <v>213</v>
      </c>
      <c r="B431" s="39">
        <v>1</v>
      </c>
      <c r="C431" s="39" t="s">
        <v>90</v>
      </c>
      <c r="D431" s="129">
        <v>11500</v>
      </c>
      <c r="E431" s="78">
        <f t="shared" si="17"/>
        <v>11500</v>
      </c>
      <c r="F431" s="65" t="s">
        <v>197</v>
      </c>
      <c r="G431" s="111"/>
      <c r="H431" s="65"/>
      <c r="I431" s="110"/>
    </row>
    <row r="432" spans="1:9" ht="15.4" thickBot="1" x14ac:dyDescent="0.45">
      <c r="A432" s="96" t="s">
        <v>214</v>
      </c>
      <c r="B432" s="39">
        <v>1</v>
      </c>
      <c r="C432" s="39" t="s">
        <v>90</v>
      </c>
      <c r="D432" s="129">
        <v>6000</v>
      </c>
      <c r="E432" s="78">
        <f>SUM(B432)*D432</f>
        <v>6000</v>
      </c>
      <c r="F432" s="145" t="s">
        <v>197</v>
      </c>
      <c r="G432" s="118"/>
      <c r="H432" s="65"/>
      <c r="I432" s="110"/>
    </row>
    <row r="433" spans="1:9" ht="15.4" thickBot="1" x14ac:dyDescent="0.45">
      <c r="A433" s="87" t="s">
        <v>215</v>
      </c>
      <c r="B433" s="40"/>
      <c r="C433" s="40"/>
      <c r="D433" s="40"/>
      <c r="E433" s="40"/>
      <c r="F433" s="88"/>
      <c r="G433" s="89">
        <f>SUM(E407:E432)</f>
        <v>698624</v>
      </c>
      <c r="H433" s="119"/>
      <c r="I433" s="115"/>
    </row>
    <row r="434" spans="1:9" ht="15.4" thickBot="1" x14ac:dyDescent="0.45">
      <c r="A434" s="197"/>
      <c r="B434" s="197"/>
      <c r="C434" s="197"/>
      <c r="D434" s="197"/>
      <c r="E434" s="197"/>
      <c r="F434" s="197"/>
      <c r="G434" s="197"/>
      <c r="H434" s="197"/>
      <c r="I434" s="198"/>
    </row>
    <row r="435" spans="1:9" ht="15.4" thickBot="1" x14ac:dyDescent="0.45">
      <c r="A435" s="192" t="s">
        <v>216</v>
      </c>
      <c r="B435" s="192"/>
      <c r="C435" s="192"/>
      <c r="D435" s="192"/>
      <c r="E435" s="188"/>
      <c r="F435" s="124"/>
      <c r="G435" s="99" t="s">
        <v>217</v>
      </c>
      <c r="H435" s="27"/>
      <c r="I435" s="130"/>
    </row>
    <row r="436" spans="1:9" ht="15" x14ac:dyDescent="0.4">
      <c r="A436" s="102"/>
      <c r="B436" s="101"/>
      <c r="C436" s="100"/>
      <c r="D436" s="100"/>
      <c r="E436" s="100"/>
      <c r="F436" s="125"/>
      <c r="G436" s="79"/>
      <c r="H436" s="27"/>
      <c r="I436" s="130"/>
    </row>
    <row r="437" spans="1:9" ht="15" x14ac:dyDescent="0.4">
      <c r="A437" s="103" t="s">
        <v>54</v>
      </c>
      <c r="B437" s="92"/>
      <c r="C437" s="93"/>
      <c r="D437" s="93"/>
      <c r="E437" s="93"/>
      <c r="F437" s="126"/>
      <c r="G437" s="120">
        <f>SUM(E355)</f>
        <v>438943.2</v>
      </c>
      <c r="H437" s="27"/>
      <c r="I437" s="130"/>
    </row>
    <row r="438" spans="1:9" ht="15" x14ac:dyDescent="0.4">
      <c r="A438" s="103" t="s">
        <v>218</v>
      </c>
      <c r="B438" s="92"/>
      <c r="C438" s="93"/>
      <c r="D438" s="93"/>
      <c r="E438" s="93"/>
      <c r="F438" s="126"/>
      <c r="G438" s="97">
        <f>SUM(G367,G375,G383,G391,G399)</f>
        <v>299023.90000000002</v>
      </c>
      <c r="H438" s="27"/>
      <c r="I438" s="130"/>
    </row>
    <row r="439" spans="1:9" ht="15" x14ac:dyDescent="0.4">
      <c r="A439" s="103" t="s">
        <v>219</v>
      </c>
      <c r="B439" s="92"/>
      <c r="C439" s="93"/>
      <c r="D439" s="93"/>
      <c r="E439" s="93"/>
      <c r="F439" s="126"/>
      <c r="G439" s="97">
        <f>SUM(G369,G377,G385,G393,G401)</f>
        <v>1845854.3</v>
      </c>
      <c r="H439" s="27"/>
      <c r="I439" s="130"/>
    </row>
    <row r="440" spans="1:9" ht="15" x14ac:dyDescent="0.4">
      <c r="A440" s="103" t="s">
        <v>220</v>
      </c>
      <c r="B440" s="92"/>
      <c r="C440" s="93"/>
      <c r="D440" s="93"/>
      <c r="E440" s="93"/>
      <c r="F440" s="126"/>
      <c r="G440" s="97">
        <f>SUM(G370,G378,G386,G394,G402)</f>
        <v>67500</v>
      </c>
      <c r="H440" s="27"/>
      <c r="I440" s="130"/>
    </row>
    <row r="441" spans="1:9" ht="15" x14ac:dyDescent="0.4">
      <c r="A441" s="103" t="s">
        <v>221</v>
      </c>
      <c r="B441" s="92"/>
      <c r="C441" s="93"/>
      <c r="D441" s="93"/>
      <c r="E441" s="93"/>
      <c r="F441" s="126"/>
      <c r="G441" s="97">
        <f>SUM(G433)</f>
        <v>698624</v>
      </c>
      <c r="H441" s="27"/>
      <c r="I441" s="130"/>
    </row>
    <row r="442" spans="1:9" ht="15" x14ac:dyDescent="0.4">
      <c r="A442" s="103" t="s">
        <v>222</v>
      </c>
      <c r="B442" s="92"/>
      <c r="C442" s="93"/>
      <c r="D442" s="93"/>
      <c r="E442" s="93"/>
      <c r="F442" s="126"/>
      <c r="G442" s="97">
        <f>SUM(G437:G441)*3%</f>
        <v>100498.36200000001</v>
      </c>
      <c r="H442" s="27"/>
      <c r="I442" s="130"/>
    </row>
    <row r="443" spans="1:9" ht="15" x14ac:dyDescent="0.4">
      <c r="A443" s="103" t="s">
        <v>237</v>
      </c>
      <c r="B443" s="92"/>
      <c r="C443" s="93"/>
      <c r="D443" s="93"/>
      <c r="E443" s="93"/>
      <c r="F443" s="126"/>
      <c r="G443" s="97">
        <f>SUM(G437:G442)*E361</f>
        <v>207026.62572000004</v>
      </c>
      <c r="H443" s="27"/>
      <c r="I443" s="130"/>
    </row>
    <row r="444" spans="1:9" ht="15.4" thickBot="1" x14ac:dyDescent="0.45">
      <c r="A444" s="103"/>
      <c r="B444" s="92"/>
      <c r="C444" s="93"/>
      <c r="D444" s="93"/>
      <c r="E444" s="93"/>
      <c r="F444" s="126"/>
      <c r="G444" s="98"/>
      <c r="H444" s="27"/>
      <c r="I444" s="130"/>
    </row>
    <row r="445" spans="1:9" ht="15.4" thickBot="1" x14ac:dyDescent="0.45">
      <c r="A445" s="104" t="s">
        <v>238</v>
      </c>
      <c r="B445" s="105"/>
      <c r="C445" s="106"/>
      <c r="D445" s="106"/>
      <c r="E445" s="106"/>
      <c r="F445" s="127"/>
      <c r="G445" s="107">
        <f>SUM(G437:G444)</f>
        <v>3657470.3877200005</v>
      </c>
      <c r="H445" s="131"/>
      <c r="I445" s="132"/>
    </row>
    <row r="446" spans="1:9" ht="15.4" thickBot="1" x14ac:dyDescent="0.45">
      <c r="A446" s="24"/>
      <c r="C446" s="25"/>
      <c r="D446" s="25"/>
      <c r="E446" s="25"/>
      <c r="F446" s="26"/>
      <c r="G446" s="27"/>
      <c r="H446" s="27"/>
      <c r="I446" s="25"/>
    </row>
    <row r="447" spans="1:9" ht="24" customHeight="1" thickBot="1" x14ac:dyDescent="0.45">
      <c r="A447" s="193" t="s">
        <v>239</v>
      </c>
      <c r="B447" s="194"/>
      <c r="C447" s="194"/>
      <c r="D447" s="194"/>
      <c r="E447" s="194"/>
      <c r="F447" s="195"/>
      <c r="G447" s="153"/>
    </row>
    <row r="448" spans="1:9" ht="24" customHeight="1" thickBot="1" x14ac:dyDescent="0.45">
      <c r="A448" s="135" t="s">
        <v>224</v>
      </c>
      <c r="B448" s="154"/>
      <c r="C448" s="155"/>
      <c r="D448" s="155"/>
      <c r="E448" s="155"/>
      <c r="F448" s="156"/>
      <c r="G448" s="157">
        <f>SUM(G221)</f>
        <v>3752253.1486599999</v>
      </c>
    </row>
    <row r="449" spans="1:7" ht="24" customHeight="1" thickBot="1" x14ac:dyDescent="0.45">
      <c r="A449" s="188" t="s">
        <v>238</v>
      </c>
      <c r="B449" s="189"/>
      <c r="C449" s="189"/>
      <c r="D449" s="189"/>
      <c r="E449" s="189"/>
      <c r="F449" s="190"/>
      <c r="G449" s="157">
        <f>SUM(G445)</f>
        <v>3657470.3877200005</v>
      </c>
    </row>
    <row r="450" spans="1:7" ht="30.95" customHeight="1" thickBot="1" x14ac:dyDescent="0.45">
      <c r="A450" s="188" t="s">
        <v>240</v>
      </c>
      <c r="B450" s="189"/>
      <c r="C450" s="189"/>
      <c r="D450" s="189"/>
      <c r="E450" s="189"/>
      <c r="F450" s="190"/>
      <c r="G450" s="157">
        <f>SUM(G448:G449)</f>
        <v>7409723.5363800004</v>
      </c>
    </row>
  </sheetData>
  <sheetProtection algorithmName="SHA-512" hashValue="y5d7BJQxx+qoxRJPvKJ+GoISALjeYjY2Qax8q1GaawZzLicnQXAksGSy5TMpzvfZz6VL7RDryZIXSJd4iYMDiA==" saltValue="32udRP0Rnvf5k4/+SHahD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6B119-FC4F-40D2-A5EC-328482A0F0E6}">
  <sheetPr>
    <tabColor theme="7"/>
    <pageSetUpPr fitToPage="1"/>
  </sheetPr>
  <dimension ref="A1:K450"/>
  <sheetViews>
    <sheetView view="pageBreakPreview" zoomScaleNormal="100" zoomScaleSheetLayoutView="100" workbookViewId="0">
      <selection activeCell="D399" sqref="D399"/>
    </sheetView>
  </sheetViews>
  <sheetFormatPr defaultRowHeight="15.75" x14ac:dyDescent="0.5"/>
  <cols>
    <col min="1" max="1" width="49.44140625" customWidth="1"/>
    <col min="2" max="2" width="17.109375" customWidth="1"/>
    <col min="3" max="3" width="9.21875" style="22"/>
    <col min="5" max="5" width="10.88671875" customWidth="1"/>
    <col min="6" max="6" width="14.77734375" style="13" customWidth="1"/>
    <col min="7" max="7" width="15.33203125" style="18" customWidth="1"/>
    <col min="8" max="8" width="17" style="18" customWidth="1"/>
    <col min="9" max="9" width="7.21875" customWidth="1"/>
    <col min="11" max="11" width="40.21875" customWidth="1"/>
  </cols>
  <sheetData>
    <row r="1" spans="1:9" ht="30" customHeight="1" x14ac:dyDescent="0.5">
      <c r="A1" s="30" t="s">
        <v>0</v>
      </c>
      <c r="B1" s="2"/>
      <c r="C1" s="23"/>
      <c r="D1" s="2"/>
      <c r="E1" s="2"/>
      <c r="F1" s="12"/>
      <c r="G1" s="17"/>
      <c r="H1" s="17"/>
      <c r="I1" s="3"/>
    </row>
    <row r="2" spans="1:9" ht="30" customHeight="1" x14ac:dyDescent="0.5">
      <c r="A2" s="5" t="s">
        <v>1</v>
      </c>
      <c r="I2" s="4"/>
    </row>
    <row r="3" spans="1:9" ht="30" customHeight="1" x14ac:dyDescent="0.5">
      <c r="A3" s="5" t="s">
        <v>16</v>
      </c>
      <c r="I3" s="4"/>
    </row>
    <row r="4" spans="1:9" ht="30" customHeight="1" x14ac:dyDescent="0.4">
      <c r="A4" s="29" t="s">
        <v>3</v>
      </c>
      <c r="B4" s="186" t="s">
        <v>4</v>
      </c>
      <c r="C4" s="186"/>
      <c r="D4" s="186"/>
      <c r="E4" s="186"/>
      <c r="F4" s="186"/>
      <c r="G4" s="186"/>
      <c r="H4" s="186"/>
      <c r="I4" s="4"/>
    </row>
    <row r="5" spans="1:9" ht="30.75" customHeight="1" x14ac:dyDescent="0.5">
      <c r="A5" s="29" t="s">
        <v>243</v>
      </c>
      <c r="B5" s="7"/>
      <c r="D5" s="246"/>
      <c r="E5" s="246"/>
      <c r="F5" s="14"/>
      <c r="G5" s="19"/>
      <c r="I5" s="4"/>
    </row>
    <row r="6" spans="1:9" ht="30.75" customHeight="1" x14ac:dyDescent="0.5">
      <c r="A6" s="29" t="s">
        <v>18</v>
      </c>
      <c r="B6" s="7"/>
      <c r="D6" s="122"/>
      <c r="E6" s="122"/>
      <c r="F6" s="14"/>
      <c r="G6" s="19"/>
      <c r="I6" s="4"/>
    </row>
    <row r="7" spans="1:9" ht="30.75" customHeight="1" x14ac:dyDescent="0.4">
      <c r="A7" s="29" t="s">
        <v>19</v>
      </c>
      <c r="B7" s="191" t="s">
        <v>244</v>
      </c>
      <c r="C7" s="191"/>
      <c r="D7" s="191"/>
      <c r="E7" s="191"/>
      <c r="F7" s="191"/>
      <c r="G7" s="191"/>
      <c r="H7" s="191"/>
      <c r="I7" s="4"/>
    </row>
    <row r="8" spans="1:9" ht="11.25" customHeight="1" thickBot="1" x14ac:dyDescent="0.55000000000000004">
      <c r="A8" s="32"/>
      <c r="B8" s="9"/>
      <c r="C8" s="28"/>
      <c r="D8" s="9"/>
      <c r="E8" s="9"/>
      <c r="F8" s="15"/>
      <c r="G8" s="20"/>
      <c r="H8" s="20"/>
      <c r="I8" s="10"/>
    </row>
    <row r="9" spans="1:9" x14ac:dyDescent="0.5">
      <c r="A9" s="1"/>
      <c r="B9" s="2"/>
      <c r="C9" s="23"/>
      <c r="D9" s="2"/>
      <c r="E9" s="2"/>
      <c r="F9" s="12"/>
      <c r="G9" s="17"/>
      <c r="H9" s="17"/>
      <c r="I9" s="3"/>
    </row>
    <row r="10" spans="1:9" x14ac:dyDescent="0.5">
      <c r="A10" s="11" t="s">
        <v>21</v>
      </c>
      <c r="I10" s="4"/>
    </row>
    <row r="11" spans="1:9" x14ac:dyDescent="0.5">
      <c r="A11" s="6"/>
      <c r="I11" s="4"/>
    </row>
    <row r="12" spans="1:9" ht="15" customHeight="1" x14ac:dyDescent="0.4">
      <c r="A12" s="139" t="s">
        <v>22</v>
      </c>
      <c r="B12" t="s">
        <v>23</v>
      </c>
      <c r="C12"/>
      <c r="D12" s="133"/>
      <c r="E12" s="141" t="s">
        <v>24</v>
      </c>
      <c r="F12" s="133"/>
      <c r="G12" s="133"/>
      <c r="H12" s="133"/>
      <c r="I12" s="95"/>
    </row>
    <row r="13" spans="1:9" ht="15" x14ac:dyDescent="0.4">
      <c r="A13" s="139" t="s">
        <v>25</v>
      </c>
      <c r="B13" s="138">
        <v>71.599999999999994</v>
      </c>
      <c r="C13" s="31" t="s">
        <v>26</v>
      </c>
      <c r="D13" s="31"/>
      <c r="E13" s="136">
        <v>8</v>
      </c>
      <c r="F13" s="137">
        <f t="shared" ref="F13:F16" si="0">SUM(B13)*E13</f>
        <v>572.79999999999995</v>
      </c>
      <c r="G13" s="123" t="s">
        <v>27</v>
      </c>
      <c r="H13" s="123"/>
      <c r="I13" s="21"/>
    </row>
    <row r="14" spans="1:9" ht="15" x14ac:dyDescent="0.4">
      <c r="A14" s="139"/>
      <c r="B14" s="138">
        <v>85.2</v>
      </c>
      <c r="C14" s="31" t="s">
        <v>28</v>
      </c>
      <c r="D14" s="31"/>
      <c r="E14" s="136">
        <v>10</v>
      </c>
      <c r="F14" s="137">
        <f t="shared" si="0"/>
        <v>852</v>
      </c>
      <c r="G14" s="123" t="s">
        <v>27</v>
      </c>
      <c r="H14" s="123"/>
      <c r="I14" s="21"/>
    </row>
    <row r="15" spans="1:9" ht="15" x14ac:dyDescent="0.4">
      <c r="A15" s="139"/>
      <c r="B15" s="138">
        <v>86.1</v>
      </c>
      <c r="C15" s="31" t="s">
        <v>29</v>
      </c>
      <c r="D15" s="31"/>
      <c r="E15" s="136">
        <v>3</v>
      </c>
      <c r="F15" s="137">
        <f t="shared" si="0"/>
        <v>258.29999999999995</v>
      </c>
      <c r="G15" s="123" t="s">
        <v>27</v>
      </c>
      <c r="H15" s="123"/>
      <c r="I15" s="21"/>
    </row>
    <row r="16" spans="1:9" ht="15" x14ac:dyDescent="0.4">
      <c r="A16" s="139"/>
      <c r="B16" s="138">
        <v>94.2</v>
      </c>
      <c r="C16" s="31" t="s">
        <v>30</v>
      </c>
      <c r="D16" s="31"/>
      <c r="E16" s="136">
        <v>6</v>
      </c>
      <c r="F16" s="137">
        <f t="shared" si="0"/>
        <v>565.20000000000005</v>
      </c>
      <c r="G16" s="123" t="s">
        <v>27</v>
      </c>
      <c r="H16" s="123"/>
      <c r="I16" s="21"/>
    </row>
    <row r="17" spans="1:11" ht="15" x14ac:dyDescent="0.4">
      <c r="A17" s="139" t="s">
        <v>31</v>
      </c>
      <c r="B17" s="138">
        <f>SUM(F13:F16)</f>
        <v>2248.3000000000002</v>
      </c>
      <c r="C17" s="123"/>
      <c r="D17" s="123"/>
      <c r="E17" s="123"/>
      <c r="F17" s="123"/>
      <c r="G17" s="123"/>
      <c r="H17" s="123"/>
      <c r="I17" s="21"/>
    </row>
    <row r="18" spans="1:11" ht="16.5" customHeight="1" x14ac:dyDescent="0.5">
      <c r="A18" s="140" t="s">
        <v>32</v>
      </c>
      <c r="B18" t="s">
        <v>33</v>
      </c>
      <c r="I18" s="4"/>
    </row>
    <row r="19" spans="1:11" x14ac:dyDescent="0.5">
      <c r="A19" s="140" t="s">
        <v>34</v>
      </c>
      <c r="B19" t="s">
        <v>35</v>
      </c>
      <c r="I19" s="4"/>
    </row>
    <row r="20" spans="1:11" ht="15" x14ac:dyDescent="0.4">
      <c r="A20" s="140" t="s">
        <v>36</v>
      </c>
      <c r="B20" s="31">
        <v>68</v>
      </c>
      <c r="C20" t="s">
        <v>37</v>
      </c>
      <c r="I20" s="4"/>
    </row>
    <row r="21" spans="1:11" x14ac:dyDescent="0.5">
      <c r="A21" s="140" t="s">
        <v>38</v>
      </c>
      <c r="B21" s="16" t="s">
        <v>39</v>
      </c>
      <c r="I21" s="4"/>
    </row>
    <row r="22" spans="1:11" x14ac:dyDescent="0.5">
      <c r="A22" s="140" t="s">
        <v>40</v>
      </c>
      <c r="B22" s="16" t="s">
        <v>41</v>
      </c>
      <c r="I22" s="4"/>
    </row>
    <row r="23" spans="1:11" ht="16.149999999999999" thickBot="1" x14ac:dyDescent="0.55000000000000004">
      <c r="A23" s="8"/>
      <c r="B23" s="9"/>
      <c r="C23" s="28"/>
      <c r="D23" s="9"/>
      <c r="E23" s="9"/>
      <c r="F23" s="15"/>
      <c r="G23" s="20"/>
      <c r="H23" s="20"/>
      <c r="I23" s="10"/>
    </row>
    <row r="24" spans="1:11" x14ac:dyDescent="0.5">
      <c r="A24" s="1"/>
      <c r="B24" s="2"/>
      <c r="C24" s="23"/>
      <c r="D24" s="2"/>
      <c r="E24" s="2"/>
      <c r="F24" s="12"/>
      <c r="G24" s="17"/>
      <c r="H24" s="17"/>
      <c r="I24" s="3"/>
    </row>
    <row r="25" spans="1:11" ht="18.75" customHeight="1" x14ac:dyDescent="0.4">
      <c r="A25" s="33" t="s">
        <v>42</v>
      </c>
      <c r="B25" s="34"/>
      <c r="C25" s="35"/>
      <c r="D25" s="34"/>
      <c r="E25" s="34"/>
      <c r="F25" s="36"/>
      <c r="G25" s="37"/>
      <c r="H25" s="37"/>
      <c r="I25" s="38"/>
      <c r="K25" s="18"/>
    </row>
    <row r="26" spans="1:11" ht="18.75" customHeight="1" x14ac:dyDescent="0.4">
      <c r="A26" s="223" t="s">
        <v>43</v>
      </c>
      <c r="B26" s="191"/>
      <c r="C26" s="191"/>
      <c r="D26" s="191"/>
      <c r="E26" s="191"/>
      <c r="F26" s="191"/>
      <c r="G26" s="191"/>
      <c r="H26" s="191"/>
      <c r="I26" s="224"/>
      <c r="K26" s="18"/>
    </row>
    <row r="27" spans="1:11" ht="18.75" customHeight="1" x14ac:dyDescent="0.4">
      <c r="A27" s="223" t="s">
        <v>44</v>
      </c>
      <c r="B27" s="191"/>
      <c r="C27" s="191"/>
      <c r="D27" s="191"/>
      <c r="E27" s="191"/>
      <c r="F27" s="191"/>
      <c r="G27" s="191"/>
      <c r="H27" s="191"/>
      <c r="I27" s="224"/>
      <c r="K27" s="18"/>
    </row>
    <row r="28" spans="1:11" ht="55.5" customHeight="1" x14ac:dyDescent="0.4">
      <c r="A28" s="225" t="s">
        <v>45</v>
      </c>
      <c r="B28" s="226"/>
      <c r="C28" s="226"/>
      <c r="D28" s="226"/>
      <c r="E28" s="226"/>
      <c r="F28" s="226"/>
      <c r="G28" s="226"/>
      <c r="H28" s="226"/>
      <c r="I28" s="227"/>
    </row>
    <row r="29" spans="1:11" ht="51" customHeight="1" x14ac:dyDescent="0.4">
      <c r="A29" s="243" t="s">
        <v>46</v>
      </c>
      <c r="B29" s="244"/>
      <c r="C29" s="244"/>
      <c r="D29" s="244"/>
      <c r="E29" s="244"/>
      <c r="F29" s="244"/>
      <c r="G29" s="244"/>
      <c r="H29" s="244"/>
      <c r="I29" s="245"/>
    </row>
    <row r="30" spans="1:11" ht="40.5" customHeight="1" x14ac:dyDescent="0.4">
      <c r="A30" s="225" t="s">
        <v>47</v>
      </c>
      <c r="B30" s="226"/>
      <c r="C30" s="226"/>
      <c r="D30" s="226"/>
      <c r="E30" s="226"/>
      <c r="F30" s="226"/>
      <c r="G30" s="226"/>
      <c r="H30" s="226"/>
      <c r="I30" s="227"/>
    </row>
    <row r="31" spans="1:11" ht="18.75" customHeight="1" x14ac:dyDescent="0.4">
      <c r="A31" s="243" t="s">
        <v>48</v>
      </c>
      <c r="B31" s="244"/>
      <c r="C31" s="244"/>
      <c r="D31" s="244"/>
      <c r="E31" s="244"/>
      <c r="F31" s="244"/>
      <c r="G31" s="244"/>
      <c r="H31" s="244"/>
      <c r="I31" s="245"/>
    </row>
    <row r="32" spans="1:11" ht="58.5" customHeight="1" x14ac:dyDescent="0.4">
      <c r="A32" s="243" t="s">
        <v>49</v>
      </c>
      <c r="B32" s="244"/>
      <c r="C32" s="244"/>
      <c r="D32" s="244"/>
      <c r="E32" s="244"/>
      <c r="F32" s="244"/>
      <c r="G32" s="244"/>
      <c r="H32" s="244"/>
      <c r="I32" s="245"/>
      <c r="K32" s="162"/>
    </row>
    <row r="33" spans="1:11" ht="76.5" customHeight="1" x14ac:dyDescent="0.4">
      <c r="A33" s="220" t="s">
        <v>50</v>
      </c>
      <c r="B33" s="221"/>
      <c r="C33" s="221"/>
      <c r="D33" s="221"/>
      <c r="E33" s="221"/>
      <c r="F33" s="221"/>
      <c r="G33" s="221"/>
      <c r="H33" s="221"/>
      <c r="I33" s="222"/>
      <c r="K33" s="162"/>
    </row>
    <row r="34" spans="1:11" ht="33" customHeight="1" x14ac:dyDescent="0.4">
      <c r="A34" s="220" t="s">
        <v>51</v>
      </c>
      <c r="B34" s="221"/>
      <c r="C34" s="221"/>
      <c r="D34" s="221"/>
      <c r="E34" s="221"/>
      <c r="F34" s="221"/>
      <c r="G34" s="221"/>
      <c r="H34" s="221"/>
      <c r="I34" s="222"/>
      <c r="K34" s="163"/>
    </row>
    <row r="35" spans="1:11" ht="18.75" customHeight="1" x14ac:dyDescent="0.4">
      <c r="A35" s="220" t="s">
        <v>52</v>
      </c>
      <c r="B35" s="221"/>
      <c r="C35" s="221"/>
      <c r="D35" s="221"/>
      <c r="E35" s="221"/>
      <c r="F35" s="221"/>
      <c r="G35" s="221"/>
      <c r="H35" s="221"/>
      <c r="I35" s="222"/>
    </row>
    <row r="36" spans="1:11" ht="36.75" customHeight="1" x14ac:dyDescent="0.4">
      <c r="A36" s="217" t="s">
        <v>53</v>
      </c>
      <c r="B36" s="218"/>
      <c r="C36" s="218"/>
      <c r="D36" s="218"/>
      <c r="E36" s="218"/>
      <c r="F36" s="218"/>
      <c r="G36" s="218"/>
      <c r="H36" s="218"/>
      <c r="I36" s="219"/>
      <c r="K36" s="162"/>
    </row>
    <row r="37" spans="1:11" ht="15.75" customHeight="1" thickBot="1" x14ac:dyDescent="0.45">
      <c r="A37" s="228"/>
      <c r="B37" s="229"/>
      <c r="C37" s="229"/>
      <c r="D37" s="229"/>
      <c r="E37" s="229"/>
      <c r="F37" s="229"/>
      <c r="G37" s="229"/>
      <c r="H37" s="229"/>
      <c r="I37" s="230"/>
    </row>
    <row r="38" spans="1:11" ht="24" customHeight="1" thickTop="1" thickBot="1" x14ac:dyDescent="0.45">
      <c r="A38" s="42" t="s">
        <v>54</v>
      </c>
      <c r="B38" s="43" t="s">
        <v>55</v>
      </c>
      <c r="C38" s="43" t="s">
        <v>56</v>
      </c>
      <c r="D38" s="121" t="s">
        <v>57</v>
      </c>
      <c r="E38" s="44" t="s">
        <v>58</v>
      </c>
      <c r="F38" s="231" t="s">
        <v>59</v>
      </c>
      <c r="G38" s="232"/>
      <c r="H38" s="232"/>
      <c r="I38" s="233"/>
    </row>
    <row r="39" spans="1:11" ht="15.75" customHeight="1" thickTop="1" thickBot="1" x14ac:dyDescent="0.45">
      <c r="A39" s="45" t="s">
        <v>60</v>
      </c>
      <c r="B39" s="41"/>
      <c r="C39" s="41"/>
      <c r="D39" s="46"/>
      <c r="E39" s="47"/>
      <c r="F39" s="234"/>
      <c r="G39" s="235"/>
      <c r="H39" s="235"/>
      <c r="I39" s="236"/>
    </row>
    <row r="40" spans="1:11" ht="15.75" customHeight="1" thickTop="1" x14ac:dyDescent="0.4">
      <c r="A40" s="48" t="s">
        <v>61</v>
      </c>
      <c r="B40" s="41">
        <v>68</v>
      </c>
      <c r="C40" s="41" t="s">
        <v>62</v>
      </c>
      <c r="D40" s="172"/>
      <c r="E40" s="47">
        <f>SUM(B40)*D40</f>
        <v>0</v>
      </c>
      <c r="F40" s="205"/>
      <c r="G40" s="206"/>
      <c r="H40" s="206"/>
      <c r="I40" s="207"/>
    </row>
    <row r="41" spans="1:11" ht="15.75" customHeight="1" x14ac:dyDescent="0.4">
      <c r="A41" s="48" t="s">
        <v>63</v>
      </c>
      <c r="B41" s="41">
        <v>68</v>
      </c>
      <c r="C41" s="41" t="s">
        <v>62</v>
      </c>
      <c r="D41" s="172"/>
      <c r="E41" s="47">
        <f t="shared" ref="E41:E104" si="1">SUM(B41)*D41</f>
        <v>0</v>
      </c>
      <c r="F41" s="205"/>
      <c r="G41" s="206"/>
      <c r="H41" s="206"/>
      <c r="I41" s="207"/>
    </row>
    <row r="42" spans="1:11" ht="15.75" customHeight="1" x14ac:dyDescent="0.4">
      <c r="A42" s="48" t="s">
        <v>64</v>
      </c>
      <c r="B42" s="41">
        <v>68</v>
      </c>
      <c r="C42" s="41" t="s">
        <v>62</v>
      </c>
      <c r="D42" s="172"/>
      <c r="E42" s="47">
        <f t="shared" si="1"/>
        <v>0</v>
      </c>
      <c r="F42" s="205"/>
      <c r="G42" s="206"/>
      <c r="H42" s="206"/>
      <c r="I42" s="207"/>
    </row>
    <row r="43" spans="1:11" ht="15.75" customHeight="1" x14ac:dyDescent="0.4">
      <c r="A43" s="48" t="s">
        <v>65</v>
      </c>
      <c r="B43" s="41">
        <v>68</v>
      </c>
      <c r="C43" s="41" t="s">
        <v>62</v>
      </c>
      <c r="D43" s="172"/>
      <c r="E43" s="47">
        <f t="shared" si="1"/>
        <v>0</v>
      </c>
      <c r="F43" s="205"/>
      <c r="G43" s="206"/>
      <c r="H43" s="206"/>
      <c r="I43" s="207"/>
    </row>
    <row r="44" spans="1:11" ht="15.75" customHeight="1" x14ac:dyDescent="0.4">
      <c r="A44" s="48" t="s">
        <v>66</v>
      </c>
      <c r="B44" s="41">
        <v>68</v>
      </c>
      <c r="C44" s="41" t="s">
        <v>62</v>
      </c>
      <c r="D44" s="172"/>
      <c r="E44" s="47">
        <f t="shared" si="1"/>
        <v>0</v>
      </c>
      <c r="F44" s="205"/>
      <c r="G44" s="206"/>
      <c r="H44" s="206"/>
      <c r="I44" s="207"/>
    </row>
    <row r="45" spans="1:11" ht="15.75" customHeight="1" x14ac:dyDescent="0.4">
      <c r="A45" s="48" t="s">
        <v>67</v>
      </c>
      <c r="B45" s="41">
        <v>68</v>
      </c>
      <c r="C45" s="41" t="s">
        <v>62</v>
      </c>
      <c r="D45" s="172"/>
      <c r="E45" s="47">
        <f t="shared" si="1"/>
        <v>0</v>
      </c>
      <c r="F45" s="205"/>
      <c r="G45" s="206"/>
      <c r="H45" s="206"/>
      <c r="I45" s="207"/>
    </row>
    <row r="46" spans="1:11" ht="15.75" customHeight="1" x14ac:dyDescent="0.4">
      <c r="A46" s="48" t="s">
        <v>68</v>
      </c>
      <c r="B46" s="41">
        <v>68</v>
      </c>
      <c r="C46" s="41" t="s">
        <v>62</v>
      </c>
      <c r="D46" s="172"/>
      <c r="E46" s="47">
        <f t="shared" si="1"/>
        <v>0</v>
      </c>
      <c r="F46" s="205"/>
      <c r="G46" s="206"/>
      <c r="H46" s="206"/>
      <c r="I46" s="207"/>
    </row>
    <row r="47" spans="1:11" ht="15.75" customHeight="1" x14ac:dyDescent="0.4">
      <c r="A47" s="48" t="s">
        <v>69</v>
      </c>
      <c r="B47" s="41">
        <v>68</v>
      </c>
      <c r="C47" s="41" t="s">
        <v>62</v>
      </c>
      <c r="D47" s="172"/>
      <c r="E47" s="47">
        <f t="shared" si="1"/>
        <v>0</v>
      </c>
      <c r="F47" s="205"/>
      <c r="G47" s="206"/>
      <c r="H47" s="206"/>
      <c r="I47" s="207"/>
    </row>
    <row r="48" spans="1:11" ht="15.75" customHeight="1" thickBot="1" x14ac:dyDescent="0.45">
      <c r="A48" s="48" t="s">
        <v>70</v>
      </c>
      <c r="B48" s="41">
        <v>68</v>
      </c>
      <c r="C48" s="41" t="s">
        <v>62</v>
      </c>
      <c r="D48" s="172"/>
      <c r="E48" s="47">
        <f t="shared" si="1"/>
        <v>0</v>
      </c>
      <c r="F48" s="205"/>
      <c r="G48" s="206"/>
      <c r="H48" s="206"/>
      <c r="I48" s="207"/>
    </row>
    <row r="49" spans="1:9" ht="15.75" customHeight="1" thickTop="1" thickBot="1" x14ac:dyDescent="0.45">
      <c r="A49" s="49" t="s">
        <v>71</v>
      </c>
      <c r="B49" s="41"/>
      <c r="C49" s="41"/>
      <c r="D49" s="164"/>
      <c r="E49" s="47"/>
      <c r="F49" s="208"/>
      <c r="G49" s="209"/>
      <c r="H49" s="209"/>
      <c r="I49" s="210"/>
    </row>
    <row r="50" spans="1:9" ht="15.75" customHeight="1" thickTop="1" x14ac:dyDescent="0.4">
      <c r="A50" s="50" t="s">
        <v>72</v>
      </c>
      <c r="B50" s="142">
        <v>1</v>
      </c>
      <c r="C50" s="41" t="s">
        <v>73</v>
      </c>
      <c r="D50" s="172"/>
      <c r="E50" s="47">
        <f t="shared" si="1"/>
        <v>0</v>
      </c>
      <c r="F50" s="205"/>
      <c r="G50" s="206"/>
      <c r="H50" s="206"/>
      <c r="I50" s="207"/>
    </row>
    <row r="51" spans="1:9" ht="15.75" customHeight="1" x14ac:dyDescent="0.4">
      <c r="A51" s="48" t="s">
        <v>74</v>
      </c>
      <c r="B51" s="41">
        <v>68</v>
      </c>
      <c r="C51" s="41" t="s">
        <v>62</v>
      </c>
      <c r="D51" s="172"/>
      <c r="E51" s="47">
        <f t="shared" si="1"/>
        <v>0</v>
      </c>
      <c r="F51" s="205"/>
      <c r="G51" s="206"/>
      <c r="H51" s="206"/>
      <c r="I51" s="207"/>
    </row>
    <row r="52" spans="1:9" ht="15.75" customHeight="1" x14ac:dyDescent="0.4">
      <c r="A52" s="48" t="s">
        <v>75</v>
      </c>
      <c r="B52" s="41">
        <v>68</v>
      </c>
      <c r="C52" s="41" t="s">
        <v>62</v>
      </c>
      <c r="D52" s="172"/>
      <c r="E52" s="47">
        <f t="shared" si="1"/>
        <v>0</v>
      </c>
      <c r="F52" s="205"/>
      <c r="G52" s="206"/>
      <c r="H52" s="206"/>
      <c r="I52" s="207"/>
    </row>
    <row r="53" spans="1:9" ht="15.75" customHeight="1" x14ac:dyDescent="0.4">
      <c r="A53" s="48" t="s">
        <v>76</v>
      </c>
      <c r="B53" s="41">
        <v>68</v>
      </c>
      <c r="C53" s="41" t="s">
        <v>62</v>
      </c>
      <c r="D53" s="172"/>
      <c r="E53" s="47">
        <f t="shared" si="1"/>
        <v>0</v>
      </c>
      <c r="F53" s="205"/>
      <c r="G53" s="206"/>
      <c r="H53" s="206"/>
      <c r="I53" s="207"/>
    </row>
    <row r="54" spans="1:9" ht="15.75" customHeight="1" x14ac:dyDescent="0.4">
      <c r="A54" s="48" t="s">
        <v>77</v>
      </c>
      <c r="B54" s="41">
        <v>68</v>
      </c>
      <c r="C54" s="41" t="s">
        <v>62</v>
      </c>
      <c r="D54" s="172"/>
      <c r="E54" s="47">
        <f t="shared" si="1"/>
        <v>0</v>
      </c>
      <c r="F54" s="205"/>
      <c r="G54" s="206"/>
      <c r="H54" s="206"/>
      <c r="I54" s="207"/>
    </row>
    <row r="55" spans="1:9" ht="15.75" customHeight="1" x14ac:dyDescent="0.4">
      <c r="A55" s="48" t="s">
        <v>78</v>
      </c>
      <c r="B55" s="41">
        <v>68</v>
      </c>
      <c r="C55" s="41" t="s">
        <v>62</v>
      </c>
      <c r="D55" s="172"/>
      <c r="E55" s="47">
        <f t="shared" si="1"/>
        <v>0</v>
      </c>
      <c r="F55" s="205"/>
      <c r="G55" s="206"/>
      <c r="H55" s="206"/>
      <c r="I55" s="207"/>
    </row>
    <row r="56" spans="1:9" ht="15.75" customHeight="1" x14ac:dyDescent="0.4">
      <c r="A56" s="48" t="s">
        <v>79</v>
      </c>
      <c r="B56" s="41">
        <v>68</v>
      </c>
      <c r="C56" s="41" t="s">
        <v>62</v>
      </c>
      <c r="D56" s="172"/>
      <c r="E56" s="47">
        <f t="shared" si="1"/>
        <v>0</v>
      </c>
      <c r="F56" s="205"/>
      <c r="G56" s="206"/>
      <c r="H56" s="206"/>
      <c r="I56" s="207"/>
    </row>
    <row r="57" spans="1:9" ht="15.75" customHeight="1" x14ac:dyDescent="0.4">
      <c r="A57" s="48" t="s">
        <v>80</v>
      </c>
      <c r="B57" s="41">
        <v>68</v>
      </c>
      <c r="C57" s="41" t="s">
        <v>62</v>
      </c>
      <c r="D57" s="172"/>
      <c r="E57" s="47">
        <f t="shared" si="1"/>
        <v>0</v>
      </c>
      <c r="F57" s="205"/>
      <c r="G57" s="206"/>
      <c r="H57" s="206"/>
      <c r="I57" s="207"/>
    </row>
    <row r="58" spans="1:9" ht="15.75" customHeight="1" x14ac:dyDescent="0.4">
      <c r="A58" s="48" t="s">
        <v>81</v>
      </c>
      <c r="B58" s="41">
        <v>68</v>
      </c>
      <c r="C58" s="41" t="s">
        <v>62</v>
      </c>
      <c r="D58" s="172"/>
      <c r="E58" s="47">
        <f t="shared" si="1"/>
        <v>0</v>
      </c>
      <c r="F58" s="205"/>
      <c r="G58" s="206"/>
      <c r="H58" s="206"/>
      <c r="I58" s="207"/>
    </row>
    <row r="59" spans="1:9" ht="15.75" customHeight="1" x14ac:dyDescent="0.4">
      <c r="A59" s="50" t="s">
        <v>82</v>
      </c>
      <c r="B59" s="41">
        <v>68</v>
      </c>
      <c r="C59" s="41" t="s">
        <v>62</v>
      </c>
      <c r="D59" s="172"/>
      <c r="E59" s="47">
        <f t="shared" si="1"/>
        <v>0</v>
      </c>
      <c r="F59" s="205"/>
      <c r="G59" s="206"/>
      <c r="H59" s="206"/>
      <c r="I59" s="207"/>
    </row>
    <row r="60" spans="1:9" ht="15.75" customHeight="1" x14ac:dyDescent="0.4">
      <c r="A60" s="48" t="s">
        <v>83</v>
      </c>
      <c r="B60" s="142">
        <v>1</v>
      </c>
      <c r="C60" s="41" t="s">
        <v>73</v>
      </c>
      <c r="D60" s="172"/>
      <c r="E60" s="47">
        <f t="shared" si="1"/>
        <v>0</v>
      </c>
      <c r="F60" s="205"/>
      <c r="G60" s="206"/>
      <c r="H60" s="206"/>
      <c r="I60" s="207"/>
    </row>
    <row r="61" spans="1:9" ht="15.75" customHeight="1" x14ac:dyDescent="0.4">
      <c r="A61" s="48" t="s">
        <v>84</v>
      </c>
      <c r="B61" s="142">
        <v>1</v>
      </c>
      <c r="C61" s="41" t="s">
        <v>73</v>
      </c>
      <c r="D61" s="172"/>
      <c r="E61" s="47">
        <f t="shared" si="1"/>
        <v>0</v>
      </c>
      <c r="F61" s="205"/>
      <c r="G61" s="206"/>
      <c r="H61" s="206"/>
      <c r="I61" s="207"/>
    </row>
    <row r="62" spans="1:9" ht="15.75" customHeight="1" thickBot="1" x14ac:dyDescent="0.45">
      <c r="A62" s="143" t="s">
        <v>85</v>
      </c>
      <c r="B62" s="142">
        <v>1</v>
      </c>
      <c r="C62" s="41" t="s">
        <v>73</v>
      </c>
      <c r="D62" s="172"/>
      <c r="E62" s="47">
        <f t="shared" si="1"/>
        <v>0</v>
      </c>
      <c r="F62" s="205"/>
      <c r="G62" s="206"/>
      <c r="H62" s="206"/>
      <c r="I62" s="207"/>
    </row>
    <row r="63" spans="1:9" ht="15.75" customHeight="1" thickTop="1" thickBot="1" x14ac:dyDescent="0.45">
      <c r="A63" s="49" t="s">
        <v>86</v>
      </c>
      <c r="B63" s="41"/>
      <c r="C63" s="41"/>
      <c r="D63" s="164"/>
      <c r="E63" s="47"/>
      <c r="F63" s="208"/>
      <c r="G63" s="209"/>
      <c r="H63" s="209"/>
      <c r="I63" s="210"/>
    </row>
    <row r="64" spans="1:9" ht="15.75" customHeight="1" thickTop="1" thickBot="1" x14ac:dyDescent="0.45">
      <c r="A64" s="158" t="s">
        <v>87</v>
      </c>
      <c r="B64" s="41">
        <v>68</v>
      </c>
      <c r="C64" s="159" t="s">
        <v>62</v>
      </c>
      <c r="D64" s="173"/>
      <c r="E64" s="160">
        <f t="shared" si="1"/>
        <v>0</v>
      </c>
      <c r="F64" s="211"/>
      <c r="G64" s="212"/>
      <c r="H64" s="212"/>
      <c r="I64" s="213"/>
    </row>
    <row r="65" spans="1:9" ht="15.75" customHeight="1" thickBot="1" x14ac:dyDescent="0.45">
      <c r="A65" s="146" t="s">
        <v>88</v>
      </c>
      <c r="B65" s="147"/>
      <c r="C65" s="147"/>
      <c r="D65" s="165"/>
      <c r="E65" s="148"/>
      <c r="F65" s="214"/>
      <c r="G65" s="215"/>
      <c r="H65" s="215"/>
      <c r="I65" s="216"/>
    </row>
    <row r="66" spans="1:9" ht="15.75" customHeight="1" thickTop="1" x14ac:dyDescent="0.4">
      <c r="A66" s="48" t="s">
        <v>89</v>
      </c>
      <c r="B66" s="142">
        <v>1</v>
      </c>
      <c r="C66" s="142" t="s">
        <v>90</v>
      </c>
      <c r="D66" s="172"/>
      <c r="E66" s="47">
        <f t="shared" si="1"/>
        <v>0</v>
      </c>
      <c r="F66" s="205"/>
      <c r="G66" s="206"/>
      <c r="H66" s="206"/>
      <c r="I66" s="207"/>
    </row>
    <row r="67" spans="1:9" ht="15.75" customHeight="1" x14ac:dyDescent="0.4">
      <c r="A67" s="48" t="s">
        <v>91</v>
      </c>
      <c r="B67" s="142">
        <v>1</v>
      </c>
      <c r="C67" s="142" t="s">
        <v>90</v>
      </c>
      <c r="D67" s="172"/>
      <c r="E67" s="47">
        <f t="shared" si="1"/>
        <v>0</v>
      </c>
      <c r="F67" s="205"/>
      <c r="G67" s="206"/>
      <c r="H67" s="206"/>
      <c r="I67" s="207"/>
    </row>
    <row r="68" spans="1:9" ht="15.75" customHeight="1" x14ac:dyDescent="0.4">
      <c r="A68" s="48" t="s">
        <v>92</v>
      </c>
      <c r="B68" s="41">
        <v>1</v>
      </c>
      <c r="C68" s="142" t="s">
        <v>90</v>
      </c>
      <c r="D68" s="172"/>
      <c r="E68" s="47">
        <f t="shared" si="1"/>
        <v>0</v>
      </c>
      <c r="F68" s="205"/>
      <c r="G68" s="206"/>
      <c r="H68" s="206"/>
      <c r="I68" s="207"/>
    </row>
    <row r="69" spans="1:9" ht="15.75" customHeight="1" x14ac:dyDescent="0.4">
      <c r="A69" s="48" t="s">
        <v>93</v>
      </c>
      <c r="B69" s="41">
        <v>1</v>
      </c>
      <c r="C69" s="142" t="s">
        <v>90</v>
      </c>
      <c r="D69" s="172"/>
      <c r="E69" s="47">
        <f t="shared" si="1"/>
        <v>0</v>
      </c>
      <c r="F69" s="205"/>
      <c r="G69" s="206"/>
      <c r="H69" s="206"/>
      <c r="I69" s="207"/>
    </row>
    <row r="70" spans="1:9" ht="15.75" customHeight="1" thickBot="1" x14ac:dyDescent="0.45">
      <c r="A70" s="48" t="s">
        <v>94</v>
      </c>
      <c r="B70" s="142">
        <v>1</v>
      </c>
      <c r="C70" s="41" t="s">
        <v>90</v>
      </c>
      <c r="D70" s="172"/>
      <c r="E70" s="47">
        <f t="shared" si="1"/>
        <v>0</v>
      </c>
      <c r="F70" s="205"/>
      <c r="G70" s="206"/>
      <c r="H70" s="206"/>
      <c r="I70" s="207"/>
    </row>
    <row r="71" spans="1:9" ht="15.75" customHeight="1" thickTop="1" thickBot="1" x14ac:dyDescent="0.45">
      <c r="A71" s="49" t="s">
        <v>95</v>
      </c>
      <c r="B71" s="41"/>
      <c r="C71" s="41"/>
      <c r="D71" s="164"/>
      <c r="E71" s="47"/>
      <c r="F71" s="208"/>
      <c r="G71" s="209"/>
      <c r="H71" s="209"/>
      <c r="I71" s="210"/>
    </row>
    <row r="72" spans="1:9" ht="15.75" customHeight="1" thickTop="1" x14ac:dyDescent="0.4">
      <c r="A72" s="48" t="s">
        <v>96</v>
      </c>
      <c r="B72" s="41">
        <v>68</v>
      </c>
      <c r="C72" s="41" t="s">
        <v>62</v>
      </c>
      <c r="D72" s="172"/>
      <c r="E72" s="47">
        <f t="shared" si="1"/>
        <v>0</v>
      </c>
      <c r="F72" s="205"/>
      <c r="G72" s="206"/>
      <c r="H72" s="206"/>
      <c r="I72" s="207"/>
    </row>
    <row r="73" spans="1:9" ht="15.75" customHeight="1" x14ac:dyDescent="0.4">
      <c r="A73" s="48" t="s">
        <v>97</v>
      </c>
      <c r="B73" s="41">
        <v>68</v>
      </c>
      <c r="C73" s="41" t="s">
        <v>62</v>
      </c>
      <c r="D73" s="172"/>
      <c r="E73" s="47">
        <f t="shared" si="1"/>
        <v>0</v>
      </c>
      <c r="F73" s="205"/>
      <c r="G73" s="206"/>
      <c r="H73" s="206"/>
      <c r="I73" s="207"/>
    </row>
    <row r="74" spans="1:9" ht="15.75" customHeight="1" x14ac:dyDescent="0.4">
      <c r="A74" s="48" t="s">
        <v>98</v>
      </c>
      <c r="B74" s="41">
        <v>68</v>
      </c>
      <c r="C74" s="41" t="s">
        <v>62</v>
      </c>
      <c r="D74" s="172"/>
      <c r="E74" s="47">
        <f t="shared" si="1"/>
        <v>0</v>
      </c>
      <c r="F74" s="205"/>
      <c r="G74" s="206"/>
      <c r="H74" s="206"/>
      <c r="I74" s="207"/>
    </row>
    <row r="75" spans="1:9" ht="15.75" customHeight="1" thickBot="1" x14ac:dyDescent="0.45">
      <c r="A75" s="48" t="s">
        <v>99</v>
      </c>
      <c r="B75" s="41">
        <v>68</v>
      </c>
      <c r="C75" s="41" t="s">
        <v>62</v>
      </c>
      <c r="D75" s="172"/>
      <c r="E75" s="47">
        <f t="shared" si="1"/>
        <v>0</v>
      </c>
      <c r="F75" s="205"/>
      <c r="G75" s="206"/>
      <c r="H75" s="206"/>
      <c r="I75" s="207"/>
    </row>
    <row r="76" spans="1:9" ht="15.75" customHeight="1" thickTop="1" thickBot="1" x14ac:dyDescent="0.45">
      <c r="A76" s="49" t="s">
        <v>100</v>
      </c>
      <c r="B76" s="41"/>
      <c r="C76" s="41"/>
      <c r="D76" s="164"/>
      <c r="E76" s="47"/>
      <c r="F76" s="208"/>
      <c r="G76" s="209"/>
      <c r="H76" s="209"/>
      <c r="I76" s="210"/>
    </row>
    <row r="77" spans="1:9" ht="15.75" customHeight="1" thickTop="1" x14ac:dyDescent="0.4">
      <c r="A77" s="48" t="s">
        <v>101</v>
      </c>
      <c r="B77" s="41">
        <v>68</v>
      </c>
      <c r="C77" s="41" t="s">
        <v>62</v>
      </c>
      <c r="D77" s="172"/>
      <c r="E77" s="47">
        <f t="shared" si="1"/>
        <v>0</v>
      </c>
      <c r="F77" s="205"/>
      <c r="G77" s="206"/>
      <c r="H77" s="206"/>
      <c r="I77" s="207"/>
    </row>
    <row r="78" spans="1:9" ht="15.75" customHeight="1" x14ac:dyDescent="0.4">
      <c r="A78" s="48" t="s">
        <v>102</v>
      </c>
      <c r="B78" s="142">
        <v>1</v>
      </c>
      <c r="C78" s="41" t="s">
        <v>90</v>
      </c>
      <c r="D78" s="172"/>
      <c r="E78" s="47">
        <f t="shared" si="1"/>
        <v>0</v>
      </c>
      <c r="F78" s="205"/>
      <c r="G78" s="206"/>
      <c r="H78" s="206"/>
      <c r="I78" s="207"/>
    </row>
    <row r="79" spans="1:9" ht="15.75" customHeight="1" x14ac:dyDescent="0.4">
      <c r="A79" s="48" t="s">
        <v>103</v>
      </c>
      <c r="B79" s="142">
        <v>1</v>
      </c>
      <c r="C79" s="41" t="s">
        <v>90</v>
      </c>
      <c r="D79" s="172"/>
      <c r="E79" s="47">
        <f t="shared" si="1"/>
        <v>0</v>
      </c>
      <c r="F79" s="205"/>
      <c r="G79" s="206"/>
      <c r="H79" s="206"/>
      <c r="I79" s="207"/>
    </row>
    <row r="80" spans="1:9" ht="15.75" customHeight="1" x14ac:dyDescent="0.4">
      <c r="A80" s="48" t="s">
        <v>104</v>
      </c>
      <c r="B80" s="142">
        <v>1</v>
      </c>
      <c r="C80" s="41" t="s">
        <v>90</v>
      </c>
      <c r="D80" s="172"/>
      <c r="E80" s="47">
        <f t="shared" si="1"/>
        <v>0</v>
      </c>
      <c r="F80" s="205"/>
      <c r="G80" s="206"/>
      <c r="H80" s="206"/>
      <c r="I80" s="207"/>
    </row>
    <row r="81" spans="1:9" ht="15.75" customHeight="1" thickBot="1" x14ac:dyDescent="0.45">
      <c r="A81" s="48" t="s">
        <v>105</v>
      </c>
      <c r="B81" s="41">
        <v>68</v>
      </c>
      <c r="C81" s="41" t="s">
        <v>62</v>
      </c>
      <c r="D81" s="172"/>
      <c r="E81" s="47">
        <f t="shared" si="1"/>
        <v>0</v>
      </c>
      <c r="F81" s="205"/>
      <c r="G81" s="206"/>
      <c r="H81" s="206"/>
      <c r="I81" s="207"/>
    </row>
    <row r="82" spans="1:9" ht="15.75" customHeight="1" thickTop="1" thickBot="1" x14ac:dyDescent="0.45">
      <c r="A82" s="49" t="s">
        <v>106</v>
      </c>
      <c r="B82" s="41"/>
      <c r="C82" s="41"/>
      <c r="D82" s="164"/>
      <c r="E82" s="47"/>
      <c r="F82" s="208"/>
      <c r="G82" s="209"/>
      <c r="H82" s="209"/>
      <c r="I82" s="210"/>
    </row>
    <row r="83" spans="1:9" ht="15.75" customHeight="1" thickTop="1" thickBot="1" x14ac:dyDescent="0.45">
      <c r="A83" s="50" t="s">
        <v>107</v>
      </c>
      <c r="B83" s="41">
        <v>34</v>
      </c>
      <c r="C83" s="41" t="s">
        <v>62</v>
      </c>
      <c r="D83" s="172"/>
      <c r="E83" s="47">
        <f t="shared" si="1"/>
        <v>0</v>
      </c>
      <c r="F83" s="205"/>
      <c r="G83" s="206"/>
      <c r="H83" s="206"/>
      <c r="I83" s="207"/>
    </row>
    <row r="84" spans="1:9" ht="15.75" customHeight="1" thickTop="1" thickBot="1" x14ac:dyDescent="0.45">
      <c r="A84" s="49" t="s">
        <v>108</v>
      </c>
      <c r="B84" s="41"/>
      <c r="C84" s="41"/>
      <c r="D84" s="164"/>
      <c r="E84" s="47"/>
      <c r="F84" s="208"/>
      <c r="G84" s="209"/>
      <c r="H84" s="209"/>
      <c r="I84" s="210"/>
    </row>
    <row r="85" spans="1:9" ht="15.75" customHeight="1" thickTop="1" x14ac:dyDescent="0.4">
      <c r="A85" s="51" t="s">
        <v>109</v>
      </c>
      <c r="B85" s="41">
        <v>34</v>
      </c>
      <c r="C85" s="41" t="s">
        <v>62</v>
      </c>
      <c r="D85" s="172"/>
      <c r="E85" s="47">
        <f t="shared" si="1"/>
        <v>0</v>
      </c>
      <c r="F85" s="205"/>
      <c r="G85" s="206"/>
      <c r="H85" s="206"/>
      <c r="I85" s="207"/>
    </row>
    <row r="86" spans="1:9" ht="15.75" customHeight="1" x14ac:dyDescent="0.4">
      <c r="A86" s="51" t="s">
        <v>110</v>
      </c>
      <c r="B86" s="41">
        <v>34</v>
      </c>
      <c r="C86" s="41" t="s">
        <v>62</v>
      </c>
      <c r="D86" s="172"/>
      <c r="E86" s="47">
        <f t="shared" si="1"/>
        <v>0</v>
      </c>
      <c r="F86" s="205"/>
      <c r="G86" s="206"/>
      <c r="H86" s="206"/>
      <c r="I86" s="207"/>
    </row>
    <row r="87" spans="1:9" ht="15.75" customHeight="1" x14ac:dyDescent="0.4">
      <c r="A87" s="51" t="s">
        <v>111</v>
      </c>
      <c r="B87" s="41">
        <v>34</v>
      </c>
      <c r="C87" s="41" t="s">
        <v>62</v>
      </c>
      <c r="D87" s="172"/>
      <c r="E87" s="47">
        <f t="shared" si="1"/>
        <v>0</v>
      </c>
      <c r="F87" s="205"/>
      <c r="G87" s="206"/>
      <c r="H87" s="206"/>
      <c r="I87" s="207"/>
    </row>
    <row r="88" spans="1:9" ht="15.75" customHeight="1" x14ac:dyDescent="0.4">
      <c r="A88" s="51" t="s">
        <v>112</v>
      </c>
      <c r="B88" s="41">
        <v>34</v>
      </c>
      <c r="C88" s="41" t="s">
        <v>62</v>
      </c>
      <c r="D88" s="172"/>
      <c r="E88" s="47">
        <f t="shared" si="1"/>
        <v>0</v>
      </c>
      <c r="F88" s="205"/>
      <c r="G88" s="206"/>
      <c r="H88" s="206"/>
      <c r="I88" s="207"/>
    </row>
    <row r="89" spans="1:9" ht="15.75" customHeight="1" thickBot="1" x14ac:dyDescent="0.45">
      <c r="A89" s="50" t="s">
        <v>113</v>
      </c>
      <c r="B89" s="41">
        <v>34</v>
      </c>
      <c r="C89" s="41" t="s">
        <v>62</v>
      </c>
      <c r="D89" s="172"/>
      <c r="E89" s="47">
        <f t="shared" si="1"/>
        <v>0</v>
      </c>
      <c r="F89" s="205"/>
      <c r="G89" s="206"/>
      <c r="H89" s="206"/>
      <c r="I89" s="207"/>
    </row>
    <row r="90" spans="1:9" ht="15.75" customHeight="1" thickTop="1" thickBot="1" x14ac:dyDescent="0.45">
      <c r="A90" s="49" t="s">
        <v>114</v>
      </c>
      <c r="B90" s="41"/>
      <c r="C90" s="41"/>
      <c r="D90" s="164"/>
      <c r="E90" s="47"/>
      <c r="F90" s="208"/>
      <c r="G90" s="209"/>
      <c r="H90" s="209"/>
      <c r="I90" s="210"/>
    </row>
    <row r="91" spans="1:9" ht="15.75" customHeight="1" thickTop="1" x14ac:dyDescent="0.4">
      <c r="A91" s="50" t="s">
        <v>115</v>
      </c>
      <c r="B91" s="142">
        <v>1</v>
      </c>
      <c r="C91" s="41" t="s">
        <v>90</v>
      </c>
      <c r="D91" s="172"/>
      <c r="E91" s="47">
        <f t="shared" si="1"/>
        <v>0</v>
      </c>
      <c r="F91" s="205"/>
      <c r="G91" s="206"/>
      <c r="H91" s="206"/>
      <c r="I91" s="207"/>
    </row>
    <row r="92" spans="1:9" ht="15.75" customHeight="1" x14ac:dyDescent="0.4">
      <c r="A92" s="50" t="s">
        <v>116</v>
      </c>
      <c r="B92" s="142">
        <v>1</v>
      </c>
      <c r="C92" s="41" t="s">
        <v>90</v>
      </c>
      <c r="D92" s="172"/>
      <c r="E92" s="47">
        <f t="shared" si="1"/>
        <v>0</v>
      </c>
      <c r="F92" s="205"/>
      <c r="G92" s="206"/>
      <c r="H92" s="206"/>
      <c r="I92" s="207"/>
    </row>
    <row r="93" spans="1:9" ht="15.75" customHeight="1" thickBot="1" x14ac:dyDescent="0.45">
      <c r="A93" s="50" t="s">
        <v>117</v>
      </c>
      <c r="B93" s="142">
        <v>1</v>
      </c>
      <c r="C93" s="41" t="s">
        <v>90</v>
      </c>
      <c r="D93" s="172"/>
      <c r="E93" s="47">
        <f t="shared" si="1"/>
        <v>0</v>
      </c>
      <c r="F93" s="205"/>
      <c r="G93" s="206"/>
      <c r="H93" s="206"/>
      <c r="I93" s="207"/>
    </row>
    <row r="94" spans="1:9" ht="15.75" customHeight="1" thickTop="1" thickBot="1" x14ac:dyDescent="0.45">
      <c r="A94" s="49" t="s">
        <v>118</v>
      </c>
      <c r="B94" s="41"/>
      <c r="C94" s="41"/>
      <c r="D94" s="164"/>
      <c r="E94" s="47"/>
      <c r="F94" s="208"/>
      <c r="G94" s="209"/>
      <c r="H94" s="209"/>
      <c r="I94" s="210"/>
    </row>
    <row r="95" spans="1:9" ht="15.75" customHeight="1" thickTop="1" x14ac:dyDescent="0.4">
      <c r="A95" s="50" t="s">
        <v>119</v>
      </c>
      <c r="B95" s="142">
        <v>1</v>
      </c>
      <c r="C95" s="41" t="s">
        <v>90</v>
      </c>
      <c r="D95" s="172"/>
      <c r="E95" s="47">
        <f t="shared" si="1"/>
        <v>0</v>
      </c>
      <c r="F95" s="205"/>
      <c r="G95" s="206"/>
      <c r="H95" s="206"/>
      <c r="I95" s="207"/>
    </row>
    <row r="96" spans="1:9" ht="15.75" customHeight="1" x14ac:dyDescent="0.4">
      <c r="A96" s="51" t="s">
        <v>120</v>
      </c>
      <c r="B96" s="142">
        <v>1</v>
      </c>
      <c r="C96" s="41" t="s">
        <v>90</v>
      </c>
      <c r="D96" s="172"/>
      <c r="E96" s="47">
        <f t="shared" si="1"/>
        <v>0</v>
      </c>
      <c r="F96" s="205"/>
      <c r="G96" s="206"/>
      <c r="H96" s="206"/>
      <c r="I96" s="207"/>
    </row>
    <row r="97" spans="1:9" ht="15.75" customHeight="1" thickBot="1" x14ac:dyDescent="0.45">
      <c r="A97" s="50" t="s">
        <v>121</v>
      </c>
      <c r="B97" s="142">
        <v>1</v>
      </c>
      <c r="C97" s="41" t="s">
        <v>90</v>
      </c>
      <c r="D97" s="172"/>
      <c r="E97" s="47">
        <f t="shared" si="1"/>
        <v>0</v>
      </c>
      <c r="F97" s="205"/>
      <c r="G97" s="206"/>
      <c r="H97" s="206"/>
      <c r="I97" s="207"/>
    </row>
    <row r="98" spans="1:9" ht="15.75" customHeight="1" thickTop="1" thickBot="1" x14ac:dyDescent="0.45">
      <c r="A98" s="49" t="s">
        <v>122</v>
      </c>
      <c r="B98" s="41"/>
      <c r="C98" s="41"/>
      <c r="D98" s="164"/>
      <c r="E98" s="47"/>
      <c r="F98" s="208"/>
      <c r="G98" s="209"/>
      <c r="H98" s="209"/>
      <c r="I98" s="210"/>
    </row>
    <row r="99" spans="1:9" ht="15.75" customHeight="1" thickTop="1" x14ac:dyDescent="0.4">
      <c r="A99" s="50" t="s">
        <v>123</v>
      </c>
      <c r="B99" s="41">
        <v>1</v>
      </c>
      <c r="C99" s="41" t="s">
        <v>90</v>
      </c>
      <c r="D99" s="172"/>
      <c r="E99" s="47">
        <f t="shared" si="1"/>
        <v>0</v>
      </c>
      <c r="F99" s="205"/>
      <c r="G99" s="206"/>
      <c r="H99" s="206"/>
      <c r="I99" s="207"/>
    </row>
    <row r="100" spans="1:9" ht="15.75" customHeight="1" x14ac:dyDescent="0.4">
      <c r="A100" s="50" t="s">
        <v>124</v>
      </c>
      <c r="B100" s="41">
        <v>1</v>
      </c>
      <c r="C100" s="41" t="s">
        <v>90</v>
      </c>
      <c r="D100" s="172"/>
      <c r="E100" s="47">
        <f t="shared" si="1"/>
        <v>0</v>
      </c>
      <c r="F100" s="205"/>
      <c r="G100" s="206"/>
      <c r="H100" s="206"/>
      <c r="I100" s="207"/>
    </row>
    <row r="101" spans="1:9" ht="15.75" customHeight="1" x14ac:dyDescent="0.4">
      <c r="A101" s="50" t="s">
        <v>125</v>
      </c>
      <c r="B101" s="41">
        <v>1</v>
      </c>
      <c r="C101" s="41" t="s">
        <v>90</v>
      </c>
      <c r="D101" s="172"/>
      <c r="E101" s="47">
        <f t="shared" si="1"/>
        <v>0</v>
      </c>
      <c r="F101" s="205"/>
      <c r="G101" s="206"/>
      <c r="H101" s="206"/>
      <c r="I101" s="207"/>
    </row>
    <row r="102" spans="1:9" ht="15.75" customHeight="1" x14ac:dyDescent="0.4">
      <c r="A102" s="50" t="s">
        <v>126</v>
      </c>
      <c r="B102" s="41">
        <v>1</v>
      </c>
      <c r="C102" s="41" t="s">
        <v>90</v>
      </c>
      <c r="D102" s="172"/>
      <c r="E102" s="47">
        <f t="shared" si="1"/>
        <v>0</v>
      </c>
      <c r="F102" s="205"/>
      <c r="G102" s="206"/>
      <c r="H102" s="206"/>
      <c r="I102" s="207"/>
    </row>
    <row r="103" spans="1:9" ht="15.75" customHeight="1" x14ac:dyDescent="0.4">
      <c r="A103" s="50" t="s">
        <v>127</v>
      </c>
      <c r="B103" s="41">
        <v>1</v>
      </c>
      <c r="C103" s="41" t="s">
        <v>90</v>
      </c>
      <c r="D103" s="172"/>
      <c r="E103" s="47">
        <f t="shared" si="1"/>
        <v>0</v>
      </c>
      <c r="F103" s="205"/>
      <c r="G103" s="206"/>
      <c r="H103" s="206"/>
      <c r="I103" s="207"/>
    </row>
    <row r="104" spans="1:9" ht="15.75" customHeight="1" x14ac:dyDescent="0.4">
      <c r="A104" s="50" t="s">
        <v>128</v>
      </c>
      <c r="B104" s="41">
        <v>1</v>
      </c>
      <c r="C104" s="41" t="s">
        <v>90</v>
      </c>
      <c r="D104" s="172"/>
      <c r="E104" s="47">
        <f t="shared" si="1"/>
        <v>0</v>
      </c>
      <c r="F104" s="205"/>
      <c r="G104" s="206"/>
      <c r="H104" s="206"/>
      <c r="I104" s="207"/>
    </row>
    <row r="105" spans="1:9" ht="15.75" customHeight="1" x14ac:dyDescent="0.4">
      <c r="A105" s="50" t="s">
        <v>129</v>
      </c>
      <c r="B105" s="41">
        <v>1</v>
      </c>
      <c r="C105" s="41" t="s">
        <v>90</v>
      </c>
      <c r="D105" s="172"/>
      <c r="E105" s="47">
        <f t="shared" ref="E105:E129" si="2">SUM(B105)*D105</f>
        <v>0</v>
      </c>
      <c r="F105" s="205"/>
      <c r="G105" s="206"/>
      <c r="H105" s="206"/>
      <c r="I105" s="207"/>
    </row>
    <row r="106" spans="1:9" ht="15.75" customHeight="1" x14ac:dyDescent="0.4">
      <c r="A106" s="50" t="s">
        <v>130</v>
      </c>
      <c r="B106" s="142">
        <v>15</v>
      </c>
      <c r="C106" s="41" t="s">
        <v>131</v>
      </c>
      <c r="D106" s="172"/>
      <c r="E106" s="47">
        <f t="shared" si="2"/>
        <v>0</v>
      </c>
      <c r="F106" s="205" t="s">
        <v>132</v>
      </c>
      <c r="G106" s="206"/>
      <c r="H106" s="206"/>
      <c r="I106" s="207"/>
    </row>
    <row r="107" spans="1:9" ht="15.75" customHeight="1" x14ac:dyDescent="0.4">
      <c r="A107" s="50" t="s">
        <v>133</v>
      </c>
      <c r="B107" s="41">
        <v>1</v>
      </c>
      <c r="C107" s="41" t="s">
        <v>90</v>
      </c>
      <c r="D107" s="172"/>
      <c r="E107" s="47">
        <f t="shared" si="2"/>
        <v>0</v>
      </c>
      <c r="F107" s="205" t="s">
        <v>134</v>
      </c>
      <c r="G107" s="206"/>
      <c r="H107" s="206"/>
      <c r="I107" s="207"/>
    </row>
    <row r="108" spans="1:9" ht="15.75" customHeight="1" thickBot="1" x14ac:dyDescent="0.45">
      <c r="A108" s="50" t="s">
        <v>135</v>
      </c>
      <c r="B108" s="142">
        <v>1</v>
      </c>
      <c r="C108" s="41" t="s">
        <v>90</v>
      </c>
      <c r="D108" s="172"/>
      <c r="E108" s="47">
        <f t="shared" si="2"/>
        <v>0</v>
      </c>
      <c r="F108" s="205" t="s">
        <v>136</v>
      </c>
      <c r="G108" s="206"/>
      <c r="H108" s="206"/>
      <c r="I108" s="207"/>
    </row>
    <row r="109" spans="1:9" ht="15.75" customHeight="1" thickTop="1" thickBot="1" x14ac:dyDescent="0.45">
      <c r="A109" s="49" t="s">
        <v>137</v>
      </c>
      <c r="B109" s="41"/>
      <c r="C109" s="41"/>
      <c r="D109" s="164"/>
      <c r="E109" s="47"/>
      <c r="F109" s="208"/>
      <c r="G109" s="209"/>
      <c r="H109" s="209"/>
      <c r="I109" s="210"/>
    </row>
    <row r="110" spans="1:9" ht="15.75" customHeight="1" thickTop="1" x14ac:dyDescent="0.4">
      <c r="A110" s="50" t="s">
        <v>138</v>
      </c>
      <c r="B110" s="142">
        <v>1</v>
      </c>
      <c r="C110" s="41" t="s">
        <v>90</v>
      </c>
      <c r="D110" s="172"/>
      <c r="E110" s="47">
        <f t="shared" si="2"/>
        <v>0</v>
      </c>
      <c r="F110" s="205"/>
      <c r="G110" s="206"/>
      <c r="H110" s="206"/>
      <c r="I110" s="207"/>
    </row>
    <row r="111" spans="1:9" ht="15.75" customHeight="1" x14ac:dyDescent="0.4">
      <c r="A111" s="50" t="s">
        <v>139</v>
      </c>
      <c r="B111" s="142">
        <v>1</v>
      </c>
      <c r="C111" s="41" t="s">
        <v>90</v>
      </c>
      <c r="D111" s="172"/>
      <c r="E111" s="47">
        <f t="shared" si="2"/>
        <v>0</v>
      </c>
      <c r="F111" s="205"/>
      <c r="G111" s="206"/>
      <c r="H111" s="206"/>
      <c r="I111" s="207"/>
    </row>
    <row r="112" spans="1:9" ht="15.75" customHeight="1" x14ac:dyDescent="0.4">
      <c r="A112" s="48" t="s">
        <v>140</v>
      </c>
      <c r="B112" s="142">
        <v>1</v>
      </c>
      <c r="C112" s="41" t="s">
        <v>73</v>
      </c>
      <c r="D112" s="172"/>
      <c r="E112" s="47">
        <f t="shared" si="2"/>
        <v>0</v>
      </c>
      <c r="F112" s="205"/>
      <c r="G112" s="206"/>
      <c r="H112" s="206"/>
      <c r="I112" s="207"/>
    </row>
    <row r="113" spans="1:9" ht="15.75" customHeight="1" x14ac:dyDescent="0.4">
      <c r="A113" s="50" t="s">
        <v>141</v>
      </c>
      <c r="B113" s="142">
        <v>1</v>
      </c>
      <c r="C113" s="41" t="s">
        <v>90</v>
      </c>
      <c r="D113" s="172"/>
      <c r="E113" s="47">
        <f t="shared" si="2"/>
        <v>0</v>
      </c>
      <c r="F113" s="205"/>
      <c r="G113" s="206"/>
      <c r="H113" s="206"/>
      <c r="I113" s="207"/>
    </row>
    <row r="114" spans="1:9" ht="15.75" customHeight="1" thickBot="1" x14ac:dyDescent="0.45">
      <c r="A114" s="50" t="s">
        <v>142</v>
      </c>
      <c r="B114" s="142">
        <v>1</v>
      </c>
      <c r="C114" s="41" t="s">
        <v>90</v>
      </c>
      <c r="D114" s="172"/>
      <c r="E114" s="47">
        <f t="shared" si="2"/>
        <v>0</v>
      </c>
      <c r="F114" s="205"/>
      <c r="G114" s="206"/>
      <c r="H114" s="206"/>
      <c r="I114" s="207"/>
    </row>
    <row r="115" spans="1:9" ht="15.75" customHeight="1" thickTop="1" thickBot="1" x14ac:dyDescent="0.45">
      <c r="A115" s="49" t="s">
        <v>143</v>
      </c>
      <c r="B115" s="142"/>
      <c r="C115" s="41"/>
      <c r="D115" s="164"/>
      <c r="E115" s="47"/>
      <c r="F115" s="208"/>
      <c r="G115" s="209"/>
      <c r="H115" s="209"/>
      <c r="I115" s="210"/>
    </row>
    <row r="116" spans="1:9" ht="15.75" customHeight="1" thickTop="1" x14ac:dyDescent="0.4">
      <c r="A116" s="50" t="s">
        <v>144</v>
      </c>
      <c r="B116" s="142">
        <v>1</v>
      </c>
      <c r="C116" s="41" t="s">
        <v>90</v>
      </c>
      <c r="D116" s="172"/>
      <c r="E116" s="47">
        <f t="shared" si="2"/>
        <v>0</v>
      </c>
      <c r="F116" s="205"/>
      <c r="G116" s="206"/>
      <c r="H116" s="206"/>
      <c r="I116" s="207"/>
    </row>
    <row r="117" spans="1:9" ht="15.75" customHeight="1" x14ac:dyDescent="0.4">
      <c r="A117" s="50" t="s">
        <v>145</v>
      </c>
      <c r="B117" s="142">
        <v>1</v>
      </c>
      <c r="C117" s="41" t="s">
        <v>90</v>
      </c>
      <c r="D117" s="172"/>
      <c r="E117" s="47">
        <f t="shared" si="2"/>
        <v>0</v>
      </c>
      <c r="F117" s="205"/>
      <c r="G117" s="206"/>
      <c r="H117" s="206"/>
      <c r="I117" s="207"/>
    </row>
    <row r="118" spans="1:9" ht="15.75" customHeight="1" x14ac:dyDescent="0.4">
      <c r="A118" s="50" t="s">
        <v>146</v>
      </c>
      <c r="B118" s="142">
        <v>1</v>
      </c>
      <c r="C118" s="41" t="s">
        <v>90</v>
      </c>
      <c r="D118" s="172"/>
      <c r="E118" s="47">
        <f t="shared" si="2"/>
        <v>0</v>
      </c>
      <c r="F118" s="205"/>
      <c r="G118" s="206"/>
      <c r="H118" s="206"/>
      <c r="I118" s="207"/>
    </row>
    <row r="119" spans="1:9" ht="15.75" customHeight="1" x14ac:dyDescent="0.4">
      <c r="A119" s="50" t="s">
        <v>147</v>
      </c>
      <c r="B119" s="41">
        <v>8</v>
      </c>
      <c r="C119" s="41" t="s">
        <v>131</v>
      </c>
      <c r="D119" s="172"/>
      <c r="E119" s="47">
        <f t="shared" si="2"/>
        <v>0</v>
      </c>
      <c r="F119" s="205"/>
      <c r="G119" s="206"/>
      <c r="H119" s="206"/>
      <c r="I119" s="207"/>
    </row>
    <row r="120" spans="1:9" ht="15.75" customHeight="1" x14ac:dyDescent="0.4">
      <c r="A120" s="50" t="s">
        <v>148</v>
      </c>
      <c r="B120" s="41">
        <v>1</v>
      </c>
      <c r="C120" s="41" t="s">
        <v>90</v>
      </c>
      <c r="D120" s="172"/>
      <c r="E120" s="47">
        <f t="shared" si="2"/>
        <v>0</v>
      </c>
      <c r="F120" s="205"/>
      <c r="G120" s="206"/>
      <c r="H120" s="206"/>
      <c r="I120" s="207"/>
    </row>
    <row r="121" spans="1:9" ht="15.75" customHeight="1" thickBot="1" x14ac:dyDescent="0.45">
      <c r="A121" s="50" t="s">
        <v>149</v>
      </c>
      <c r="B121" s="142">
        <v>27</v>
      </c>
      <c r="C121" s="142" t="s">
        <v>131</v>
      </c>
      <c r="D121" s="172"/>
      <c r="E121" s="47">
        <f t="shared" si="2"/>
        <v>0</v>
      </c>
      <c r="F121" s="205"/>
      <c r="G121" s="206"/>
      <c r="H121" s="206"/>
      <c r="I121" s="207"/>
    </row>
    <row r="122" spans="1:9" ht="15.75" customHeight="1" thickTop="1" thickBot="1" x14ac:dyDescent="0.45">
      <c r="A122" s="49" t="s">
        <v>150</v>
      </c>
      <c r="B122" s="41"/>
      <c r="C122" s="41"/>
      <c r="D122" s="164"/>
      <c r="E122" s="47"/>
      <c r="F122" s="208"/>
      <c r="G122" s="209"/>
      <c r="H122" s="209"/>
      <c r="I122" s="210"/>
    </row>
    <row r="123" spans="1:9" ht="15.75" customHeight="1" thickTop="1" x14ac:dyDescent="0.4">
      <c r="A123" s="48" t="s">
        <v>151</v>
      </c>
      <c r="B123" s="142">
        <v>1</v>
      </c>
      <c r="C123" s="41" t="s">
        <v>73</v>
      </c>
      <c r="D123" s="172"/>
      <c r="E123" s="47">
        <f t="shared" si="2"/>
        <v>0</v>
      </c>
      <c r="F123" s="205"/>
      <c r="G123" s="206"/>
      <c r="H123" s="206"/>
      <c r="I123" s="207"/>
    </row>
    <row r="124" spans="1:9" ht="15.75" customHeight="1" x14ac:dyDescent="0.4">
      <c r="A124" s="48" t="s">
        <v>152</v>
      </c>
      <c r="B124" s="142">
        <v>1</v>
      </c>
      <c r="C124" s="41" t="s">
        <v>73</v>
      </c>
      <c r="D124" s="172"/>
      <c r="E124" s="47">
        <f t="shared" si="2"/>
        <v>0</v>
      </c>
      <c r="F124" s="205"/>
      <c r="G124" s="206"/>
      <c r="H124" s="206"/>
      <c r="I124" s="207"/>
    </row>
    <row r="125" spans="1:9" ht="15.75" customHeight="1" thickBot="1" x14ac:dyDescent="0.45">
      <c r="A125" s="48" t="s">
        <v>153</v>
      </c>
      <c r="B125" s="41"/>
      <c r="C125" s="41"/>
      <c r="D125" s="164"/>
      <c r="E125" s="144" t="s">
        <v>154</v>
      </c>
      <c r="F125" s="208" t="s">
        <v>155</v>
      </c>
      <c r="G125" s="209"/>
      <c r="H125" s="209"/>
      <c r="I125" s="210"/>
    </row>
    <row r="126" spans="1:9" ht="15.75" customHeight="1" thickTop="1" thickBot="1" x14ac:dyDescent="0.45">
      <c r="A126" s="49" t="s">
        <v>156</v>
      </c>
      <c r="B126" s="41"/>
      <c r="C126" s="41"/>
      <c r="D126" s="164"/>
      <c r="E126" s="47"/>
      <c r="F126" s="208"/>
      <c r="G126" s="209"/>
      <c r="H126" s="209"/>
      <c r="I126" s="210"/>
    </row>
    <row r="127" spans="1:9" ht="15.75" customHeight="1" thickTop="1" x14ac:dyDescent="0.4">
      <c r="A127" s="48" t="s">
        <v>157</v>
      </c>
      <c r="B127" s="142">
        <v>27</v>
      </c>
      <c r="C127" s="142" t="s">
        <v>131</v>
      </c>
      <c r="D127" s="172"/>
      <c r="E127" s="47">
        <f t="shared" si="2"/>
        <v>0</v>
      </c>
      <c r="F127" s="205"/>
      <c r="G127" s="206"/>
      <c r="H127" s="206"/>
      <c r="I127" s="207"/>
    </row>
    <row r="128" spans="1:9" ht="15.75" customHeight="1" x14ac:dyDescent="0.4">
      <c r="A128" s="48" t="s">
        <v>158</v>
      </c>
      <c r="B128" s="142">
        <v>1</v>
      </c>
      <c r="C128" s="41" t="s">
        <v>90</v>
      </c>
      <c r="D128" s="172"/>
      <c r="E128" s="47">
        <f t="shared" si="2"/>
        <v>0</v>
      </c>
      <c r="F128" s="205"/>
      <c r="G128" s="206"/>
      <c r="H128" s="206"/>
      <c r="I128" s="207"/>
    </row>
    <row r="129" spans="1:9" ht="15.75" customHeight="1" x14ac:dyDescent="0.4">
      <c r="A129" s="48" t="s">
        <v>159</v>
      </c>
      <c r="B129" s="142">
        <v>1</v>
      </c>
      <c r="C129" s="41" t="s">
        <v>90</v>
      </c>
      <c r="D129" s="172"/>
      <c r="E129" s="47">
        <f t="shared" si="2"/>
        <v>0</v>
      </c>
      <c r="F129" s="205"/>
      <c r="G129" s="206"/>
      <c r="H129" s="206"/>
      <c r="I129" s="207"/>
    </row>
    <row r="130" spans="1:9" ht="15.75" customHeight="1" thickBot="1" x14ac:dyDescent="0.45">
      <c r="A130" s="48"/>
      <c r="B130" s="41"/>
      <c r="C130" s="41"/>
      <c r="D130" s="164"/>
      <c r="E130" s="47"/>
      <c r="F130" s="208"/>
      <c r="G130" s="209"/>
      <c r="H130" s="209"/>
      <c r="I130" s="210"/>
    </row>
    <row r="131" spans="1:9" ht="23.25" customHeight="1" thickTop="1" thickBot="1" x14ac:dyDescent="0.45">
      <c r="A131" s="52" t="s">
        <v>160</v>
      </c>
      <c r="B131" s="53"/>
      <c r="C131" s="54"/>
      <c r="D131" s="55"/>
      <c r="E131" s="56">
        <f>SUM(E40:E129)</f>
        <v>0</v>
      </c>
      <c r="F131" s="199"/>
      <c r="G131" s="200"/>
      <c r="H131" s="200"/>
      <c r="I131" s="201"/>
    </row>
    <row r="132" spans="1:9" ht="23.25" customHeight="1" thickTop="1" thickBot="1" x14ac:dyDescent="0.45">
      <c r="A132" s="52" t="s">
        <v>161</v>
      </c>
      <c r="B132" s="53"/>
      <c r="C132" s="54"/>
      <c r="D132" s="55"/>
      <c r="E132" s="56">
        <f>SUM(E131)/B20</f>
        <v>0</v>
      </c>
      <c r="F132" s="199"/>
      <c r="G132" s="200"/>
      <c r="H132" s="200"/>
      <c r="I132" s="201"/>
    </row>
    <row r="133" spans="1:9" ht="23.25" customHeight="1" thickTop="1" thickBot="1" x14ac:dyDescent="0.45">
      <c r="A133" s="57"/>
      <c r="B133" s="58"/>
      <c r="C133" s="58"/>
      <c r="D133" s="58"/>
      <c r="E133" s="59"/>
      <c r="F133" s="60"/>
      <c r="G133" s="60"/>
      <c r="H133" s="60"/>
      <c r="I133" s="60"/>
    </row>
    <row r="134" spans="1:9" ht="23.25" customHeight="1" thickTop="1" thickBot="1" x14ac:dyDescent="0.45">
      <c r="A134" s="52" t="s">
        <v>162</v>
      </c>
      <c r="B134" s="53"/>
      <c r="C134" s="54"/>
      <c r="D134" s="55"/>
      <c r="E134" s="56"/>
      <c r="F134" s="199"/>
      <c r="G134" s="200"/>
      <c r="H134" s="200"/>
      <c r="I134" s="201"/>
    </row>
    <row r="135" spans="1:9" ht="23.25" customHeight="1" thickTop="1" x14ac:dyDescent="0.4">
      <c r="A135" s="61" t="s">
        <v>163</v>
      </c>
      <c r="B135" s="62"/>
      <c r="C135" s="63"/>
      <c r="D135" s="64"/>
      <c r="E135" s="174">
        <v>0</v>
      </c>
      <c r="F135" s="237"/>
      <c r="G135" s="238"/>
      <c r="H135" s="238"/>
      <c r="I135" s="239"/>
    </row>
    <row r="136" spans="1:9" ht="23.25" customHeight="1" thickBot="1" x14ac:dyDescent="0.45">
      <c r="A136" s="61" t="s">
        <v>164</v>
      </c>
      <c r="B136" s="66"/>
      <c r="C136" s="67"/>
      <c r="D136" s="68"/>
      <c r="E136" s="175">
        <v>0</v>
      </c>
      <c r="F136" s="247"/>
      <c r="G136" s="248"/>
      <c r="H136" s="248"/>
      <c r="I136" s="249"/>
    </row>
    <row r="137" spans="1:9" ht="23.25" customHeight="1" thickTop="1" thickBot="1" x14ac:dyDescent="0.45">
      <c r="A137" s="52" t="s">
        <v>165</v>
      </c>
      <c r="B137" s="53"/>
      <c r="C137" s="54"/>
      <c r="D137" s="55"/>
      <c r="E137" s="94">
        <f>SUM(E135:E136)</f>
        <v>0</v>
      </c>
      <c r="F137" s="199"/>
      <c r="G137" s="200"/>
      <c r="H137" s="200"/>
      <c r="I137" s="201"/>
    </row>
    <row r="138" spans="1:9" ht="23.25" customHeight="1" thickTop="1" thickBot="1" x14ac:dyDescent="0.45">
      <c r="A138" s="57"/>
      <c r="B138" s="58"/>
      <c r="C138" s="58"/>
      <c r="D138" s="58"/>
      <c r="E138" s="59"/>
      <c r="F138" s="60"/>
      <c r="G138" s="60"/>
      <c r="H138" s="60"/>
      <c r="I138" s="60"/>
    </row>
    <row r="139" spans="1:9" ht="23.25" customHeight="1" thickTop="1" thickBot="1" x14ac:dyDescent="0.45">
      <c r="A139" s="52" t="s">
        <v>166</v>
      </c>
      <c r="B139" s="53"/>
      <c r="C139" s="54"/>
      <c r="D139" s="54"/>
      <c r="E139" s="69"/>
      <c r="F139" s="54"/>
      <c r="G139" s="54"/>
      <c r="H139" s="54"/>
      <c r="I139" s="55"/>
    </row>
    <row r="140" spans="1:9" thickTop="1" thickBot="1" x14ac:dyDescent="0.45">
      <c r="A140" s="202"/>
      <c r="B140" s="203"/>
      <c r="C140" s="203"/>
      <c r="D140" s="203"/>
      <c r="E140" s="203"/>
      <c r="F140" s="203"/>
      <c r="G140" s="203"/>
      <c r="H140" s="203"/>
      <c r="I140" s="204"/>
    </row>
    <row r="141" spans="1:9" ht="15.4" thickBot="1" x14ac:dyDescent="0.45">
      <c r="A141" s="70" t="s">
        <v>167</v>
      </c>
      <c r="B141" s="71" t="s">
        <v>55</v>
      </c>
      <c r="C141" s="71" t="s">
        <v>56</v>
      </c>
      <c r="D141" s="71" t="s">
        <v>57</v>
      </c>
      <c r="E141" s="72" t="s">
        <v>58</v>
      </c>
      <c r="F141" s="72" t="s">
        <v>168</v>
      </c>
      <c r="G141" s="73" t="s">
        <v>58</v>
      </c>
      <c r="H141" s="80"/>
      <c r="I141" s="75"/>
    </row>
    <row r="142" spans="1:9" thickTop="1" thickBot="1" x14ac:dyDescent="0.45">
      <c r="A142" s="76" t="s">
        <v>169</v>
      </c>
      <c r="B142" s="128"/>
      <c r="C142" s="77"/>
      <c r="D142" s="128"/>
      <c r="E142" s="78"/>
      <c r="F142" s="78"/>
      <c r="G142" s="79"/>
      <c r="H142" s="80"/>
      <c r="I142" s="75"/>
    </row>
    <row r="143" spans="1:9" thickTop="1" thickBot="1" x14ac:dyDescent="0.45">
      <c r="A143" s="81" t="s">
        <v>170</v>
      </c>
      <c r="B143" s="129">
        <v>71.599999999999994</v>
      </c>
      <c r="C143" s="39" t="s">
        <v>171</v>
      </c>
      <c r="D143" s="176"/>
      <c r="E143" s="78">
        <f>SUM(B143)*D143</f>
        <v>0</v>
      </c>
      <c r="F143" s="82">
        <v>3</v>
      </c>
      <c r="G143" s="83">
        <f>SUM(E143*F143)</f>
        <v>0</v>
      </c>
      <c r="H143" s="80"/>
      <c r="I143" s="75"/>
    </row>
    <row r="144" spans="1:9" thickTop="1" thickBot="1" x14ac:dyDescent="0.45">
      <c r="A144" s="76" t="s">
        <v>172</v>
      </c>
      <c r="B144" s="129"/>
      <c r="C144" s="39"/>
      <c r="D144" s="129"/>
      <c r="E144" s="78"/>
      <c r="F144" s="78"/>
      <c r="G144" s="79"/>
      <c r="H144" s="80"/>
      <c r="I144" s="75"/>
    </row>
    <row r="145" spans="1:9" ht="15.4" thickTop="1" x14ac:dyDescent="0.4">
      <c r="A145" s="84" t="s">
        <v>172</v>
      </c>
      <c r="B145" s="129">
        <v>71.599999999999994</v>
      </c>
      <c r="C145" s="39" t="s">
        <v>171</v>
      </c>
      <c r="D145" s="176"/>
      <c r="E145" s="78">
        <f>SUM(B145)*D145</f>
        <v>0</v>
      </c>
      <c r="F145" s="82">
        <v>3</v>
      </c>
      <c r="G145" s="83">
        <f>SUM(E145*F145)</f>
        <v>0</v>
      </c>
      <c r="H145" s="80"/>
      <c r="I145" s="75"/>
    </row>
    <row r="146" spans="1:9" ht="15.4" thickBot="1" x14ac:dyDescent="0.45">
      <c r="A146" s="179" t="s">
        <v>173</v>
      </c>
      <c r="B146" s="129">
        <v>1</v>
      </c>
      <c r="C146" s="39" t="s">
        <v>90</v>
      </c>
      <c r="D146" s="176"/>
      <c r="E146" s="78">
        <f>SUM(B146)*D146</f>
        <v>0</v>
      </c>
      <c r="F146" s="85">
        <v>3</v>
      </c>
      <c r="G146" s="86">
        <f>SUM(E146*F146)</f>
        <v>0</v>
      </c>
      <c r="H146" s="80"/>
      <c r="I146" s="75"/>
    </row>
    <row r="147" spans="1:9" ht="15.4" thickBot="1" x14ac:dyDescent="0.45">
      <c r="A147" s="87" t="s">
        <v>174</v>
      </c>
      <c r="B147" s="40"/>
      <c r="C147" s="40"/>
      <c r="D147" s="40"/>
      <c r="E147" s="40"/>
      <c r="F147" s="88"/>
      <c r="G147" s="89">
        <f>SUM(G143:G146)</f>
        <v>0</v>
      </c>
      <c r="H147" s="80"/>
      <c r="I147" s="75"/>
    </row>
    <row r="148" spans="1:9" ht="15.4" thickBot="1" x14ac:dyDescent="0.45">
      <c r="A148" s="240"/>
      <c r="B148" s="241"/>
      <c r="C148" s="241"/>
      <c r="D148" s="241"/>
      <c r="E148" s="241"/>
      <c r="F148" s="241"/>
      <c r="G148" s="241"/>
      <c r="H148" s="241"/>
      <c r="I148" s="242"/>
    </row>
    <row r="149" spans="1:9" ht="15.4" thickBot="1" x14ac:dyDescent="0.45">
      <c r="A149" s="70" t="s">
        <v>175</v>
      </c>
      <c r="B149" s="71" t="s">
        <v>55</v>
      </c>
      <c r="C149" s="71" t="s">
        <v>56</v>
      </c>
      <c r="D149" s="71" t="s">
        <v>57</v>
      </c>
      <c r="E149" s="72" t="s">
        <v>58</v>
      </c>
      <c r="F149" s="72" t="s">
        <v>168</v>
      </c>
      <c r="G149" s="73" t="s">
        <v>58</v>
      </c>
      <c r="H149" s="80"/>
      <c r="I149" s="75"/>
    </row>
    <row r="150" spans="1:9" thickTop="1" thickBot="1" x14ac:dyDescent="0.45">
      <c r="A150" s="76" t="s">
        <v>169</v>
      </c>
      <c r="B150" s="128"/>
      <c r="C150" s="77"/>
      <c r="D150" s="128"/>
      <c r="E150" s="78"/>
      <c r="F150" s="78"/>
      <c r="G150" s="79"/>
      <c r="H150" s="80"/>
      <c r="I150" s="75"/>
    </row>
    <row r="151" spans="1:9" thickTop="1" thickBot="1" x14ac:dyDescent="0.45">
      <c r="A151" s="81" t="s">
        <v>170</v>
      </c>
      <c r="B151" s="129">
        <v>71.599999999999994</v>
      </c>
      <c r="C151" s="39" t="s">
        <v>171</v>
      </c>
      <c r="D151" s="176"/>
      <c r="E151" s="78">
        <f>SUM(B151)*D151</f>
        <v>0</v>
      </c>
      <c r="F151" s="82">
        <v>5</v>
      </c>
      <c r="G151" s="83">
        <f>SUM(E151*F151)</f>
        <v>0</v>
      </c>
      <c r="H151" s="80"/>
      <c r="I151" s="75"/>
    </row>
    <row r="152" spans="1:9" thickTop="1" thickBot="1" x14ac:dyDescent="0.45">
      <c r="A152" s="76" t="s">
        <v>172</v>
      </c>
      <c r="B152" s="129"/>
      <c r="C152" s="39"/>
      <c r="D152" s="129"/>
      <c r="E152" s="78"/>
      <c r="F152" s="78"/>
      <c r="G152" s="79"/>
      <c r="H152" s="80"/>
      <c r="I152" s="75"/>
    </row>
    <row r="153" spans="1:9" ht="15.4" thickTop="1" x14ac:dyDescent="0.4">
      <c r="A153" s="84" t="s">
        <v>172</v>
      </c>
      <c r="B153" s="129">
        <v>71.599999999999994</v>
      </c>
      <c r="C153" s="39" t="s">
        <v>171</v>
      </c>
      <c r="D153" s="176"/>
      <c r="E153" s="78">
        <f>SUM(B153)*D153</f>
        <v>0</v>
      </c>
      <c r="F153" s="82">
        <v>5</v>
      </c>
      <c r="G153" s="83">
        <f>SUM(E153*F153)</f>
        <v>0</v>
      </c>
      <c r="H153" s="80"/>
      <c r="I153" s="75"/>
    </row>
    <row r="154" spans="1:9" ht="15.4" thickBot="1" x14ac:dyDescent="0.45">
      <c r="A154" s="179" t="s">
        <v>173</v>
      </c>
      <c r="B154" s="129">
        <v>1</v>
      </c>
      <c r="C154" s="39" t="s">
        <v>90</v>
      </c>
      <c r="D154" s="176"/>
      <c r="E154" s="78">
        <f>SUM(B154)*D154</f>
        <v>0</v>
      </c>
      <c r="F154" s="85">
        <v>5</v>
      </c>
      <c r="G154" s="86">
        <f>SUM(E154*F154)</f>
        <v>0</v>
      </c>
      <c r="H154" s="80"/>
      <c r="I154" s="75"/>
    </row>
    <row r="155" spans="1:9" ht="15.4" thickBot="1" x14ac:dyDescent="0.45">
      <c r="A155" s="87" t="s">
        <v>176</v>
      </c>
      <c r="B155" s="40"/>
      <c r="C155" s="40"/>
      <c r="D155" s="40"/>
      <c r="E155" s="40"/>
      <c r="F155" s="88"/>
      <c r="G155" s="89">
        <f>SUM(G151:G154)</f>
        <v>0</v>
      </c>
      <c r="H155" s="80"/>
      <c r="I155" s="75"/>
    </row>
    <row r="156" spans="1:9" ht="15.4" thickBot="1" x14ac:dyDescent="0.45">
      <c r="A156" s="180"/>
      <c r="B156" s="180"/>
      <c r="C156" s="180"/>
      <c r="D156" s="180"/>
      <c r="E156" s="180"/>
      <c r="F156" s="180"/>
      <c r="G156" s="180"/>
      <c r="H156" s="180"/>
      <c r="I156" s="180"/>
    </row>
    <row r="157" spans="1:9" ht="15.4" thickBot="1" x14ac:dyDescent="0.45">
      <c r="A157" s="70" t="s">
        <v>177</v>
      </c>
      <c r="B157" s="71" t="s">
        <v>55</v>
      </c>
      <c r="C157" s="71" t="s">
        <v>56</v>
      </c>
      <c r="D157" s="71" t="s">
        <v>57</v>
      </c>
      <c r="E157" s="72" t="s">
        <v>58</v>
      </c>
      <c r="F157" s="72" t="s">
        <v>168</v>
      </c>
      <c r="G157" s="73" t="s">
        <v>58</v>
      </c>
      <c r="H157" s="74"/>
      <c r="I157" s="75"/>
    </row>
    <row r="158" spans="1:9" thickTop="1" thickBot="1" x14ac:dyDescent="0.45">
      <c r="A158" s="76" t="s">
        <v>169</v>
      </c>
      <c r="B158" s="128"/>
      <c r="C158" s="77"/>
      <c r="D158" s="128"/>
      <c r="E158" s="78"/>
      <c r="F158" s="78"/>
      <c r="G158" s="79"/>
      <c r="H158" s="80"/>
      <c r="I158" s="75"/>
    </row>
    <row r="159" spans="1:9" thickTop="1" thickBot="1" x14ac:dyDescent="0.45">
      <c r="A159" s="81" t="s">
        <v>170</v>
      </c>
      <c r="B159" s="129">
        <v>85.2</v>
      </c>
      <c r="C159" s="39" t="s">
        <v>171</v>
      </c>
      <c r="D159" s="176"/>
      <c r="E159" s="78">
        <f>SUM(B159)*D159</f>
        <v>0</v>
      </c>
      <c r="F159" s="82">
        <v>10</v>
      </c>
      <c r="G159" s="83">
        <f>SUM(E159*F159)</f>
        <v>0</v>
      </c>
      <c r="H159" s="80"/>
      <c r="I159" s="75"/>
    </row>
    <row r="160" spans="1:9" thickTop="1" thickBot="1" x14ac:dyDescent="0.45">
      <c r="A160" s="76" t="s">
        <v>172</v>
      </c>
      <c r="B160" s="129"/>
      <c r="C160" s="39"/>
      <c r="D160" s="129"/>
      <c r="E160" s="78"/>
      <c r="F160" s="78"/>
      <c r="G160" s="79"/>
      <c r="H160" s="80"/>
      <c r="I160" s="75"/>
    </row>
    <row r="161" spans="1:9" ht="15.4" thickTop="1" x14ac:dyDescent="0.4">
      <c r="A161" s="84" t="s">
        <v>172</v>
      </c>
      <c r="B161" s="129">
        <v>85.2</v>
      </c>
      <c r="C161" s="39" t="s">
        <v>171</v>
      </c>
      <c r="D161" s="176"/>
      <c r="E161" s="78">
        <f>SUM(B161)*D161</f>
        <v>0</v>
      </c>
      <c r="F161" s="82">
        <v>10</v>
      </c>
      <c r="G161" s="83">
        <f>SUM(E161*F161)</f>
        <v>0</v>
      </c>
      <c r="H161" s="80"/>
      <c r="I161" s="75"/>
    </row>
    <row r="162" spans="1:9" ht="15.4" thickBot="1" x14ac:dyDescent="0.45">
      <c r="A162" s="179" t="s">
        <v>173</v>
      </c>
      <c r="B162" s="129">
        <v>1</v>
      </c>
      <c r="C162" s="39" t="s">
        <v>90</v>
      </c>
      <c r="D162" s="176"/>
      <c r="E162" s="78">
        <f>SUM(B162)*D162</f>
        <v>0</v>
      </c>
      <c r="F162" s="85">
        <v>10</v>
      </c>
      <c r="G162" s="86">
        <f>SUM(E162*F162)</f>
        <v>0</v>
      </c>
      <c r="H162" s="80"/>
      <c r="I162" s="75"/>
    </row>
    <row r="163" spans="1:9" ht="15.4" thickBot="1" x14ac:dyDescent="0.45">
      <c r="A163" s="87" t="s">
        <v>178</v>
      </c>
      <c r="B163" s="40"/>
      <c r="C163" s="40"/>
      <c r="D163" s="40"/>
      <c r="E163" s="40"/>
      <c r="F163" s="88"/>
      <c r="G163" s="89">
        <f>SUM(G159:G162)</f>
        <v>0</v>
      </c>
      <c r="H163" s="90"/>
      <c r="I163" s="75"/>
    </row>
    <row r="164" spans="1:9" ht="15.4" thickBot="1" x14ac:dyDescent="0.45">
      <c r="A164" s="183"/>
      <c r="B164" s="93"/>
      <c r="C164" s="93"/>
      <c r="D164" s="93"/>
      <c r="E164" s="93"/>
      <c r="F164" s="184"/>
      <c r="G164" s="185"/>
      <c r="H164" s="80"/>
      <c r="I164" s="80"/>
    </row>
    <row r="165" spans="1:9" ht="15.4" thickBot="1" x14ac:dyDescent="0.45">
      <c r="A165" s="70" t="s">
        <v>179</v>
      </c>
      <c r="B165" s="71" t="s">
        <v>55</v>
      </c>
      <c r="C165" s="71" t="s">
        <v>56</v>
      </c>
      <c r="D165" s="71" t="s">
        <v>57</v>
      </c>
      <c r="E165" s="72" t="s">
        <v>58</v>
      </c>
      <c r="F165" s="72" t="s">
        <v>168</v>
      </c>
      <c r="G165" s="73" t="s">
        <v>58</v>
      </c>
      <c r="H165" s="80"/>
      <c r="I165" s="80"/>
    </row>
    <row r="166" spans="1:9" thickTop="1" thickBot="1" x14ac:dyDescent="0.45">
      <c r="A166" s="76" t="s">
        <v>169</v>
      </c>
      <c r="B166" s="128"/>
      <c r="C166" s="77"/>
      <c r="D166" s="128"/>
      <c r="E166" s="78"/>
      <c r="F166" s="78"/>
      <c r="G166" s="79"/>
      <c r="H166" s="80"/>
      <c r="I166" s="80"/>
    </row>
    <row r="167" spans="1:9" thickTop="1" thickBot="1" x14ac:dyDescent="0.45">
      <c r="A167" s="81" t="s">
        <v>170</v>
      </c>
      <c r="B167" s="129">
        <v>86.1</v>
      </c>
      <c r="C167" s="39" t="s">
        <v>171</v>
      </c>
      <c r="D167" s="176"/>
      <c r="E167" s="78">
        <f>SUM(B167)*D167</f>
        <v>0</v>
      </c>
      <c r="F167" s="82">
        <v>3</v>
      </c>
      <c r="G167" s="83">
        <f>SUM(E167*F167)</f>
        <v>0</v>
      </c>
      <c r="H167" s="80"/>
      <c r="I167" s="80"/>
    </row>
    <row r="168" spans="1:9" thickTop="1" thickBot="1" x14ac:dyDescent="0.45">
      <c r="A168" s="76" t="s">
        <v>172</v>
      </c>
      <c r="B168" s="129"/>
      <c r="C168" s="39"/>
      <c r="D168" s="129"/>
      <c r="E168" s="78"/>
      <c r="F168" s="78"/>
      <c r="G168" s="79"/>
      <c r="H168" s="80"/>
      <c r="I168" s="80"/>
    </row>
    <row r="169" spans="1:9" ht="15.4" thickTop="1" x14ac:dyDescent="0.4">
      <c r="A169" s="84" t="s">
        <v>172</v>
      </c>
      <c r="B169" s="129">
        <v>86.1</v>
      </c>
      <c r="C169" s="39" t="s">
        <v>171</v>
      </c>
      <c r="D169" s="176"/>
      <c r="E169" s="78">
        <f>SUM(B169)*D169</f>
        <v>0</v>
      </c>
      <c r="F169" s="82">
        <v>3</v>
      </c>
      <c r="G169" s="83">
        <f>SUM(E169*F169)</f>
        <v>0</v>
      </c>
      <c r="H169" s="80"/>
      <c r="I169" s="80"/>
    </row>
    <row r="170" spans="1:9" ht="15.4" thickBot="1" x14ac:dyDescent="0.45">
      <c r="A170" s="179" t="s">
        <v>173</v>
      </c>
      <c r="B170" s="129">
        <v>1</v>
      </c>
      <c r="C170" s="39" t="s">
        <v>90</v>
      </c>
      <c r="D170" s="176"/>
      <c r="E170" s="78">
        <f>SUM(B170)*D170</f>
        <v>0</v>
      </c>
      <c r="F170" s="85">
        <v>3</v>
      </c>
      <c r="G170" s="86">
        <f>SUM(E170*F170)</f>
        <v>0</v>
      </c>
      <c r="H170" s="80"/>
      <c r="I170" s="80"/>
    </row>
    <row r="171" spans="1:9" ht="15.4" thickBot="1" x14ac:dyDescent="0.45">
      <c r="A171" s="87" t="s">
        <v>178</v>
      </c>
      <c r="B171" s="40"/>
      <c r="C171" s="40"/>
      <c r="D171" s="40"/>
      <c r="E171" s="40"/>
      <c r="F171" s="88"/>
      <c r="G171" s="89">
        <f>SUM(G167:G170)</f>
        <v>0</v>
      </c>
      <c r="H171" s="80"/>
      <c r="I171" s="80"/>
    </row>
    <row r="172" spans="1:9" ht="15.4" thickBot="1" x14ac:dyDescent="0.45">
      <c r="A172" s="180"/>
      <c r="B172" s="180"/>
      <c r="C172" s="180"/>
      <c r="D172" s="180"/>
      <c r="E172" s="180"/>
      <c r="F172" s="180"/>
      <c r="G172" s="180"/>
      <c r="H172" s="180"/>
      <c r="I172" s="180"/>
    </row>
    <row r="173" spans="1:9" ht="15.4" thickBot="1" x14ac:dyDescent="0.45">
      <c r="A173" s="70" t="s">
        <v>180</v>
      </c>
      <c r="B173" s="71" t="s">
        <v>55</v>
      </c>
      <c r="C173" s="71" t="s">
        <v>56</v>
      </c>
      <c r="D173" s="71" t="s">
        <v>57</v>
      </c>
      <c r="E173" s="72" t="s">
        <v>58</v>
      </c>
      <c r="F173" s="72" t="s">
        <v>168</v>
      </c>
      <c r="G173" s="73" t="s">
        <v>58</v>
      </c>
      <c r="H173" s="80"/>
      <c r="I173" s="75"/>
    </row>
    <row r="174" spans="1:9" thickTop="1" thickBot="1" x14ac:dyDescent="0.45">
      <c r="A174" s="76" t="s">
        <v>169</v>
      </c>
      <c r="B174" s="128"/>
      <c r="C174" s="77"/>
      <c r="D174" s="128"/>
      <c r="E174" s="78"/>
      <c r="F174" s="78"/>
      <c r="G174" s="79"/>
      <c r="H174" s="80"/>
      <c r="I174" s="75"/>
    </row>
    <row r="175" spans="1:9" thickTop="1" thickBot="1" x14ac:dyDescent="0.45">
      <c r="A175" s="81" t="s">
        <v>170</v>
      </c>
      <c r="B175" s="129">
        <v>94.2</v>
      </c>
      <c r="C175" s="39" t="s">
        <v>171</v>
      </c>
      <c r="D175" s="176"/>
      <c r="E175" s="78">
        <f>SUM(B175)*D175</f>
        <v>0</v>
      </c>
      <c r="F175" s="82">
        <v>6</v>
      </c>
      <c r="G175" s="83">
        <f>SUM(E175*F175)</f>
        <v>0</v>
      </c>
      <c r="H175" s="80"/>
      <c r="I175" s="75"/>
    </row>
    <row r="176" spans="1:9" thickTop="1" thickBot="1" x14ac:dyDescent="0.45">
      <c r="A176" s="76" t="s">
        <v>172</v>
      </c>
      <c r="B176" s="129"/>
      <c r="C176" s="39"/>
      <c r="D176" s="129"/>
      <c r="E176" s="78"/>
      <c r="F176" s="78"/>
      <c r="G176" s="79"/>
      <c r="H176" s="80"/>
      <c r="I176" s="75"/>
    </row>
    <row r="177" spans="1:9" ht="15.4" thickTop="1" x14ac:dyDescent="0.4">
      <c r="A177" s="84" t="s">
        <v>172</v>
      </c>
      <c r="B177" s="129">
        <v>94.2</v>
      </c>
      <c r="C177" s="39" t="s">
        <v>171</v>
      </c>
      <c r="D177" s="176"/>
      <c r="E177" s="78">
        <f>SUM(B177)*D177</f>
        <v>0</v>
      </c>
      <c r="F177" s="82">
        <v>6</v>
      </c>
      <c r="G177" s="83">
        <f>SUM(E177*F177)</f>
        <v>0</v>
      </c>
      <c r="H177" s="80"/>
      <c r="I177" s="75"/>
    </row>
    <row r="178" spans="1:9" ht="15.4" thickBot="1" x14ac:dyDescent="0.45">
      <c r="A178" s="179" t="s">
        <v>173</v>
      </c>
      <c r="B178" s="129">
        <v>1</v>
      </c>
      <c r="C178" s="39" t="s">
        <v>90</v>
      </c>
      <c r="D178" s="176"/>
      <c r="E178" s="78">
        <f>SUM(B178)*D178</f>
        <v>0</v>
      </c>
      <c r="F178" s="85">
        <v>6</v>
      </c>
      <c r="G178" s="86">
        <f>SUM(E178*F178)</f>
        <v>0</v>
      </c>
      <c r="H178" s="80"/>
      <c r="I178" s="75"/>
    </row>
    <row r="179" spans="1:9" ht="15.4" thickBot="1" x14ac:dyDescent="0.45">
      <c r="A179" s="87" t="s">
        <v>181</v>
      </c>
      <c r="B179" s="40"/>
      <c r="C179" s="40"/>
      <c r="D179" s="40"/>
      <c r="E179" s="40"/>
      <c r="F179" s="88"/>
      <c r="G179" s="89">
        <f>SUM(G175:G178)</f>
        <v>0</v>
      </c>
      <c r="H179" s="80"/>
      <c r="I179" s="75"/>
    </row>
    <row r="180" spans="1:9" ht="15.4" thickBot="1" x14ac:dyDescent="0.45">
      <c r="A180" s="196"/>
      <c r="B180" s="196"/>
      <c r="C180" s="196"/>
      <c r="D180" s="196"/>
      <c r="E180" s="196"/>
      <c r="F180" s="196"/>
      <c r="G180" s="196"/>
      <c r="H180" s="196"/>
      <c r="I180" s="196"/>
    </row>
    <row r="181" spans="1:9" ht="15.4" thickBot="1" x14ac:dyDescent="0.45">
      <c r="A181" s="112" t="s">
        <v>182</v>
      </c>
      <c r="B181" s="71" t="s">
        <v>55</v>
      </c>
      <c r="C181" s="71" t="s">
        <v>56</v>
      </c>
      <c r="D181" s="71" t="s">
        <v>57</v>
      </c>
      <c r="E181" s="113" t="s">
        <v>58</v>
      </c>
      <c r="F181" s="72"/>
      <c r="G181" s="73"/>
      <c r="H181" s="149"/>
      <c r="I181" s="150"/>
    </row>
    <row r="182" spans="1:9" thickTop="1" thickBot="1" x14ac:dyDescent="0.45">
      <c r="A182" s="114" t="s">
        <v>183</v>
      </c>
      <c r="B182" s="39"/>
      <c r="C182" s="39"/>
      <c r="D182" s="129"/>
      <c r="E182" s="110"/>
      <c r="F182" s="108"/>
      <c r="G182" s="109"/>
      <c r="H182" s="65"/>
      <c r="I182" s="110"/>
    </row>
    <row r="183" spans="1:9" ht="15.4" thickTop="1" x14ac:dyDescent="0.4">
      <c r="A183" s="116" t="s">
        <v>184</v>
      </c>
      <c r="B183" s="39">
        <v>7942</v>
      </c>
      <c r="C183" s="39" t="s">
        <v>185</v>
      </c>
      <c r="D183" s="176"/>
      <c r="E183" s="78">
        <f>SUM(B183)*D183</f>
        <v>0</v>
      </c>
      <c r="F183" s="78"/>
      <c r="G183" s="111"/>
      <c r="H183" s="65"/>
      <c r="I183" s="110"/>
    </row>
    <row r="184" spans="1:9" ht="15.4" thickBot="1" x14ac:dyDescent="0.45">
      <c r="A184" s="117" t="s">
        <v>186</v>
      </c>
      <c r="B184" s="39">
        <v>7942</v>
      </c>
      <c r="C184" s="39" t="s">
        <v>185</v>
      </c>
      <c r="D184" s="176"/>
      <c r="E184" s="78">
        <f t="shared" ref="E184:E207" si="3">SUM(B184)*D184</f>
        <v>0</v>
      </c>
      <c r="F184" s="78"/>
      <c r="G184" s="111"/>
      <c r="H184" s="65"/>
      <c r="I184" s="110"/>
    </row>
    <row r="185" spans="1:9" thickTop="1" thickBot="1" x14ac:dyDescent="0.45">
      <c r="A185" s="114" t="s">
        <v>187</v>
      </c>
      <c r="B185" s="39"/>
      <c r="C185" s="39"/>
      <c r="D185" s="129"/>
      <c r="E185" s="78"/>
      <c r="F185" s="78"/>
      <c r="G185" s="111"/>
      <c r="H185" s="65"/>
      <c r="I185" s="110"/>
    </row>
    <row r="186" spans="1:9" ht="15.4" thickTop="1" x14ac:dyDescent="0.4">
      <c r="A186" s="116" t="s">
        <v>188</v>
      </c>
      <c r="B186" s="39">
        <v>814</v>
      </c>
      <c r="C186" s="39" t="s">
        <v>185</v>
      </c>
      <c r="D186" s="176"/>
      <c r="E186" s="78">
        <f t="shared" si="3"/>
        <v>0</v>
      </c>
      <c r="F186" s="78"/>
      <c r="G186" s="111"/>
      <c r="H186" s="65"/>
      <c r="I186" s="110"/>
    </row>
    <row r="187" spans="1:9" ht="15" x14ac:dyDescent="0.4">
      <c r="A187" s="96" t="s">
        <v>189</v>
      </c>
      <c r="B187" s="39">
        <v>592</v>
      </c>
      <c r="C187" s="39" t="s">
        <v>185</v>
      </c>
      <c r="D187" s="176"/>
      <c r="E187" s="78">
        <f t="shared" si="3"/>
        <v>0</v>
      </c>
      <c r="F187" s="78"/>
      <c r="G187" s="111"/>
      <c r="H187" s="65"/>
      <c r="I187" s="110"/>
    </row>
    <row r="188" spans="1:9" ht="15" x14ac:dyDescent="0.4">
      <c r="A188" s="96" t="s">
        <v>190</v>
      </c>
      <c r="B188" s="181" t="s">
        <v>191</v>
      </c>
      <c r="C188" s="39" t="s">
        <v>185</v>
      </c>
      <c r="D188" s="176"/>
      <c r="E188" s="78">
        <f t="shared" si="3"/>
        <v>0</v>
      </c>
      <c r="F188" s="78"/>
      <c r="G188" s="111"/>
      <c r="H188" s="65"/>
      <c r="I188" s="110"/>
    </row>
    <row r="189" spans="1:9" ht="15" x14ac:dyDescent="0.4">
      <c r="A189" s="96" t="s">
        <v>192</v>
      </c>
      <c r="B189" s="39">
        <v>900</v>
      </c>
      <c r="C189" s="39" t="s">
        <v>185</v>
      </c>
      <c r="D189" s="176"/>
      <c r="E189" s="78">
        <f t="shared" si="3"/>
        <v>0</v>
      </c>
      <c r="F189" s="78"/>
      <c r="G189" s="111"/>
      <c r="H189" s="65"/>
      <c r="I189" s="110"/>
    </row>
    <row r="190" spans="1:9" ht="15.4" thickBot="1" x14ac:dyDescent="0.45">
      <c r="A190" s="117" t="s">
        <v>193</v>
      </c>
      <c r="B190" s="39">
        <v>1225</v>
      </c>
      <c r="C190" s="39" t="s">
        <v>185</v>
      </c>
      <c r="D190" s="176"/>
      <c r="E190" s="78">
        <f t="shared" si="3"/>
        <v>0</v>
      </c>
      <c r="F190" s="78"/>
      <c r="G190" s="111"/>
      <c r="H190" s="65"/>
      <c r="I190" s="110"/>
    </row>
    <row r="191" spans="1:9" thickTop="1" thickBot="1" x14ac:dyDescent="0.45">
      <c r="A191" s="114" t="s">
        <v>194</v>
      </c>
      <c r="B191" s="39"/>
      <c r="C191" s="39"/>
      <c r="D191" s="129"/>
      <c r="E191" s="78"/>
      <c r="F191" s="78"/>
      <c r="G191" s="111"/>
      <c r="H191" s="65"/>
      <c r="I191" s="110"/>
    </row>
    <row r="192" spans="1:9" ht="15.4" thickTop="1" x14ac:dyDescent="0.4">
      <c r="A192" s="116" t="s">
        <v>195</v>
      </c>
      <c r="B192" s="39">
        <v>2639</v>
      </c>
      <c r="C192" s="39" t="s">
        <v>185</v>
      </c>
      <c r="D192" s="176"/>
      <c r="E192" s="78">
        <f t="shared" ref="E192:E197" si="4">SUM(B192)*D192</f>
        <v>0</v>
      </c>
      <c r="F192" s="78"/>
      <c r="G192" s="111"/>
      <c r="H192" s="65"/>
      <c r="I192" s="110"/>
    </row>
    <row r="193" spans="1:9" ht="15" x14ac:dyDescent="0.4">
      <c r="A193" s="96" t="s">
        <v>196</v>
      </c>
      <c r="B193" s="39">
        <v>660</v>
      </c>
      <c r="C193" s="39" t="s">
        <v>185</v>
      </c>
      <c r="D193" s="129">
        <v>40</v>
      </c>
      <c r="E193" s="78">
        <f t="shared" ref="E193" si="5">SUM(B193)*D193</f>
        <v>26400</v>
      </c>
      <c r="F193" s="65" t="s">
        <v>197</v>
      </c>
      <c r="G193" s="111"/>
      <c r="H193" s="65"/>
      <c r="I193" s="110"/>
    </row>
    <row r="194" spans="1:9" ht="15" x14ac:dyDescent="0.4">
      <c r="A194" s="96" t="s">
        <v>198</v>
      </c>
      <c r="B194" s="39">
        <v>67</v>
      </c>
      <c r="C194" s="41" t="s">
        <v>131</v>
      </c>
      <c r="D194" s="129">
        <v>300</v>
      </c>
      <c r="E194" s="78">
        <f t="shared" ref="E194" si="6">SUM(B194)*D194</f>
        <v>20100</v>
      </c>
      <c r="F194" s="65" t="s">
        <v>197</v>
      </c>
      <c r="G194" s="111"/>
      <c r="H194" s="65"/>
      <c r="I194" s="110"/>
    </row>
    <row r="195" spans="1:9" ht="15" x14ac:dyDescent="0.4">
      <c r="A195" s="91" t="s">
        <v>199</v>
      </c>
      <c r="B195" s="41">
        <v>29</v>
      </c>
      <c r="C195" s="41" t="s">
        <v>131</v>
      </c>
      <c r="D195" s="177"/>
      <c r="E195" s="78">
        <f t="shared" si="4"/>
        <v>0</v>
      </c>
      <c r="F195" s="78"/>
      <c r="G195" s="111"/>
      <c r="H195" s="65"/>
      <c r="I195" s="110"/>
    </row>
    <row r="196" spans="1:9" ht="15" x14ac:dyDescent="0.4">
      <c r="A196" s="96" t="s">
        <v>200</v>
      </c>
      <c r="B196" s="39">
        <v>507</v>
      </c>
      <c r="C196" s="39" t="s">
        <v>201</v>
      </c>
      <c r="D196" s="176"/>
      <c r="E196" s="78">
        <f t="shared" si="4"/>
        <v>0</v>
      </c>
      <c r="F196" s="78"/>
      <c r="G196" s="111"/>
      <c r="H196" s="65"/>
      <c r="I196" s="110"/>
    </row>
    <row r="197" spans="1:9" ht="15.4" thickBot="1" x14ac:dyDescent="0.45">
      <c r="A197" s="117" t="s">
        <v>202</v>
      </c>
      <c r="B197" s="39">
        <v>401</v>
      </c>
      <c r="C197" s="39" t="s">
        <v>201</v>
      </c>
      <c r="D197" s="176"/>
      <c r="E197" s="78">
        <f t="shared" si="4"/>
        <v>0</v>
      </c>
      <c r="F197" s="78"/>
      <c r="G197" s="111"/>
      <c r="H197" s="65"/>
      <c r="I197" s="110"/>
    </row>
    <row r="198" spans="1:9" thickTop="1" thickBot="1" x14ac:dyDescent="0.45">
      <c r="A198" s="114" t="s">
        <v>203</v>
      </c>
      <c r="B198" s="39"/>
      <c r="C198" s="39"/>
      <c r="D198" s="129"/>
      <c r="E198" s="78"/>
      <c r="F198" s="78"/>
      <c r="G198" s="111"/>
      <c r="H198" s="65"/>
      <c r="I198" s="110"/>
    </row>
    <row r="199" spans="1:9" ht="15.4" thickTop="1" x14ac:dyDescent="0.4">
      <c r="A199" s="116" t="s">
        <v>204</v>
      </c>
      <c r="B199" s="39">
        <v>1</v>
      </c>
      <c r="C199" s="39" t="s">
        <v>90</v>
      </c>
      <c r="D199" s="129">
        <v>81000</v>
      </c>
      <c r="E199" s="78">
        <f t="shared" si="3"/>
        <v>81000</v>
      </c>
      <c r="F199" s="65" t="s">
        <v>197</v>
      </c>
      <c r="G199" s="111"/>
      <c r="H199" s="65"/>
      <c r="I199" s="110"/>
    </row>
    <row r="200" spans="1:9" ht="15" x14ac:dyDescent="0.4">
      <c r="A200" s="96" t="s">
        <v>205</v>
      </c>
      <c r="B200" s="39">
        <v>27</v>
      </c>
      <c r="C200" s="39" t="s">
        <v>90</v>
      </c>
      <c r="D200" s="176"/>
      <c r="E200" s="78">
        <f t="shared" si="3"/>
        <v>0</v>
      </c>
      <c r="F200" s="78"/>
      <c r="G200" s="111"/>
      <c r="H200" s="65"/>
      <c r="I200" s="110"/>
    </row>
    <row r="201" spans="1:9" ht="15.4" thickBot="1" x14ac:dyDescent="0.45">
      <c r="A201" s="117" t="s">
        <v>206</v>
      </c>
      <c r="B201" s="39">
        <v>1</v>
      </c>
      <c r="C201" s="39" t="s">
        <v>90</v>
      </c>
      <c r="D201" s="129">
        <v>6000</v>
      </c>
      <c r="E201" s="78">
        <f t="shared" si="3"/>
        <v>6000</v>
      </c>
      <c r="F201" s="65" t="s">
        <v>197</v>
      </c>
      <c r="G201" s="111"/>
      <c r="H201" s="65"/>
      <c r="I201" s="110"/>
    </row>
    <row r="202" spans="1:9" thickTop="1" thickBot="1" x14ac:dyDescent="0.45">
      <c r="A202" s="114" t="s">
        <v>207</v>
      </c>
      <c r="B202" s="39"/>
      <c r="C202" s="39"/>
      <c r="D202" s="129"/>
      <c r="E202" s="78"/>
      <c r="F202" s="78"/>
      <c r="G202" s="111"/>
      <c r="H202" s="65"/>
      <c r="I202" s="110"/>
    </row>
    <row r="203" spans="1:9" ht="15.4" thickTop="1" x14ac:dyDescent="0.4">
      <c r="A203" s="116" t="s">
        <v>208</v>
      </c>
      <c r="B203" s="39">
        <v>1</v>
      </c>
      <c r="C203" s="39" t="s">
        <v>90</v>
      </c>
      <c r="D203" s="129">
        <v>23000</v>
      </c>
      <c r="E203" s="78">
        <f t="shared" si="3"/>
        <v>23000</v>
      </c>
      <c r="F203" s="65" t="s">
        <v>197</v>
      </c>
      <c r="G203" s="111"/>
      <c r="H203" s="65"/>
      <c r="I203" s="110"/>
    </row>
    <row r="204" spans="1:9" ht="15" x14ac:dyDescent="0.4">
      <c r="A204" s="96" t="s">
        <v>209</v>
      </c>
      <c r="B204" s="39">
        <v>1</v>
      </c>
      <c r="C204" s="39" t="s">
        <v>90</v>
      </c>
      <c r="D204" s="129">
        <v>17250</v>
      </c>
      <c r="E204" s="78">
        <f t="shared" si="3"/>
        <v>17250</v>
      </c>
      <c r="F204" s="65" t="s">
        <v>197</v>
      </c>
      <c r="G204" s="111"/>
      <c r="H204" s="65"/>
      <c r="I204" s="110"/>
    </row>
    <row r="205" spans="1:9" ht="15" x14ac:dyDescent="0.4">
      <c r="A205" s="96" t="s">
        <v>210</v>
      </c>
      <c r="B205" s="39">
        <v>1</v>
      </c>
      <c r="C205" s="39" t="s">
        <v>90</v>
      </c>
      <c r="D205" s="129">
        <v>23000</v>
      </c>
      <c r="E205" s="78">
        <f t="shared" si="3"/>
        <v>23000</v>
      </c>
      <c r="F205" s="65" t="s">
        <v>197</v>
      </c>
      <c r="G205" s="111"/>
      <c r="H205" s="65"/>
      <c r="I205" s="110"/>
    </row>
    <row r="206" spans="1:9" ht="15" x14ac:dyDescent="0.4">
      <c r="A206" s="134" t="s">
        <v>211</v>
      </c>
      <c r="B206" s="39">
        <v>1</v>
      </c>
      <c r="C206" s="39" t="s">
        <v>212</v>
      </c>
      <c r="D206" s="129">
        <v>8250</v>
      </c>
      <c r="E206" s="78">
        <f t="shared" si="3"/>
        <v>8250</v>
      </c>
      <c r="F206" s="65" t="s">
        <v>197</v>
      </c>
      <c r="G206" s="111"/>
      <c r="H206" s="65"/>
      <c r="I206" s="110"/>
    </row>
    <row r="207" spans="1:9" ht="15" x14ac:dyDescent="0.4">
      <c r="A207" s="96" t="s">
        <v>213</v>
      </c>
      <c r="B207" s="39">
        <v>1</v>
      </c>
      <c r="C207" s="39" t="s">
        <v>90</v>
      </c>
      <c r="D207" s="129">
        <v>11500</v>
      </c>
      <c r="E207" s="78">
        <f t="shared" si="3"/>
        <v>11500</v>
      </c>
      <c r="F207" s="65" t="s">
        <v>197</v>
      </c>
      <c r="G207" s="111"/>
      <c r="H207" s="65"/>
      <c r="I207" s="110"/>
    </row>
    <row r="208" spans="1:9" ht="15.4" thickBot="1" x14ac:dyDescent="0.45">
      <c r="A208" s="96" t="s">
        <v>214</v>
      </c>
      <c r="B208" s="39">
        <v>1</v>
      </c>
      <c r="C208" s="39" t="s">
        <v>90</v>
      </c>
      <c r="D208" s="129">
        <v>6000</v>
      </c>
      <c r="E208" s="78">
        <f>SUM(B208)*D208</f>
        <v>6000</v>
      </c>
      <c r="F208" s="145" t="s">
        <v>197</v>
      </c>
      <c r="G208" s="118"/>
      <c r="H208" s="65"/>
      <c r="I208" s="110"/>
    </row>
    <row r="209" spans="1:9" ht="18" customHeight="1" thickBot="1" x14ac:dyDescent="0.45">
      <c r="A209" s="87" t="s">
        <v>215</v>
      </c>
      <c r="B209" s="40"/>
      <c r="C209" s="40"/>
      <c r="D209" s="40"/>
      <c r="E209" s="40"/>
      <c r="F209" s="88"/>
      <c r="G209" s="89">
        <f>SUM(E183:E208)</f>
        <v>222500</v>
      </c>
      <c r="H209" s="119"/>
      <c r="I209" s="115"/>
    </row>
    <row r="210" spans="1:9" ht="15.4" thickBot="1" x14ac:dyDescent="0.45">
      <c r="A210" s="197"/>
      <c r="B210" s="197"/>
      <c r="C210" s="197"/>
      <c r="D210" s="197"/>
      <c r="E210" s="197"/>
      <c r="F210" s="197"/>
      <c r="G210" s="197"/>
      <c r="H210" s="197"/>
      <c r="I210" s="198"/>
    </row>
    <row r="211" spans="1:9" ht="15.4" thickBot="1" x14ac:dyDescent="0.45">
      <c r="A211" s="192" t="s">
        <v>216</v>
      </c>
      <c r="B211" s="192"/>
      <c r="C211" s="192"/>
      <c r="D211" s="192"/>
      <c r="E211" s="188"/>
      <c r="F211" s="124"/>
      <c r="G211" s="99" t="s">
        <v>217</v>
      </c>
      <c r="H211" s="27"/>
      <c r="I211" s="130"/>
    </row>
    <row r="212" spans="1:9" ht="15" x14ac:dyDescent="0.4">
      <c r="A212" s="102"/>
      <c r="B212" s="101"/>
      <c r="C212" s="100"/>
      <c r="D212" s="100"/>
      <c r="E212" s="100"/>
      <c r="F212" s="125"/>
      <c r="G212" s="79"/>
      <c r="H212" s="27"/>
      <c r="I212" s="130"/>
    </row>
    <row r="213" spans="1:9" ht="15" x14ac:dyDescent="0.4">
      <c r="A213" s="103" t="s">
        <v>54</v>
      </c>
      <c r="B213" s="92"/>
      <c r="C213" s="93"/>
      <c r="D213" s="93"/>
      <c r="E213" s="93"/>
      <c r="F213" s="126"/>
      <c r="G213" s="120">
        <f>SUM(E131)</f>
        <v>0</v>
      </c>
      <c r="H213" s="27"/>
      <c r="I213" s="130"/>
    </row>
    <row r="214" spans="1:9" ht="15" x14ac:dyDescent="0.4">
      <c r="A214" s="103" t="s">
        <v>218</v>
      </c>
      <c r="B214" s="92"/>
      <c r="C214" s="93"/>
      <c r="D214" s="93"/>
      <c r="E214" s="93"/>
      <c r="F214" s="126"/>
      <c r="G214" s="97">
        <f>SUM(G143,G151,G159,G167,G175)</f>
        <v>0</v>
      </c>
      <c r="H214" s="27"/>
      <c r="I214" s="130"/>
    </row>
    <row r="215" spans="1:9" ht="15" x14ac:dyDescent="0.4">
      <c r="A215" s="103" t="s">
        <v>219</v>
      </c>
      <c r="B215" s="92"/>
      <c r="C215" s="93"/>
      <c r="D215" s="93"/>
      <c r="E215" s="93"/>
      <c r="F215" s="126"/>
      <c r="G215" s="97">
        <f>SUM(G145,G153,G161,G169,G177)</f>
        <v>0</v>
      </c>
      <c r="H215" s="27"/>
      <c r="I215" s="130"/>
    </row>
    <row r="216" spans="1:9" ht="15" x14ac:dyDescent="0.4">
      <c r="A216" s="103" t="s">
        <v>220</v>
      </c>
      <c r="B216" s="92"/>
      <c r="C216" s="93"/>
      <c r="D216" s="93"/>
      <c r="E216" s="93"/>
      <c r="F216" s="126"/>
      <c r="G216" s="97">
        <f>SUM(G146,G154,G162,G170,G178)</f>
        <v>0</v>
      </c>
      <c r="H216" s="27"/>
      <c r="I216" s="130"/>
    </row>
    <row r="217" spans="1:9" ht="15" x14ac:dyDescent="0.4">
      <c r="A217" s="103" t="s">
        <v>221</v>
      </c>
      <c r="B217" s="92"/>
      <c r="C217" s="93"/>
      <c r="D217" s="93"/>
      <c r="E217" s="93"/>
      <c r="F217" s="126"/>
      <c r="G217" s="97">
        <f>SUM(G209)</f>
        <v>222500</v>
      </c>
      <c r="H217" s="27"/>
      <c r="I217" s="130"/>
    </row>
    <row r="218" spans="1:9" ht="15" x14ac:dyDescent="0.4">
      <c r="A218" s="103" t="s">
        <v>222</v>
      </c>
      <c r="B218" s="18"/>
      <c r="C218" s="93"/>
      <c r="D218" s="93"/>
      <c r="E218" s="93"/>
      <c r="F218" s="126"/>
      <c r="G218" s="97">
        <f>SUM(G213:G217)*3%</f>
        <v>6675</v>
      </c>
      <c r="H218" s="27"/>
      <c r="I218" s="130"/>
    </row>
    <row r="219" spans="1:9" ht="15" x14ac:dyDescent="0.4">
      <c r="A219" s="103" t="s">
        <v>223</v>
      </c>
      <c r="B219" s="92"/>
      <c r="C219" s="93"/>
      <c r="D219" s="93"/>
      <c r="E219" s="93"/>
      <c r="F219" s="126"/>
      <c r="G219" s="97">
        <f>SUM(G213:G218)*E137</f>
        <v>0</v>
      </c>
      <c r="H219" s="27"/>
      <c r="I219" s="130"/>
    </row>
    <row r="220" spans="1:9" ht="15.4" thickBot="1" x14ac:dyDescent="0.45">
      <c r="A220" s="103"/>
      <c r="B220" s="92"/>
      <c r="C220" s="93"/>
      <c r="D220" s="93"/>
      <c r="E220" s="93"/>
      <c r="F220" s="126"/>
      <c r="G220" s="98"/>
      <c r="H220" s="27"/>
      <c r="I220" s="130"/>
    </row>
    <row r="221" spans="1:9" ht="15.4" thickBot="1" x14ac:dyDescent="0.45">
      <c r="A221" s="104" t="s">
        <v>224</v>
      </c>
      <c r="B221" s="105"/>
      <c r="C221" s="106"/>
      <c r="D221" s="106"/>
      <c r="E221" s="106"/>
      <c r="F221" s="127"/>
      <c r="G221" s="107">
        <f>SUM(G213:G220)</f>
        <v>229175</v>
      </c>
      <c r="H221" s="161"/>
      <c r="I221" s="132"/>
    </row>
    <row r="222" spans="1:9" ht="15" x14ac:dyDescent="0.4">
      <c r="A222" s="24"/>
      <c r="C222" s="25"/>
      <c r="D222" s="25"/>
      <c r="E222" s="25"/>
      <c r="F222" s="26"/>
      <c r="G222" s="27"/>
      <c r="H222" s="27"/>
      <c r="I222" s="25"/>
    </row>
    <row r="223" spans="1:9" ht="15.4" thickBot="1" x14ac:dyDescent="0.45">
      <c r="A223" s="24"/>
      <c r="C223" s="25"/>
      <c r="D223" s="25"/>
      <c r="E223" s="25"/>
      <c r="F223" s="26"/>
      <c r="G223" s="27"/>
      <c r="H223" s="27"/>
      <c r="I223" s="25"/>
    </row>
    <row r="224" spans="1:9" ht="28.5" customHeight="1" x14ac:dyDescent="0.5">
      <c r="A224" s="30" t="s">
        <v>0</v>
      </c>
      <c r="B224" s="2"/>
      <c r="C224" s="23"/>
      <c r="D224" s="2"/>
      <c r="E224" s="2"/>
      <c r="F224" s="12"/>
      <c r="G224" s="17"/>
      <c r="H224" s="17"/>
      <c r="I224" s="3"/>
    </row>
    <row r="225" spans="1:9" ht="28.5" customHeight="1" x14ac:dyDescent="0.5">
      <c r="A225" s="5" t="s">
        <v>225</v>
      </c>
      <c r="I225" s="4"/>
    </row>
    <row r="226" spans="1:9" ht="28.5" customHeight="1" x14ac:dyDescent="0.5">
      <c r="A226" s="5" t="s">
        <v>16</v>
      </c>
      <c r="I226" s="4"/>
    </row>
    <row r="227" spans="1:9" ht="28.5" customHeight="1" x14ac:dyDescent="0.4">
      <c r="A227" s="29" t="s">
        <v>3</v>
      </c>
      <c r="B227" s="186" t="s">
        <v>4</v>
      </c>
      <c r="C227" s="186"/>
      <c r="D227" s="186"/>
      <c r="E227" s="186"/>
      <c r="F227" s="186"/>
      <c r="G227" s="186"/>
      <c r="H227" s="186"/>
      <c r="I227" s="4"/>
    </row>
    <row r="228" spans="1:9" ht="28.5" customHeight="1" x14ac:dyDescent="0.5">
      <c r="A228" s="29" t="s">
        <v>243</v>
      </c>
      <c r="B228" s="7"/>
      <c r="D228" s="246"/>
      <c r="E228" s="246"/>
      <c r="F228" s="14"/>
      <c r="G228" s="19"/>
      <c r="I228" s="4"/>
    </row>
    <row r="229" spans="1:9" ht="28.5" customHeight="1" x14ac:dyDescent="0.5">
      <c r="A229" s="29" t="s">
        <v>226</v>
      </c>
      <c r="B229" s="7"/>
      <c r="D229" s="122"/>
      <c r="E229" s="122"/>
      <c r="F229" s="14"/>
      <c r="G229" s="19"/>
      <c r="I229" s="4"/>
    </row>
    <row r="230" spans="1:9" ht="28.5" customHeight="1" x14ac:dyDescent="0.4">
      <c r="A230" s="29" t="s">
        <v>19</v>
      </c>
      <c r="B230" s="191" t="s">
        <v>244</v>
      </c>
      <c r="C230" s="191"/>
      <c r="D230" s="191"/>
      <c r="E230" s="191"/>
      <c r="F230" s="191"/>
      <c r="G230" s="191"/>
      <c r="H230" s="191"/>
      <c r="I230" s="4"/>
    </row>
    <row r="231" spans="1:9" ht="21" thickBot="1" x14ac:dyDescent="0.55000000000000004">
      <c r="A231" s="32"/>
      <c r="B231" s="9"/>
      <c r="C231" s="28"/>
      <c r="D231" s="9"/>
      <c r="E231" s="9"/>
      <c r="F231" s="15"/>
      <c r="G231" s="20"/>
      <c r="H231" s="20"/>
      <c r="I231" s="10"/>
    </row>
    <row r="232" spans="1:9" x14ac:dyDescent="0.5">
      <c r="A232" s="1"/>
      <c r="B232" s="2"/>
      <c r="C232" s="23"/>
      <c r="D232" s="2"/>
      <c r="E232" s="2"/>
      <c r="F232" s="12"/>
      <c r="G232" s="17"/>
      <c r="H232" s="17"/>
      <c r="I232" s="3"/>
    </row>
    <row r="233" spans="1:9" x14ac:dyDescent="0.5">
      <c r="A233" s="11" t="s">
        <v>227</v>
      </c>
      <c r="I233" s="4"/>
    </row>
    <row r="234" spans="1:9" x14ac:dyDescent="0.5">
      <c r="A234" s="6"/>
      <c r="I234" s="4"/>
    </row>
    <row r="235" spans="1:9" ht="15" x14ac:dyDescent="0.4">
      <c r="A235" s="139" t="s">
        <v>22</v>
      </c>
      <c r="B235" t="s">
        <v>23</v>
      </c>
      <c r="C235"/>
      <c r="D235" s="133"/>
      <c r="E235" s="141" t="s">
        <v>24</v>
      </c>
      <c r="F235" s="133"/>
      <c r="G235" s="133"/>
      <c r="H235" s="133"/>
      <c r="I235" s="95"/>
    </row>
    <row r="236" spans="1:9" ht="15" x14ac:dyDescent="0.4">
      <c r="A236" s="139" t="s">
        <v>25</v>
      </c>
      <c r="B236" s="138">
        <v>71.599999999999994</v>
      </c>
      <c r="C236" s="31" t="s">
        <v>26</v>
      </c>
      <c r="D236" s="31"/>
      <c r="E236" s="136">
        <v>8</v>
      </c>
      <c r="F236" s="137">
        <f t="shared" ref="F236:F239" si="7">SUM(B236)*E236</f>
        <v>572.79999999999995</v>
      </c>
      <c r="G236" s="123" t="s">
        <v>27</v>
      </c>
      <c r="H236" s="123"/>
      <c r="I236" s="21"/>
    </row>
    <row r="237" spans="1:9" ht="15" x14ac:dyDescent="0.4">
      <c r="A237" s="139"/>
      <c r="B237" s="138">
        <v>85.2</v>
      </c>
      <c r="C237" s="31" t="s">
        <v>28</v>
      </c>
      <c r="D237" s="31"/>
      <c r="E237" s="136">
        <v>10</v>
      </c>
      <c r="F237" s="137">
        <f t="shared" si="7"/>
        <v>852</v>
      </c>
      <c r="G237" s="123" t="s">
        <v>27</v>
      </c>
      <c r="H237" s="123"/>
      <c r="I237" s="21"/>
    </row>
    <row r="238" spans="1:9" ht="15" x14ac:dyDescent="0.4">
      <c r="A238" s="139"/>
      <c r="B238" s="138">
        <v>86.1</v>
      </c>
      <c r="C238" s="31" t="s">
        <v>29</v>
      </c>
      <c r="D238" s="31"/>
      <c r="E238" s="136">
        <v>3</v>
      </c>
      <c r="F238" s="137">
        <f t="shared" si="7"/>
        <v>258.29999999999995</v>
      </c>
      <c r="G238" s="123" t="s">
        <v>27</v>
      </c>
      <c r="H238" s="123"/>
      <c r="I238" s="21"/>
    </row>
    <row r="239" spans="1:9" ht="15" x14ac:dyDescent="0.4">
      <c r="A239" s="139"/>
      <c r="B239" s="138">
        <v>94.2</v>
      </c>
      <c r="C239" s="31" t="s">
        <v>30</v>
      </c>
      <c r="D239" s="31"/>
      <c r="E239" s="136">
        <v>6</v>
      </c>
      <c r="F239" s="137">
        <f t="shared" si="7"/>
        <v>565.20000000000005</v>
      </c>
      <c r="G239" s="123" t="s">
        <v>27</v>
      </c>
      <c r="H239" s="123"/>
      <c r="I239" s="21"/>
    </row>
    <row r="240" spans="1:9" ht="15" x14ac:dyDescent="0.4">
      <c r="A240" s="139" t="s">
        <v>31</v>
      </c>
      <c r="B240" s="138">
        <f>SUM(F236:F239)</f>
        <v>2248.3000000000002</v>
      </c>
      <c r="C240" s="123"/>
      <c r="D240" s="123"/>
      <c r="E240" s="123"/>
      <c r="F240" s="123"/>
      <c r="G240" s="123"/>
      <c r="H240" s="123"/>
      <c r="I240" s="21"/>
    </row>
    <row r="241" spans="1:9" x14ac:dyDescent="0.5">
      <c r="A241" s="140" t="s">
        <v>32</v>
      </c>
      <c r="B241" t="s">
        <v>228</v>
      </c>
      <c r="I241" s="4"/>
    </row>
    <row r="242" spans="1:9" x14ac:dyDescent="0.5">
      <c r="A242" s="140" t="s">
        <v>34</v>
      </c>
      <c r="B242" t="s">
        <v>35</v>
      </c>
      <c r="I242" s="4"/>
    </row>
    <row r="243" spans="1:9" ht="15" x14ac:dyDescent="0.4">
      <c r="A243" s="140" t="s">
        <v>36</v>
      </c>
      <c r="B243" s="31">
        <v>52</v>
      </c>
      <c r="C243" t="s">
        <v>37</v>
      </c>
      <c r="I243" s="4"/>
    </row>
    <row r="244" spans="1:9" x14ac:dyDescent="0.5">
      <c r="A244" s="140" t="s">
        <v>38</v>
      </c>
      <c r="B244" s="16" t="s">
        <v>39</v>
      </c>
      <c r="I244" s="4"/>
    </row>
    <row r="245" spans="1:9" x14ac:dyDescent="0.5">
      <c r="A245" s="140" t="s">
        <v>40</v>
      </c>
      <c r="B245" s="16" t="s">
        <v>229</v>
      </c>
      <c r="I245" s="4"/>
    </row>
    <row r="246" spans="1:9" ht="16.149999999999999" thickBot="1" x14ac:dyDescent="0.55000000000000004">
      <c r="A246" s="8"/>
      <c r="B246" s="9"/>
      <c r="C246" s="28"/>
      <c r="D246" s="9"/>
      <c r="E246" s="9"/>
      <c r="F246" s="15"/>
      <c r="G246" s="20"/>
      <c r="H246" s="20"/>
      <c r="I246" s="10"/>
    </row>
    <row r="247" spans="1:9" x14ac:dyDescent="0.5">
      <c r="A247" s="1"/>
      <c r="B247" s="2"/>
      <c r="C247" s="23"/>
      <c r="D247" s="2"/>
      <c r="E247" s="2"/>
      <c r="F247" s="12"/>
      <c r="G247" s="17"/>
      <c r="H247" s="17"/>
      <c r="I247" s="3"/>
    </row>
    <row r="248" spans="1:9" x14ac:dyDescent="0.4">
      <c r="A248" s="33" t="s">
        <v>42</v>
      </c>
      <c r="B248" s="34"/>
      <c r="C248" s="35"/>
      <c r="D248" s="34"/>
      <c r="E248" s="34"/>
      <c r="F248" s="36"/>
      <c r="G248" s="37"/>
      <c r="H248" s="37"/>
      <c r="I248" s="38"/>
    </row>
    <row r="249" spans="1:9" ht="18.75" customHeight="1" x14ac:dyDescent="0.4">
      <c r="A249" s="223" t="s">
        <v>43</v>
      </c>
      <c r="B249" s="191"/>
      <c r="C249" s="191"/>
      <c r="D249" s="191"/>
      <c r="E249" s="191"/>
      <c r="F249" s="191"/>
      <c r="G249" s="191"/>
      <c r="H249" s="191"/>
      <c r="I249" s="224"/>
    </row>
    <row r="250" spans="1:9" ht="18.75" customHeight="1" x14ac:dyDescent="0.4">
      <c r="A250" s="223" t="s">
        <v>44</v>
      </c>
      <c r="B250" s="191"/>
      <c r="C250" s="191"/>
      <c r="D250" s="191"/>
      <c r="E250" s="191"/>
      <c r="F250" s="191"/>
      <c r="G250" s="191"/>
      <c r="H250" s="191"/>
      <c r="I250" s="224"/>
    </row>
    <row r="251" spans="1:9" s="133" customFormat="1" ht="50.25" customHeight="1" x14ac:dyDescent="0.4">
      <c r="A251" s="225" t="s">
        <v>45</v>
      </c>
      <c r="B251" s="226"/>
      <c r="C251" s="226"/>
      <c r="D251" s="226"/>
      <c r="E251" s="226"/>
      <c r="F251" s="226"/>
      <c r="G251" s="226"/>
      <c r="H251" s="226"/>
      <c r="I251" s="227"/>
    </row>
    <row r="252" spans="1:9" ht="54" customHeight="1" x14ac:dyDescent="0.4">
      <c r="A252" s="243" t="s">
        <v>46</v>
      </c>
      <c r="B252" s="244"/>
      <c r="C252" s="244"/>
      <c r="D252" s="244"/>
      <c r="E252" s="244"/>
      <c r="F252" s="244"/>
      <c r="G252" s="244"/>
      <c r="H252" s="244"/>
      <c r="I252" s="245"/>
    </row>
    <row r="253" spans="1:9" ht="45" customHeight="1" x14ac:dyDescent="0.4">
      <c r="A253" s="225" t="s">
        <v>47</v>
      </c>
      <c r="B253" s="226"/>
      <c r="C253" s="226"/>
      <c r="D253" s="226"/>
      <c r="E253" s="226"/>
      <c r="F253" s="226"/>
      <c r="G253" s="226"/>
      <c r="H253" s="226"/>
      <c r="I253" s="227"/>
    </row>
    <row r="254" spans="1:9" ht="18.75" customHeight="1" x14ac:dyDescent="0.4">
      <c r="A254" s="243" t="s">
        <v>48</v>
      </c>
      <c r="B254" s="244"/>
      <c r="C254" s="244"/>
      <c r="D254" s="244"/>
      <c r="E254" s="244"/>
      <c r="F254" s="244"/>
      <c r="G254" s="244"/>
      <c r="H254" s="244"/>
      <c r="I254" s="245"/>
    </row>
    <row r="255" spans="1:9" ht="57.75" customHeight="1" x14ac:dyDescent="0.4">
      <c r="A255" s="243" t="s">
        <v>49</v>
      </c>
      <c r="B255" s="244"/>
      <c r="C255" s="244"/>
      <c r="D255" s="244"/>
      <c r="E255" s="244"/>
      <c r="F255" s="244"/>
      <c r="G255" s="244"/>
      <c r="H255" s="244"/>
      <c r="I255" s="245"/>
    </row>
    <row r="256" spans="1:9" ht="66.75" customHeight="1" x14ac:dyDescent="0.4">
      <c r="A256" s="220" t="s">
        <v>50</v>
      </c>
      <c r="B256" s="221"/>
      <c r="C256" s="221"/>
      <c r="D256" s="221"/>
      <c r="E256" s="221"/>
      <c r="F256" s="221"/>
      <c r="G256" s="221"/>
      <c r="H256" s="221"/>
      <c r="I256" s="222"/>
    </row>
    <row r="257" spans="1:9" ht="32.1" customHeight="1" x14ac:dyDescent="0.4">
      <c r="A257" s="220" t="s">
        <v>51</v>
      </c>
      <c r="B257" s="221"/>
      <c r="C257" s="221"/>
      <c r="D257" s="221"/>
      <c r="E257" s="221"/>
      <c r="F257" s="221"/>
      <c r="G257" s="221"/>
      <c r="H257" s="221"/>
      <c r="I257" s="222"/>
    </row>
    <row r="258" spans="1:9" ht="18.75" customHeight="1" x14ac:dyDescent="0.4">
      <c r="A258" s="220" t="s">
        <v>52</v>
      </c>
      <c r="B258" s="221"/>
      <c r="C258" s="221"/>
      <c r="D258" s="221"/>
      <c r="E258" s="221"/>
      <c r="F258" s="221"/>
      <c r="G258" s="221"/>
      <c r="H258" s="221"/>
      <c r="I258" s="222"/>
    </row>
    <row r="259" spans="1:9" ht="37.5" customHeight="1" x14ac:dyDescent="0.4">
      <c r="A259" s="217" t="s">
        <v>53</v>
      </c>
      <c r="B259" s="218"/>
      <c r="C259" s="218"/>
      <c r="D259" s="218"/>
      <c r="E259" s="218"/>
      <c r="F259" s="218"/>
      <c r="G259" s="218"/>
      <c r="H259" s="218"/>
      <c r="I259" s="219"/>
    </row>
    <row r="260" spans="1:9" ht="18.75" customHeight="1" x14ac:dyDescent="0.4">
      <c r="A260" s="220" t="s">
        <v>230</v>
      </c>
      <c r="B260" s="221"/>
      <c r="C260" s="221"/>
      <c r="D260" s="221"/>
      <c r="E260" s="221"/>
      <c r="F260" s="221"/>
      <c r="G260" s="221"/>
      <c r="H260" s="221"/>
      <c r="I260" s="222"/>
    </row>
    <row r="261" spans="1:9" ht="15.4" thickBot="1" x14ac:dyDescent="0.45">
      <c r="A261" s="228"/>
      <c r="B261" s="229"/>
      <c r="C261" s="229"/>
      <c r="D261" s="229"/>
      <c r="E261" s="229"/>
      <c r="F261" s="229"/>
      <c r="G261" s="229"/>
      <c r="H261" s="229"/>
      <c r="I261" s="230"/>
    </row>
    <row r="262" spans="1:9" thickTop="1" thickBot="1" x14ac:dyDescent="0.45">
      <c r="A262" s="42" t="s">
        <v>54</v>
      </c>
      <c r="B262" s="43" t="s">
        <v>55</v>
      </c>
      <c r="C262" s="43" t="s">
        <v>56</v>
      </c>
      <c r="D262" s="121" t="s">
        <v>57</v>
      </c>
      <c r="E262" s="44" t="s">
        <v>58</v>
      </c>
      <c r="F262" s="231" t="s">
        <v>59</v>
      </c>
      <c r="G262" s="232"/>
      <c r="H262" s="232"/>
      <c r="I262" s="233"/>
    </row>
    <row r="263" spans="1:9" thickTop="1" thickBot="1" x14ac:dyDescent="0.45">
      <c r="A263" s="45" t="s">
        <v>60</v>
      </c>
      <c r="B263" s="41"/>
      <c r="C263" s="41"/>
      <c r="D263" s="46"/>
      <c r="E263" s="47"/>
      <c r="F263" s="234"/>
      <c r="G263" s="235"/>
      <c r="H263" s="235"/>
      <c r="I263" s="236"/>
    </row>
    <row r="264" spans="1:9" ht="15.4" thickTop="1" x14ac:dyDescent="0.4">
      <c r="A264" s="48" t="s">
        <v>61</v>
      </c>
      <c r="B264" s="41">
        <v>52</v>
      </c>
      <c r="C264" s="41" t="s">
        <v>62</v>
      </c>
      <c r="D264" s="172"/>
      <c r="E264" s="47">
        <f>SUM(B264)*D264</f>
        <v>0</v>
      </c>
      <c r="F264" s="205"/>
      <c r="G264" s="206"/>
      <c r="H264" s="206"/>
      <c r="I264" s="207"/>
    </row>
    <row r="265" spans="1:9" ht="15" x14ac:dyDescent="0.4">
      <c r="A265" s="48" t="s">
        <v>63</v>
      </c>
      <c r="B265" s="41">
        <v>52</v>
      </c>
      <c r="C265" s="41" t="s">
        <v>62</v>
      </c>
      <c r="D265" s="172"/>
      <c r="E265" s="47">
        <f t="shared" ref="E265:E272" si="8">SUM(B265)*D265</f>
        <v>0</v>
      </c>
      <c r="F265" s="205"/>
      <c r="G265" s="206"/>
      <c r="H265" s="206"/>
      <c r="I265" s="207"/>
    </row>
    <row r="266" spans="1:9" ht="15" x14ac:dyDescent="0.4">
      <c r="A266" s="48" t="s">
        <v>64</v>
      </c>
      <c r="B266" s="41">
        <v>52</v>
      </c>
      <c r="C266" s="41" t="s">
        <v>62</v>
      </c>
      <c r="D266" s="172"/>
      <c r="E266" s="47">
        <f t="shared" si="8"/>
        <v>0</v>
      </c>
      <c r="F266" s="205"/>
      <c r="G266" s="206"/>
      <c r="H266" s="206"/>
      <c r="I266" s="207"/>
    </row>
    <row r="267" spans="1:9" ht="15" x14ac:dyDescent="0.4">
      <c r="A267" s="48" t="s">
        <v>65</v>
      </c>
      <c r="B267" s="41">
        <v>52</v>
      </c>
      <c r="C267" s="41" t="s">
        <v>62</v>
      </c>
      <c r="D267" s="172"/>
      <c r="E267" s="47">
        <f t="shared" si="8"/>
        <v>0</v>
      </c>
      <c r="F267" s="205"/>
      <c r="G267" s="206"/>
      <c r="H267" s="206"/>
      <c r="I267" s="207"/>
    </row>
    <row r="268" spans="1:9" ht="15" x14ac:dyDescent="0.4">
      <c r="A268" s="48" t="s">
        <v>66</v>
      </c>
      <c r="B268" s="41">
        <v>52</v>
      </c>
      <c r="C268" s="41" t="s">
        <v>62</v>
      </c>
      <c r="D268" s="172"/>
      <c r="E268" s="47">
        <f t="shared" si="8"/>
        <v>0</v>
      </c>
      <c r="F268" s="205"/>
      <c r="G268" s="206"/>
      <c r="H268" s="206"/>
      <c r="I268" s="207"/>
    </row>
    <row r="269" spans="1:9" ht="15" x14ac:dyDescent="0.4">
      <c r="A269" s="48" t="s">
        <v>67</v>
      </c>
      <c r="B269" s="41">
        <v>52</v>
      </c>
      <c r="C269" s="41" t="s">
        <v>62</v>
      </c>
      <c r="D269" s="172"/>
      <c r="E269" s="47">
        <f t="shared" si="8"/>
        <v>0</v>
      </c>
      <c r="F269" s="205"/>
      <c r="G269" s="206"/>
      <c r="H269" s="206"/>
      <c r="I269" s="207"/>
    </row>
    <row r="270" spans="1:9" ht="15" x14ac:dyDescent="0.4">
      <c r="A270" s="48" t="s">
        <v>231</v>
      </c>
      <c r="B270" s="41">
        <v>52</v>
      </c>
      <c r="C270" s="41" t="s">
        <v>62</v>
      </c>
      <c r="D270" s="172"/>
      <c r="E270" s="47">
        <f t="shared" si="8"/>
        <v>0</v>
      </c>
      <c r="F270" s="205"/>
      <c r="G270" s="206"/>
      <c r="H270" s="206"/>
      <c r="I270" s="207"/>
    </row>
    <row r="271" spans="1:9" ht="15" x14ac:dyDescent="0.4">
      <c r="A271" s="48" t="s">
        <v>69</v>
      </c>
      <c r="B271" s="41">
        <v>52</v>
      </c>
      <c r="C271" s="41" t="s">
        <v>62</v>
      </c>
      <c r="D271" s="172"/>
      <c r="E271" s="47">
        <f t="shared" si="8"/>
        <v>0</v>
      </c>
      <c r="F271" s="205"/>
      <c r="G271" s="206"/>
      <c r="H271" s="206"/>
      <c r="I271" s="207"/>
    </row>
    <row r="272" spans="1:9" ht="15.4" thickBot="1" x14ac:dyDescent="0.45">
      <c r="A272" s="48" t="s">
        <v>70</v>
      </c>
      <c r="B272" s="41">
        <v>52</v>
      </c>
      <c r="C272" s="41" t="s">
        <v>62</v>
      </c>
      <c r="D272" s="172"/>
      <c r="E272" s="47">
        <f t="shared" si="8"/>
        <v>0</v>
      </c>
      <c r="F272" s="205"/>
      <c r="G272" s="206"/>
      <c r="H272" s="206"/>
      <c r="I272" s="207"/>
    </row>
    <row r="273" spans="1:9" thickTop="1" thickBot="1" x14ac:dyDescent="0.45">
      <c r="A273" s="49" t="s">
        <v>71</v>
      </c>
      <c r="B273" s="41"/>
      <c r="C273" s="41"/>
      <c r="D273" s="164"/>
      <c r="E273" s="47"/>
      <c r="F273" s="208"/>
      <c r="G273" s="209"/>
      <c r="H273" s="209"/>
      <c r="I273" s="210"/>
    </row>
    <row r="274" spans="1:9" ht="15.4" thickTop="1" x14ac:dyDescent="0.4">
      <c r="A274" s="50" t="s">
        <v>72</v>
      </c>
      <c r="B274" s="41">
        <v>1</v>
      </c>
      <c r="C274" s="41" t="s">
        <v>73</v>
      </c>
      <c r="D274" s="172"/>
      <c r="E274" s="47">
        <f t="shared" ref="E274:E336" si="9">SUM(B274)*D274</f>
        <v>0</v>
      </c>
      <c r="F274" s="205"/>
      <c r="G274" s="206"/>
      <c r="H274" s="206"/>
      <c r="I274" s="207"/>
    </row>
    <row r="275" spans="1:9" ht="15" x14ac:dyDescent="0.4">
      <c r="A275" s="48" t="s">
        <v>74</v>
      </c>
      <c r="B275" s="41">
        <v>52</v>
      </c>
      <c r="C275" s="41" t="s">
        <v>62</v>
      </c>
      <c r="D275" s="172"/>
      <c r="E275" s="47">
        <f t="shared" si="9"/>
        <v>0</v>
      </c>
      <c r="F275" s="205"/>
      <c r="G275" s="206"/>
      <c r="H275" s="206"/>
      <c r="I275" s="207"/>
    </row>
    <row r="276" spans="1:9" ht="15" x14ac:dyDescent="0.4">
      <c r="A276" s="48" t="s">
        <v>75</v>
      </c>
      <c r="B276" s="41">
        <v>52</v>
      </c>
      <c r="C276" s="41" t="s">
        <v>62</v>
      </c>
      <c r="D276" s="172"/>
      <c r="E276" s="47">
        <f t="shared" si="9"/>
        <v>0</v>
      </c>
      <c r="F276" s="205"/>
      <c r="G276" s="206"/>
      <c r="H276" s="206"/>
      <c r="I276" s="207"/>
    </row>
    <row r="277" spans="1:9" ht="15" x14ac:dyDescent="0.4">
      <c r="A277" s="48" t="s">
        <v>76</v>
      </c>
      <c r="B277" s="41">
        <v>52</v>
      </c>
      <c r="C277" s="41" t="s">
        <v>62</v>
      </c>
      <c r="D277" s="172"/>
      <c r="E277" s="47">
        <f t="shared" si="9"/>
        <v>0</v>
      </c>
      <c r="F277" s="205"/>
      <c r="G277" s="206"/>
      <c r="H277" s="206"/>
      <c r="I277" s="207"/>
    </row>
    <row r="278" spans="1:9" ht="15" x14ac:dyDescent="0.4">
      <c r="A278" s="48" t="s">
        <v>77</v>
      </c>
      <c r="B278" s="41">
        <v>52</v>
      </c>
      <c r="C278" s="41" t="s">
        <v>62</v>
      </c>
      <c r="D278" s="172"/>
      <c r="E278" s="47">
        <f t="shared" si="9"/>
        <v>0</v>
      </c>
      <c r="F278" s="205"/>
      <c r="G278" s="206"/>
      <c r="H278" s="206"/>
      <c r="I278" s="207"/>
    </row>
    <row r="279" spans="1:9" ht="15" x14ac:dyDescent="0.4">
      <c r="A279" s="48" t="s">
        <v>78</v>
      </c>
      <c r="B279" s="41">
        <v>52</v>
      </c>
      <c r="C279" s="41" t="s">
        <v>62</v>
      </c>
      <c r="D279" s="172"/>
      <c r="E279" s="47">
        <f t="shared" si="9"/>
        <v>0</v>
      </c>
      <c r="F279" s="205"/>
      <c r="G279" s="206"/>
      <c r="H279" s="206"/>
      <c r="I279" s="207"/>
    </row>
    <row r="280" spans="1:9" ht="15" x14ac:dyDescent="0.4">
      <c r="A280" s="48" t="s">
        <v>79</v>
      </c>
      <c r="B280" s="41">
        <v>52</v>
      </c>
      <c r="C280" s="41" t="s">
        <v>62</v>
      </c>
      <c r="D280" s="172"/>
      <c r="E280" s="47">
        <f t="shared" si="9"/>
        <v>0</v>
      </c>
      <c r="F280" s="205"/>
      <c r="G280" s="206"/>
      <c r="H280" s="206"/>
      <c r="I280" s="207"/>
    </row>
    <row r="281" spans="1:9" ht="15" x14ac:dyDescent="0.4">
      <c r="A281" s="48" t="s">
        <v>80</v>
      </c>
      <c r="B281" s="41">
        <v>52</v>
      </c>
      <c r="C281" s="41" t="s">
        <v>62</v>
      </c>
      <c r="D281" s="172"/>
      <c r="E281" s="47">
        <f t="shared" si="9"/>
        <v>0</v>
      </c>
      <c r="F281" s="205"/>
      <c r="G281" s="206"/>
      <c r="H281" s="206"/>
      <c r="I281" s="207"/>
    </row>
    <row r="282" spans="1:9" ht="15" x14ac:dyDescent="0.4">
      <c r="A282" s="48" t="s">
        <v>81</v>
      </c>
      <c r="B282" s="41">
        <v>52</v>
      </c>
      <c r="C282" s="41" t="s">
        <v>62</v>
      </c>
      <c r="D282" s="172"/>
      <c r="E282" s="47">
        <f t="shared" si="9"/>
        <v>0</v>
      </c>
      <c r="F282" s="205"/>
      <c r="G282" s="206"/>
      <c r="H282" s="206"/>
      <c r="I282" s="207"/>
    </row>
    <row r="283" spans="1:9" ht="15.75" customHeight="1" x14ac:dyDescent="0.4">
      <c r="A283" s="50" t="s">
        <v>82</v>
      </c>
      <c r="B283" s="41">
        <v>52</v>
      </c>
      <c r="C283" s="41" t="s">
        <v>62</v>
      </c>
      <c r="D283" s="172"/>
      <c r="E283" s="47">
        <f t="shared" si="9"/>
        <v>0</v>
      </c>
      <c r="F283" s="205"/>
      <c r="G283" s="206"/>
      <c r="H283" s="206"/>
      <c r="I283" s="207"/>
    </row>
    <row r="284" spans="1:9" ht="15.75" customHeight="1" x14ac:dyDescent="0.4">
      <c r="A284" s="48" t="s">
        <v>83</v>
      </c>
      <c r="B284" s="41">
        <v>1</v>
      </c>
      <c r="C284" s="41" t="s">
        <v>73</v>
      </c>
      <c r="D284" s="172"/>
      <c r="E284" s="47">
        <f t="shared" si="9"/>
        <v>0</v>
      </c>
      <c r="F284" s="205"/>
      <c r="G284" s="206"/>
      <c r="H284" s="206"/>
      <c r="I284" s="207"/>
    </row>
    <row r="285" spans="1:9" ht="15.75" customHeight="1" x14ac:dyDescent="0.4">
      <c r="A285" s="48" t="s">
        <v>84</v>
      </c>
      <c r="B285" s="41">
        <v>1</v>
      </c>
      <c r="C285" s="41" t="s">
        <v>73</v>
      </c>
      <c r="D285" s="172"/>
      <c r="E285" s="47">
        <f t="shared" si="9"/>
        <v>0</v>
      </c>
      <c r="F285" s="205"/>
      <c r="G285" s="206"/>
      <c r="H285" s="206"/>
      <c r="I285" s="207"/>
    </row>
    <row r="286" spans="1:9" ht="15.75" customHeight="1" thickBot="1" x14ac:dyDescent="0.45">
      <c r="A286" s="143" t="s">
        <v>85</v>
      </c>
      <c r="B286" s="41">
        <v>1</v>
      </c>
      <c r="C286" s="41" t="s">
        <v>73</v>
      </c>
      <c r="D286" s="172"/>
      <c r="E286" s="47">
        <f t="shared" si="9"/>
        <v>0</v>
      </c>
      <c r="F286" s="205"/>
      <c r="G286" s="206"/>
      <c r="H286" s="206"/>
      <c r="I286" s="207"/>
    </row>
    <row r="287" spans="1:9" ht="16.5" customHeight="1" thickTop="1" thickBot="1" x14ac:dyDescent="0.45">
      <c r="A287" s="49" t="s">
        <v>86</v>
      </c>
      <c r="B287" s="41"/>
      <c r="C287" s="41"/>
      <c r="D287" s="164"/>
      <c r="E287" s="47"/>
      <c r="F287" s="208"/>
      <c r="G287" s="209"/>
      <c r="H287" s="209"/>
      <c r="I287" s="210"/>
    </row>
    <row r="288" spans="1:9" ht="15.75" customHeight="1" thickTop="1" thickBot="1" x14ac:dyDescent="0.45">
      <c r="A288" s="158" t="s">
        <v>87</v>
      </c>
      <c r="B288" s="41">
        <v>52</v>
      </c>
      <c r="C288" s="159" t="s">
        <v>62</v>
      </c>
      <c r="D288" s="173"/>
      <c r="E288" s="160">
        <f t="shared" si="9"/>
        <v>0</v>
      </c>
      <c r="F288" s="211"/>
      <c r="G288" s="212"/>
      <c r="H288" s="212"/>
      <c r="I288" s="213"/>
    </row>
    <row r="289" spans="1:9" ht="16.5" customHeight="1" thickBot="1" x14ac:dyDescent="0.45">
      <c r="A289" s="146" t="s">
        <v>88</v>
      </c>
      <c r="B289" s="147"/>
      <c r="C289" s="147"/>
      <c r="D289" s="165"/>
      <c r="E289" s="148"/>
      <c r="F289" s="214"/>
      <c r="G289" s="215"/>
      <c r="H289" s="215"/>
      <c r="I289" s="216"/>
    </row>
    <row r="290" spans="1:9" ht="15.75" customHeight="1" thickTop="1" x14ac:dyDescent="0.4">
      <c r="A290" s="48" t="s">
        <v>232</v>
      </c>
      <c r="B290" s="142">
        <v>1</v>
      </c>
      <c r="C290" s="142" t="s">
        <v>90</v>
      </c>
      <c r="D290" s="172"/>
      <c r="E290" s="47">
        <f t="shared" si="9"/>
        <v>0</v>
      </c>
      <c r="F290" s="205"/>
      <c r="G290" s="206"/>
      <c r="H290" s="206"/>
      <c r="I290" s="207"/>
    </row>
    <row r="291" spans="1:9" ht="15.75" customHeight="1" x14ac:dyDescent="0.4">
      <c r="A291" s="48" t="s">
        <v>233</v>
      </c>
      <c r="B291" s="142">
        <v>1</v>
      </c>
      <c r="C291" s="142" t="s">
        <v>90</v>
      </c>
      <c r="D291" s="172"/>
      <c r="E291" s="47">
        <f t="shared" si="9"/>
        <v>0</v>
      </c>
      <c r="F291" s="205"/>
      <c r="G291" s="206"/>
      <c r="H291" s="206"/>
      <c r="I291" s="207"/>
    </row>
    <row r="292" spans="1:9" ht="15.75" customHeight="1" x14ac:dyDescent="0.4">
      <c r="A292" s="48" t="s">
        <v>92</v>
      </c>
      <c r="B292" s="41">
        <v>1</v>
      </c>
      <c r="C292" s="142" t="s">
        <v>90</v>
      </c>
      <c r="D292" s="172"/>
      <c r="E292" s="47">
        <f t="shared" si="9"/>
        <v>0</v>
      </c>
      <c r="F292" s="205"/>
      <c r="G292" s="206"/>
      <c r="H292" s="206"/>
      <c r="I292" s="207"/>
    </row>
    <row r="293" spans="1:9" ht="15.75" customHeight="1" x14ac:dyDescent="0.4">
      <c r="A293" s="48" t="s">
        <v>93</v>
      </c>
      <c r="B293" s="41">
        <v>1</v>
      </c>
      <c r="C293" s="142" t="s">
        <v>90</v>
      </c>
      <c r="D293" s="172"/>
      <c r="E293" s="47">
        <f t="shared" si="9"/>
        <v>0</v>
      </c>
      <c r="F293" s="205"/>
      <c r="G293" s="206"/>
      <c r="H293" s="206"/>
      <c r="I293" s="207"/>
    </row>
    <row r="294" spans="1:9" ht="15.75" customHeight="1" thickBot="1" x14ac:dyDescent="0.45">
      <c r="A294" s="48" t="s">
        <v>94</v>
      </c>
      <c r="B294" s="142">
        <v>1</v>
      </c>
      <c r="C294" s="41" t="s">
        <v>90</v>
      </c>
      <c r="D294" s="172"/>
      <c r="E294" s="47">
        <f t="shared" si="9"/>
        <v>0</v>
      </c>
      <c r="F294" s="205"/>
      <c r="G294" s="206"/>
      <c r="H294" s="206"/>
      <c r="I294" s="207"/>
    </row>
    <row r="295" spans="1:9" ht="16.5" customHeight="1" thickTop="1" thickBot="1" x14ac:dyDescent="0.45">
      <c r="A295" s="49" t="s">
        <v>95</v>
      </c>
      <c r="B295" s="41"/>
      <c r="C295" s="41"/>
      <c r="D295" s="164"/>
      <c r="E295" s="47"/>
      <c r="F295" s="208"/>
      <c r="G295" s="209"/>
      <c r="H295" s="209"/>
      <c r="I295" s="210"/>
    </row>
    <row r="296" spans="1:9" ht="15.75" customHeight="1" thickTop="1" x14ac:dyDescent="0.4">
      <c r="A296" s="48" t="s">
        <v>96</v>
      </c>
      <c r="B296" s="41">
        <v>52</v>
      </c>
      <c r="C296" s="41" t="s">
        <v>62</v>
      </c>
      <c r="D296" s="172"/>
      <c r="E296" s="47">
        <f t="shared" si="9"/>
        <v>0</v>
      </c>
      <c r="F296" s="205"/>
      <c r="G296" s="206"/>
      <c r="H296" s="206"/>
      <c r="I296" s="207"/>
    </row>
    <row r="297" spans="1:9" ht="15.75" customHeight="1" x14ac:dyDescent="0.4">
      <c r="A297" s="48" t="s">
        <v>97</v>
      </c>
      <c r="B297" s="41">
        <v>52</v>
      </c>
      <c r="C297" s="41" t="s">
        <v>62</v>
      </c>
      <c r="D297" s="172"/>
      <c r="E297" s="47">
        <f t="shared" si="9"/>
        <v>0</v>
      </c>
      <c r="F297" s="205"/>
      <c r="G297" s="206"/>
      <c r="H297" s="206"/>
      <c r="I297" s="207"/>
    </row>
    <row r="298" spans="1:9" ht="15.75" customHeight="1" x14ac:dyDescent="0.4">
      <c r="A298" s="48" t="s">
        <v>98</v>
      </c>
      <c r="B298" s="41">
        <v>52</v>
      </c>
      <c r="C298" s="41" t="s">
        <v>62</v>
      </c>
      <c r="D298" s="172"/>
      <c r="E298" s="47">
        <f t="shared" si="9"/>
        <v>0</v>
      </c>
      <c r="F298" s="205"/>
      <c r="G298" s="206"/>
      <c r="H298" s="206"/>
      <c r="I298" s="207"/>
    </row>
    <row r="299" spans="1:9" ht="15.75" customHeight="1" thickBot="1" x14ac:dyDescent="0.45">
      <c r="A299" s="48" t="s">
        <v>99</v>
      </c>
      <c r="B299" s="41">
        <v>52</v>
      </c>
      <c r="C299" s="41" t="s">
        <v>62</v>
      </c>
      <c r="D299" s="172"/>
      <c r="E299" s="47">
        <f t="shared" si="9"/>
        <v>0</v>
      </c>
      <c r="F299" s="205"/>
      <c r="G299" s="206"/>
      <c r="H299" s="206"/>
      <c r="I299" s="207"/>
    </row>
    <row r="300" spans="1:9" ht="16.5" customHeight="1" thickTop="1" thickBot="1" x14ac:dyDescent="0.45">
      <c r="A300" s="49" t="s">
        <v>100</v>
      </c>
      <c r="B300" s="41"/>
      <c r="C300" s="41"/>
      <c r="D300" s="164"/>
      <c r="E300" s="47"/>
      <c r="F300" s="208"/>
      <c r="G300" s="209"/>
      <c r="H300" s="209"/>
      <c r="I300" s="210"/>
    </row>
    <row r="301" spans="1:9" ht="15.75" customHeight="1" thickTop="1" x14ac:dyDescent="0.4">
      <c r="A301" s="48" t="s">
        <v>101</v>
      </c>
      <c r="B301" s="41">
        <v>52</v>
      </c>
      <c r="C301" s="41" t="s">
        <v>62</v>
      </c>
      <c r="D301" s="172"/>
      <c r="E301" s="47">
        <f t="shared" si="9"/>
        <v>0</v>
      </c>
      <c r="F301" s="205"/>
      <c r="G301" s="206"/>
      <c r="H301" s="206"/>
      <c r="I301" s="207"/>
    </row>
    <row r="302" spans="1:9" ht="15.75" customHeight="1" x14ac:dyDescent="0.4">
      <c r="A302" s="48" t="s">
        <v>102</v>
      </c>
      <c r="B302" s="41">
        <v>1</v>
      </c>
      <c r="C302" s="41" t="s">
        <v>90</v>
      </c>
      <c r="D302" s="172"/>
      <c r="E302" s="47">
        <f t="shared" si="9"/>
        <v>0</v>
      </c>
      <c r="F302" s="205"/>
      <c r="G302" s="206"/>
      <c r="H302" s="206"/>
      <c r="I302" s="207"/>
    </row>
    <row r="303" spans="1:9" ht="15.75" customHeight="1" x14ac:dyDescent="0.4">
      <c r="A303" s="48" t="s">
        <v>103</v>
      </c>
      <c r="B303" s="41">
        <v>1</v>
      </c>
      <c r="C303" s="41" t="s">
        <v>90</v>
      </c>
      <c r="D303" s="172"/>
      <c r="E303" s="47">
        <f t="shared" si="9"/>
        <v>0</v>
      </c>
      <c r="F303" s="205"/>
      <c r="G303" s="206"/>
      <c r="H303" s="206"/>
      <c r="I303" s="207"/>
    </row>
    <row r="304" spans="1:9" ht="15.75" customHeight="1" x14ac:dyDescent="0.4">
      <c r="A304" s="48" t="s">
        <v>104</v>
      </c>
      <c r="B304" s="41">
        <v>1</v>
      </c>
      <c r="C304" s="41" t="s">
        <v>90</v>
      </c>
      <c r="D304" s="172"/>
      <c r="E304" s="47">
        <f t="shared" si="9"/>
        <v>0</v>
      </c>
      <c r="F304" s="205"/>
      <c r="G304" s="206"/>
      <c r="H304" s="206"/>
      <c r="I304" s="207"/>
    </row>
    <row r="305" spans="1:9" ht="15.75" customHeight="1" thickBot="1" x14ac:dyDescent="0.45">
      <c r="A305" s="48" t="s">
        <v>105</v>
      </c>
      <c r="B305" s="41">
        <v>52</v>
      </c>
      <c r="C305" s="41" t="s">
        <v>62</v>
      </c>
      <c r="D305" s="172"/>
      <c r="E305" s="47">
        <f t="shared" si="9"/>
        <v>0</v>
      </c>
      <c r="F305" s="205"/>
      <c r="G305" s="206"/>
      <c r="H305" s="206"/>
      <c r="I305" s="207"/>
    </row>
    <row r="306" spans="1:9" ht="16.5" customHeight="1" thickTop="1" thickBot="1" x14ac:dyDescent="0.45">
      <c r="A306" s="49" t="s">
        <v>106</v>
      </c>
      <c r="B306" s="41"/>
      <c r="C306" s="41"/>
      <c r="D306" s="164"/>
      <c r="E306" s="47"/>
      <c r="F306" s="208"/>
      <c r="G306" s="209"/>
      <c r="H306" s="209"/>
      <c r="I306" s="210"/>
    </row>
    <row r="307" spans="1:9" ht="15.75" customHeight="1" thickTop="1" thickBot="1" x14ac:dyDescent="0.45">
      <c r="A307" s="50" t="s">
        <v>107</v>
      </c>
      <c r="B307" s="41">
        <v>26</v>
      </c>
      <c r="C307" s="41" t="s">
        <v>62</v>
      </c>
      <c r="D307" s="172"/>
      <c r="E307" s="47">
        <f t="shared" si="9"/>
        <v>0</v>
      </c>
      <c r="F307" s="205"/>
      <c r="G307" s="206"/>
      <c r="H307" s="206"/>
      <c r="I307" s="207"/>
    </row>
    <row r="308" spans="1:9" ht="16.5" customHeight="1" thickTop="1" thickBot="1" x14ac:dyDescent="0.45">
      <c r="A308" s="49" t="s">
        <v>108</v>
      </c>
      <c r="B308" s="41"/>
      <c r="C308" s="41"/>
      <c r="D308" s="164"/>
      <c r="E308" s="47"/>
      <c r="F308" s="208"/>
      <c r="G308" s="209"/>
      <c r="H308" s="209"/>
      <c r="I308" s="210"/>
    </row>
    <row r="309" spans="1:9" ht="15.75" customHeight="1" thickTop="1" x14ac:dyDescent="0.4">
      <c r="A309" s="51" t="s">
        <v>109</v>
      </c>
      <c r="B309" s="41">
        <v>26</v>
      </c>
      <c r="C309" s="41" t="s">
        <v>62</v>
      </c>
      <c r="D309" s="172"/>
      <c r="E309" s="47">
        <f t="shared" si="9"/>
        <v>0</v>
      </c>
      <c r="F309" s="205"/>
      <c r="G309" s="206"/>
      <c r="H309" s="206"/>
      <c r="I309" s="207"/>
    </row>
    <row r="310" spans="1:9" ht="15.75" customHeight="1" x14ac:dyDescent="0.4">
      <c r="A310" s="51" t="s">
        <v>110</v>
      </c>
      <c r="B310" s="41">
        <v>26</v>
      </c>
      <c r="C310" s="41" t="s">
        <v>62</v>
      </c>
      <c r="D310" s="172"/>
      <c r="E310" s="47">
        <f t="shared" si="9"/>
        <v>0</v>
      </c>
      <c r="F310" s="205"/>
      <c r="G310" s="206"/>
      <c r="H310" s="206"/>
      <c r="I310" s="207"/>
    </row>
    <row r="311" spans="1:9" ht="15.75" customHeight="1" x14ac:dyDescent="0.4">
      <c r="A311" s="51" t="s">
        <v>111</v>
      </c>
      <c r="B311" s="41">
        <v>26</v>
      </c>
      <c r="C311" s="41" t="s">
        <v>62</v>
      </c>
      <c r="D311" s="172"/>
      <c r="E311" s="47">
        <f t="shared" si="9"/>
        <v>0</v>
      </c>
      <c r="F311" s="205"/>
      <c r="G311" s="206"/>
      <c r="H311" s="206"/>
      <c r="I311" s="207"/>
    </row>
    <row r="312" spans="1:9" ht="15.75" customHeight="1" x14ac:dyDescent="0.4">
      <c r="A312" s="51" t="s">
        <v>112</v>
      </c>
      <c r="B312" s="41">
        <v>26</v>
      </c>
      <c r="C312" s="41" t="s">
        <v>62</v>
      </c>
      <c r="D312" s="172"/>
      <c r="E312" s="47">
        <f t="shared" si="9"/>
        <v>0</v>
      </c>
      <c r="F312" s="205"/>
      <c r="G312" s="206"/>
      <c r="H312" s="206"/>
      <c r="I312" s="207"/>
    </row>
    <row r="313" spans="1:9" ht="15.75" customHeight="1" thickBot="1" x14ac:dyDescent="0.45">
      <c r="A313" s="50" t="s">
        <v>113</v>
      </c>
      <c r="B313" s="41">
        <v>26</v>
      </c>
      <c r="C313" s="41" t="s">
        <v>62</v>
      </c>
      <c r="D313" s="172"/>
      <c r="E313" s="47">
        <f t="shared" si="9"/>
        <v>0</v>
      </c>
      <c r="F313" s="205"/>
      <c r="G313" s="206"/>
      <c r="H313" s="206"/>
      <c r="I313" s="207"/>
    </row>
    <row r="314" spans="1:9" ht="16.5" customHeight="1" thickTop="1" thickBot="1" x14ac:dyDescent="0.45">
      <c r="A314" s="49" t="s">
        <v>114</v>
      </c>
      <c r="B314" s="41"/>
      <c r="C314" s="41"/>
      <c r="D314" s="164"/>
      <c r="E314" s="47"/>
      <c r="F314" s="208"/>
      <c r="G314" s="209"/>
      <c r="H314" s="209"/>
      <c r="I314" s="210"/>
    </row>
    <row r="315" spans="1:9" ht="15.75" customHeight="1" thickTop="1" x14ac:dyDescent="0.4">
      <c r="A315" s="50" t="s">
        <v>115</v>
      </c>
      <c r="B315" s="41">
        <v>1</v>
      </c>
      <c r="C315" s="41" t="s">
        <v>90</v>
      </c>
      <c r="D315" s="172"/>
      <c r="E315" s="47">
        <f t="shared" si="9"/>
        <v>0</v>
      </c>
      <c r="F315" s="205"/>
      <c r="G315" s="206"/>
      <c r="H315" s="206"/>
      <c r="I315" s="207"/>
    </row>
    <row r="316" spans="1:9" ht="15.75" customHeight="1" x14ac:dyDescent="0.4">
      <c r="A316" s="50" t="s">
        <v>116</v>
      </c>
      <c r="B316" s="41">
        <v>1</v>
      </c>
      <c r="C316" s="41" t="s">
        <v>90</v>
      </c>
      <c r="D316" s="172"/>
      <c r="E316" s="47">
        <f t="shared" si="9"/>
        <v>0</v>
      </c>
      <c r="F316" s="205"/>
      <c r="G316" s="206"/>
      <c r="H316" s="206"/>
      <c r="I316" s="207"/>
    </row>
    <row r="317" spans="1:9" ht="15.75" customHeight="1" thickBot="1" x14ac:dyDescent="0.45">
      <c r="A317" s="50" t="s">
        <v>117</v>
      </c>
      <c r="B317" s="41">
        <v>1</v>
      </c>
      <c r="C317" s="41" t="s">
        <v>90</v>
      </c>
      <c r="D317" s="172"/>
      <c r="E317" s="47">
        <f t="shared" si="9"/>
        <v>0</v>
      </c>
      <c r="F317" s="205"/>
      <c r="G317" s="206"/>
      <c r="H317" s="206"/>
      <c r="I317" s="207"/>
    </row>
    <row r="318" spans="1:9" ht="16.5" customHeight="1" thickTop="1" thickBot="1" x14ac:dyDescent="0.45">
      <c r="A318" s="49" t="s">
        <v>118</v>
      </c>
      <c r="B318" s="41"/>
      <c r="C318" s="41"/>
      <c r="D318" s="164"/>
      <c r="E318" s="47"/>
      <c r="F318" s="208"/>
      <c r="G318" s="209"/>
      <c r="H318" s="209"/>
      <c r="I318" s="210"/>
    </row>
    <row r="319" spans="1:9" ht="15.75" customHeight="1" thickTop="1" x14ac:dyDescent="0.4">
      <c r="A319" s="50" t="s">
        <v>119</v>
      </c>
      <c r="B319" s="41">
        <v>1</v>
      </c>
      <c r="C319" s="41" t="s">
        <v>90</v>
      </c>
      <c r="D319" s="172"/>
      <c r="E319" s="47">
        <f t="shared" si="9"/>
        <v>0</v>
      </c>
      <c r="F319" s="205"/>
      <c r="G319" s="206"/>
      <c r="H319" s="206"/>
      <c r="I319" s="207"/>
    </row>
    <row r="320" spans="1:9" ht="15.75" customHeight="1" x14ac:dyDescent="0.4">
      <c r="A320" s="51" t="s">
        <v>120</v>
      </c>
      <c r="B320" s="41">
        <v>1</v>
      </c>
      <c r="C320" s="41" t="s">
        <v>90</v>
      </c>
      <c r="D320" s="172"/>
      <c r="E320" s="47">
        <f t="shared" si="9"/>
        <v>0</v>
      </c>
      <c r="F320" s="205"/>
      <c r="G320" s="206"/>
      <c r="H320" s="206"/>
      <c r="I320" s="207"/>
    </row>
    <row r="321" spans="1:9" ht="15.75" customHeight="1" thickBot="1" x14ac:dyDescent="0.45">
      <c r="A321" s="50" t="s">
        <v>121</v>
      </c>
      <c r="B321" s="41">
        <v>1</v>
      </c>
      <c r="C321" s="41" t="s">
        <v>90</v>
      </c>
      <c r="D321" s="172"/>
      <c r="E321" s="47">
        <f t="shared" si="9"/>
        <v>0</v>
      </c>
      <c r="F321" s="205"/>
      <c r="G321" s="206"/>
      <c r="H321" s="206"/>
      <c r="I321" s="207"/>
    </row>
    <row r="322" spans="1:9" ht="16.5" customHeight="1" thickTop="1" thickBot="1" x14ac:dyDescent="0.45">
      <c r="A322" s="49" t="s">
        <v>122</v>
      </c>
      <c r="B322" s="41"/>
      <c r="C322" s="41"/>
      <c r="D322" s="164"/>
      <c r="E322" s="47"/>
      <c r="F322" s="208"/>
      <c r="G322" s="209"/>
      <c r="H322" s="209"/>
      <c r="I322" s="210"/>
    </row>
    <row r="323" spans="1:9" ht="15.75" customHeight="1" thickTop="1" x14ac:dyDescent="0.4">
      <c r="A323" s="50" t="s">
        <v>123</v>
      </c>
      <c r="B323" s="41">
        <v>1</v>
      </c>
      <c r="C323" s="41" t="s">
        <v>90</v>
      </c>
      <c r="D323" s="172"/>
      <c r="E323" s="47">
        <f t="shared" si="9"/>
        <v>0</v>
      </c>
      <c r="F323" s="205"/>
      <c r="G323" s="206"/>
      <c r="H323" s="206"/>
      <c r="I323" s="207"/>
    </row>
    <row r="324" spans="1:9" ht="15.75" customHeight="1" x14ac:dyDescent="0.4">
      <c r="A324" s="50" t="s">
        <v>124</v>
      </c>
      <c r="B324" s="41">
        <v>1</v>
      </c>
      <c r="C324" s="41" t="s">
        <v>90</v>
      </c>
      <c r="D324" s="172"/>
      <c r="E324" s="47">
        <f t="shared" si="9"/>
        <v>0</v>
      </c>
      <c r="F324" s="205"/>
      <c r="G324" s="206"/>
      <c r="H324" s="206"/>
      <c r="I324" s="207"/>
    </row>
    <row r="325" spans="1:9" ht="15.75" customHeight="1" x14ac:dyDescent="0.4">
      <c r="A325" s="50" t="s">
        <v>125</v>
      </c>
      <c r="B325" s="41">
        <v>1</v>
      </c>
      <c r="C325" s="41" t="s">
        <v>90</v>
      </c>
      <c r="D325" s="172"/>
      <c r="E325" s="47">
        <f t="shared" si="9"/>
        <v>0</v>
      </c>
      <c r="F325" s="205"/>
      <c r="G325" s="206"/>
      <c r="H325" s="206"/>
      <c r="I325" s="207"/>
    </row>
    <row r="326" spans="1:9" ht="15.75" customHeight="1" x14ac:dyDescent="0.4">
      <c r="A326" s="50" t="s">
        <v>126</v>
      </c>
      <c r="B326" s="41">
        <v>1</v>
      </c>
      <c r="C326" s="41" t="s">
        <v>90</v>
      </c>
      <c r="D326" s="172"/>
      <c r="E326" s="47">
        <f t="shared" si="9"/>
        <v>0</v>
      </c>
      <c r="F326" s="205"/>
      <c r="G326" s="206"/>
      <c r="H326" s="206"/>
      <c r="I326" s="207"/>
    </row>
    <row r="327" spans="1:9" ht="15.75" customHeight="1" x14ac:dyDescent="0.4">
      <c r="A327" s="50" t="s">
        <v>127</v>
      </c>
      <c r="B327" s="41">
        <v>1</v>
      </c>
      <c r="C327" s="41" t="s">
        <v>90</v>
      </c>
      <c r="D327" s="172"/>
      <c r="E327" s="47">
        <f t="shared" si="9"/>
        <v>0</v>
      </c>
      <c r="F327" s="205"/>
      <c r="G327" s="206"/>
      <c r="H327" s="206"/>
      <c r="I327" s="207"/>
    </row>
    <row r="328" spans="1:9" ht="15.75" customHeight="1" x14ac:dyDescent="0.4">
      <c r="A328" s="50" t="s">
        <v>128</v>
      </c>
      <c r="B328" s="41">
        <v>1</v>
      </c>
      <c r="C328" s="41" t="s">
        <v>90</v>
      </c>
      <c r="D328" s="172"/>
      <c r="E328" s="47">
        <f t="shared" si="9"/>
        <v>0</v>
      </c>
      <c r="F328" s="205"/>
      <c r="G328" s="206"/>
      <c r="H328" s="206"/>
      <c r="I328" s="207"/>
    </row>
    <row r="329" spans="1:9" ht="15.75" customHeight="1" x14ac:dyDescent="0.4">
      <c r="A329" s="50" t="s">
        <v>129</v>
      </c>
      <c r="B329" s="41">
        <v>1</v>
      </c>
      <c r="C329" s="41" t="s">
        <v>90</v>
      </c>
      <c r="D329" s="172"/>
      <c r="E329" s="47">
        <f t="shared" si="9"/>
        <v>0</v>
      </c>
      <c r="F329" s="205"/>
      <c r="G329" s="206"/>
      <c r="H329" s="206"/>
      <c r="I329" s="207"/>
    </row>
    <row r="330" spans="1:9" ht="15.75" customHeight="1" x14ac:dyDescent="0.4">
      <c r="A330" s="50" t="s">
        <v>130</v>
      </c>
      <c r="B330" s="41">
        <v>15</v>
      </c>
      <c r="C330" s="41" t="s">
        <v>131</v>
      </c>
      <c r="D330" s="172"/>
      <c r="E330" s="47">
        <f t="shared" si="9"/>
        <v>0</v>
      </c>
      <c r="F330" s="205" t="s">
        <v>132</v>
      </c>
      <c r="G330" s="206"/>
      <c r="H330" s="206"/>
      <c r="I330" s="207"/>
    </row>
    <row r="331" spans="1:9" ht="15.75" customHeight="1" x14ac:dyDescent="0.4">
      <c r="A331" s="50" t="s">
        <v>133</v>
      </c>
      <c r="B331" s="41">
        <v>1</v>
      </c>
      <c r="C331" s="41" t="s">
        <v>90</v>
      </c>
      <c r="D331" s="172"/>
      <c r="E331" s="47">
        <f t="shared" si="9"/>
        <v>0</v>
      </c>
      <c r="F331" s="205" t="s">
        <v>134</v>
      </c>
      <c r="G331" s="206"/>
      <c r="H331" s="206"/>
      <c r="I331" s="207"/>
    </row>
    <row r="332" spans="1:9" ht="15.75" customHeight="1" thickBot="1" x14ac:dyDescent="0.45">
      <c r="A332" s="50" t="s">
        <v>135</v>
      </c>
      <c r="B332" s="41">
        <v>1</v>
      </c>
      <c r="C332" s="41" t="s">
        <v>90</v>
      </c>
      <c r="D332" s="172"/>
      <c r="E332" s="47">
        <f t="shared" si="9"/>
        <v>0</v>
      </c>
      <c r="F332" s="205" t="s">
        <v>136</v>
      </c>
      <c r="G332" s="206"/>
      <c r="H332" s="206"/>
      <c r="I332" s="207"/>
    </row>
    <row r="333" spans="1:9" ht="16.5" customHeight="1" thickTop="1" thickBot="1" x14ac:dyDescent="0.45">
      <c r="A333" s="49" t="s">
        <v>137</v>
      </c>
      <c r="B333" s="41"/>
      <c r="C333" s="41"/>
      <c r="D333" s="164"/>
      <c r="E333" s="47"/>
      <c r="F333" s="208"/>
      <c r="G333" s="209"/>
      <c r="H333" s="209"/>
      <c r="I333" s="210"/>
    </row>
    <row r="334" spans="1:9" ht="15.75" customHeight="1" thickTop="1" x14ac:dyDescent="0.4">
      <c r="A334" s="50" t="s">
        <v>138</v>
      </c>
      <c r="B334" s="41">
        <v>1</v>
      </c>
      <c r="C334" s="41" t="s">
        <v>90</v>
      </c>
      <c r="D334" s="172"/>
      <c r="E334" s="47">
        <f t="shared" si="9"/>
        <v>0</v>
      </c>
      <c r="F334" s="205"/>
      <c r="G334" s="206"/>
      <c r="H334" s="206"/>
      <c r="I334" s="207"/>
    </row>
    <row r="335" spans="1:9" ht="15.75" customHeight="1" x14ac:dyDescent="0.4">
      <c r="A335" s="50" t="s">
        <v>139</v>
      </c>
      <c r="B335" s="41">
        <v>1</v>
      </c>
      <c r="C335" s="41" t="s">
        <v>90</v>
      </c>
      <c r="D335" s="172"/>
      <c r="E335" s="47">
        <f t="shared" si="9"/>
        <v>0</v>
      </c>
      <c r="F335" s="205"/>
      <c r="G335" s="206"/>
      <c r="H335" s="206"/>
      <c r="I335" s="207"/>
    </row>
    <row r="336" spans="1:9" ht="15.75" customHeight="1" x14ac:dyDescent="0.4">
      <c r="A336" s="48" t="s">
        <v>140</v>
      </c>
      <c r="B336" s="41">
        <v>1</v>
      </c>
      <c r="C336" s="41" t="s">
        <v>73</v>
      </c>
      <c r="D336" s="172"/>
      <c r="E336" s="47">
        <f t="shared" si="9"/>
        <v>0</v>
      </c>
      <c r="F336" s="205"/>
      <c r="G336" s="206"/>
      <c r="H336" s="206"/>
      <c r="I336" s="207"/>
    </row>
    <row r="337" spans="1:9" ht="15.75" customHeight="1" x14ac:dyDescent="0.4">
      <c r="A337" s="50" t="s">
        <v>141</v>
      </c>
      <c r="B337" s="41">
        <v>1</v>
      </c>
      <c r="C337" s="41" t="s">
        <v>90</v>
      </c>
      <c r="D337" s="172"/>
      <c r="E337" s="47">
        <f t="shared" ref="E337:E353" si="10">SUM(B337)*D337</f>
        <v>0</v>
      </c>
      <c r="F337" s="205"/>
      <c r="G337" s="206"/>
      <c r="H337" s="206"/>
      <c r="I337" s="207"/>
    </row>
    <row r="338" spans="1:9" ht="15.75" customHeight="1" thickBot="1" x14ac:dyDescent="0.45">
      <c r="A338" s="50" t="s">
        <v>142</v>
      </c>
      <c r="B338" s="41">
        <v>1</v>
      </c>
      <c r="C338" s="41" t="s">
        <v>90</v>
      </c>
      <c r="D338" s="172"/>
      <c r="E338" s="47">
        <f t="shared" si="10"/>
        <v>0</v>
      </c>
      <c r="F338" s="205"/>
      <c r="G338" s="206"/>
      <c r="H338" s="206"/>
      <c r="I338" s="207"/>
    </row>
    <row r="339" spans="1:9" ht="16.5" customHeight="1" thickTop="1" thickBot="1" x14ac:dyDescent="0.45">
      <c r="A339" s="49" t="s">
        <v>143</v>
      </c>
      <c r="B339" s="41"/>
      <c r="C339" s="41"/>
      <c r="D339" s="164"/>
      <c r="E339" s="47"/>
      <c r="F339" s="208"/>
      <c r="G339" s="209"/>
      <c r="H339" s="209"/>
      <c r="I339" s="210"/>
    </row>
    <row r="340" spans="1:9" ht="15.75" customHeight="1" thickTop="1" x14ac:dyDescent="0.4">
      <c r="A340" s="50" t="s">
        <v>234</v>
      </c>
      <c r="B340" s="41">
        <v>1</v>
      </c>
      <c r="C340" s="41" t="s">
        <v>90</v>
      </c>
      <c r="D340" s="172"/>
      <c r="E340" s="47">
        <f t="shared" si="10"/>
        <v>0</v>
      </c>
      <c r="F340" s="205"/>
      <c r="G340" s="206"/>
      <c r="H340" s="206"/>
      <c r="I340" s="207"/>
    </row>
    <row r="341" spans="1:9" ht="15.75" customHeight="1" x14ac:dyDescent="0.4">
      <c r="A341" s="50" t="s">
        <v>145</v>
      </c>
      <c r="B341" s="41">
        <v>1</v>
      </c>
      <c r="C341" s="41" t="s">
        <v>90</v>
      </c>
      <c r="D341" s="172"/>
      <c r="E341" s="47">
        <f t="shared" si="10"/>
        <v>0</v>
      </c>
      <c r="F341" s="205"/>
      <c r="G341" s="206"/>
      <c r="H341" s="206"/>
      <c r="I341" s="207"/>
    </row>
    <row r="342" spans="1:9" ht="15.75" customHeight="1" x14ac:dyDescent="0.4">
      <c r="A342" s="50" t="s">
        <v>146</v>
      </c>
      <c r="B342" s="41">
        <v>1</v>
      </c>
      <c r="C342" s="41" t="s">
        <v>90</v>
      </c>
      <c r="D342" s="172"/>
      <c r="E342" s="47">
        <f t="shared" si="10"/>
        <v>0</v>
      </c>
      <c r="F342" s="205"/>
      <c r="G342" s="206"/>
      <c r="H342" s="206"/>
      <c r="I342" s="207"/>
    </row>
    <row r="343" spans="1:9" ht="15.75" customHeight="1" x14ac:dyDescent="0.4">
      <c r="A343" s="50" t="s">
        <v>147</v>
      </c>
      <c r="B343" s="41">
        <v>8</v>
      </c>
      <c r="C343" s="41" t="s">
        <v>131</v>
      </c>
      <c r="D343" s="172"/>
      <c r="E343" s="47">
        <f t="shared" si="10"/>
        <v>0</v>
      </c>
      <c r="F343" s="205"/>
      <c r="G343" s="206"/>
      <c r="H343" s="206"/>
      <c r="I343" s="207"/>
    </row>
    <row r="344" spans="1:9" ht="15.75" customHeight="1" x14ac:dyDescent="0.4">
      <c r="A344" s="50" t="s">
        <v>148</v>
      </c>
      <c r="B344" s="41">
        <v>1</v>
      </c>
      <c r="C344" s="41" t="s">
        <v>90</v>
      </c>
      <c r="D344" s="172"/>
      <c r="E344" s="47">
        <f t="shared" si="10"/>
        <v>0</v>
      </c>
      <c r="F344" s="205"/>
      <c r="G344" s="206"/>
      <c r="H344" s="206"/>
      <c r="I344" s="207"/>
    </row>
    <row r="345" spans="1:9" ht="15.75" customHeight="1" thickBot="1" x14ac:dyDescent="0.45">
      <c r="A345" s="50" t="s">
        <v>149</v>
      </c>
      <c r="B345" s="41">
        <v>27</v>
      </c>
      <c r="C345" s="41" t="s">
        <v>131</v>
      </c>
      <c r="D345" s="172"/>
      <c r="E345" s="47">
        <f t="shared" si="10"/>
        <v>0</v>
      </c>
      <c r="F345" s="205"/>
      <c r="G345" s="206"/>
      <c r="H345" s="206"/>
      <c r="I345" s="207"/>
    </row>
    <row r="346" spans="1:9" ht="16.5" customHeight="1" thickTop="1" thickBot="1" x14ac:dyDescent="0.45">
      <c r="A346" s="49" t="s">
        <v>150</v>
      </c>
      <c r="B346" s="41"/>
      <c r="C346" s="41"/>
      <c r="D346" s="164"/>
      <c r="E346" s="47"/>
      <c r="F346" s="208"/>
      <c r="G346" s="209"/>
      <c r="H346" s="209"/>
      <c r="I346" s="210"/>
    </row>
    <row r="347" spans="1:9" ht="15.75" customHeight="1" thickTop="1" x14ac:dyDescent="0.4">
      <c r="A347" s="48" t="s">
        <v>235</v>
      </c>
      <c r="B347" s="41">
        <v>1</v>
      </c>
      <c r="C347" s="41" t="s">
        <v>73</v>
      </c>
      <c r="D347" s="172"/>
      <c r="E347" s="47">
        <f t="shared" si="10"/>
        <v>0</v>
      </c>
      <c r="F347" s="205"/>
      <c r="G347" s="206"/>
      <c r="H347" s="206"/>
      <c r="I347" s="207"/>
    </row>
    <row r="348" spans="1:9" ht="15.75" customHeight="1" x14ac:dyDescent="0.4">
      <c r="A348" s="48" t="s">
        <v>152</v>
      </c>
      <c r="B348" s="41">
        <v>1</v>
      </c>
      <c r="C348" s="41" t="s">
        <v>73</v>
      </c>
      <c r="D348" s="172"/>
      <c r="E348" s="47">
        <f t="shared" si="10"/>
        <v>0</v>
      </c>
      <c r="F348" s="205"/>
      <c r="G348" s="206"/>
      <c r="H348" s="206"/>
      <c r="I348" s="207"/>
    </row>
    <row r="349" spans="1:9" ht="15.75" customHeight="1" thickBot="1" x14ac:dyDescent="0.45">
      <c r="A349" s="48" t="s">
        <v>153</v>
      </c>
      <c r="B349" s="41"/>
      <c r="C349" s="41"/>
      <c r="D349" s="164"/>
      <c r="E349" s="144" t="s">
        <v>154</v>
      </c>
      <c r="F349" s="208" t="s">
        <v>155</v>
      </c>
      <c r="G349" s="209"/>
      <c r="H349" s="209"/>
      <c r="I349" s="210"/>
    </row>
    <row r="350" spans="1:9" ht="16.5" customHeight="1" thickTop="1" thickBot="1" x14ac:dyDescent="0.45">
      <c r="A350" s="49" t="s">
        <v>156</v>
      </c>
      <c r="B350" s="41"/>
      <c r="C350" s="41"/>
      <c r="D350" s="164"/>
      <c r="E350" s="47"/>
      <c r="F350" s="208"/>
      <c r="G350" s="209"/>
      <c r="H350" s="209"/>
      <c r="I350" s="210"/>
    </row>
    <row r="351" spans="1:9" ht="15.75" customHeight="1" thickTop="1" x14ac:dyDescent="0.4">
      <c r="A351" s="48" t="s">
        <v>236</v>
      </c>
      <c r="B351" s="41">
        <v>27</v>
      </c>
      <c r="C351" s="41" t="s">
        <v>131</v>
      </c>
      <c r="D351" s="172"/>
      <c r="E351" s="47">
        <f t="shared" si="10"/>
        <v>0</v>
      </c>
      <c r="F351" s="205"/>
      <c r="G351" s="206"/>
      <c r="H351" s="206"/>
      <c r="I351" s="207"/>
    </row>
    <row r="352" spans="1:9" ht="15.75" customHeight="1" x14ac:dyDescent="0.4">
      <c r="A352" s="48" t="s">
        <v>158</v>
      </c>
      <c r="B352" s="41">
        <v>1</v>
      </c>
      <c r="C352" s="41" t="s">
        <v>90</v>
      </c>
      <c r="D352" s="172"/>
      <c r="E352" s="47">
        <f t="shared" si="10"/>
        <v>0</v>
      </c>
      <c r="F352" s="205"/>
      <c r="G352" s="206"/>
      <c r="H352" s="206"/>
      <c r="I352" s="207"/>
    </row>
    <row r="353" spans="1:9" ht="15.75" customHeight="1" x14ac:dyDescent="0.4">
      <c r="A353" s="48" t="s">
        <v>159</v>
      </c>
      <c r="B353" s="41">
        <v>1</v>
      </c>
      <c r="C353" s="41" t="s">
        <v>90</v>
      </c>
      <c r="D353" s="172"/>
      <c r="E353" s="47">
        <f t="shared" si="10"/>
        <v>0</v>
      </c>
      <c r="F353" s="205"/>
      <c r="G353" s="206"/>
      <c r="H353" s="206"/>
      <c r="I353" s="207"/>
    </row>
    <row r="354" spans="1:9" ht="15.75" customHeight="1" thickBot="1" x14ac:dyDescent="0.45">
      <c r="A354" s="48"/>
      <c r="B354" s="41"/>
      <c r="C354" s="41"/>
      <c r="D354" s="46"/>
      <c r="E354" s="47"/>
      <c r="F354" s="208"/>
      <c r="G354" s="209"/>
      <c r="H354" s="209"/>
      <c r="I354" s="210"/>
    </row>
    <row r="355" spans="1:9" ht="16.5" customHeight="1" thickTop="1" thickBot="1" x14ac:dyDescent="0.45">
      <c r="A355" s="52" t="s">
        <v>160</v>
      </c>
      <c r="B355" s="53"/>
      <c r="C355" s="54"/>
      <c r="D355" s="55"/>
      <c r="E355" s="56">
        <f>SUM(E264:E353)</f>
        <v>0</v>
      </c>
      <c r="F355" s="199"/>
      <c r="G355" s="200"/>
      <c r="H355" s="200"/>
      <c r="I355" s="201"/>
    </row>
    <row r="356" spans="1:9" ht="16.5" customHeight="1" thickTop="1" thickBot="1" x14ac:dyDescent="0.45">
      <c r="A356" s="52" t="s">
        <v>161</v>
      </c>
      <c r="B356" s="53"/>
      <c r="C356" s="54"/>
      <c r="D356" s="55"/>
      <c r="E356" s="56">
        <f>SUM(E355)/B243</f>
        <v>0</v>
      </c>
      <c r="F356" s="199"/>
      <c r="G356" s="200"/>
      <c r="H356" s="200"/>
      <c r="I356" s="201"/>
    </row>
    <row r="357" spans="1:9" ht="16.5" customHeight="1" thickTop="1" thickBot="1" x14ac:dyDescent="0.45">
      <c r="A357" s="57"/>
      <c r="B357" s="58"/>
      <c r="C357" s="58"/>
      <c r="D357" s="58"/>
      <c r="E357" s="59"/>
      <c r="F357" s="60"/>
      <c r="G357" s="60"/>
      <c r="H357" s="60"/>
      <c r="I357" s="60"/>
    </row>
    <row r="358" spans="1:9" ht="16.5" customHeight="1" thickTop="1" thickBot="1" x14ac:dyDescent="0.45">
      <c r="A358" s="52" t="s">
        <v>162</v>
      </c>
      <c r="B358" s="53"/>
      <c r="C358" s="54"/>
      <c r="D358" s="55"/>
      <c r="E358" s="56"/>
      <c r="F358" s="199"/>
      <c r="G358" s="200"/>
      <c r="H358" s="200"/>
      <c r="I358" s="201"/>
    </row>
    <row r="359" spans="1:9" ht="15.75" customHeight="1" thickTop="1" x14ac:dyDescent="0.4">
      <c r="A359" s="61" t="s">
        <v>163</v>
      </c>
      <c r="B359" s="62"/>
      <c r="C359" s="63"/>
      <c r="D359" s="64"/>
      <c r="E359" s="174">
        <v>0</v>
      </c>
      <c r="F359" s="237"/>
      <c r="G359" s="238"/>
      <c r="H359" s="238"/>
      <c r="I359" s="239"/>
    </row>
    <row r="360" spans="1:9" ht="15.75" customHeight="1" thickBot="1" x14ac:dyDescent="0.45">
      <c r="A360" s="61" t="s">
        <v>164</v>
      </c>
      <c r="B360" s="66"/>
      <c r="C360" s="67"/>
      <c r="D360" s="68"/>
      <c r="E360" s="175">
        <v>0</v>
      </c>
      <c r="F360" s="247"/>
      <c r="G360" s="248"/>
      <c r="H360" s="248"/>
      <c r="I360" s="249"/>
    </row>
    <row r="361" spans="1:9" ht="16.5" customHeight="1" thickTop="1" thickBot="1" x14ac:dyDescent="0.45">
      <c r="A361" s="52" t="s">
        <v>165</v>
      </c>
      <c r="B361" s="53"/>
      <c r="C361" s="54"/>
      <c r="D361" s="55"/>
      <c r="E361" s="94">
        <f>SUM(E359:E360)</f>
        <v>0</v>
      </c>
      <c r="F361" s="199"/>
      <c r="G361" s="200"/>
      <c r="H361" s="200"/>
      <c r="I361" s="201"/>
    </row>
    <row r="362" spans="1:9" ht="16.5" customHeight="1" thickTop="1" thickBot="1" x14ac:dyDescent="0.45">
      <c r="A362" s="57"/>
      <c r="B362" s="58"/>
      <c r="C362" s="58"/>
      <c r="D362" s="58"/>
      <c r="E362" s="59"/>
      <c r="F362" s="60"/>
      <c r="G362" s="60"/>
      <c r="H362" s="60"/>
      <c r="I362" s="60"/>
    </row>
    <row r="363" spans="1:9" ht="16.5" customHeight="1" thickTop="1" thickBot="1" x14ac:dyDescent="0.45">
      <c r="A363" s="52" t="s">
        <v>166</v>
      </c>
      <c r="B363" s="53"/>
      <c r="C363" s="54"/>
      <c r="D363" s="54"/>
      <c r="E363" s="69"/>
      <c r="F363" s="54"/>
      <c r="G363" s="54"/>
      <c r="H363" s="54"/>
      <c r="I363" s="55"/>
    </row>
    <row r="364" spans="1:9" ht="16.5" customHeight="1" thickTop="1" thickBot="1" x14ac:dyDescent="0.45">
      <c r="A364" s="202"/>
      <c r="B364" s="203"/>
      <c r="C364" s="203"/>
      <c r="D364" s="203"/>
      <c r="E364" s="203"/>
      <c r="F364" s="203"/>
      <c r="G364" s="203"/>
      <c r="H364" s="203"/>
      <c r="I364" s="204"/>
    </row>
    <row r="365" spans="1:9" ht="16.5" customHeight="1" thickBot="1" x14ac:dyDescent="0.45">
      <c r="A365" s="70" t="s">
        <v>167</v>
      </c>
      <c r="B365" s="71" t="s">
        <v>55</v>
      </c>
      <c r="C365" s="71" t="s">
        <v>56</v>
      </c>
      <c r="D365" s="71" t="s">
        <v>57</v>
      </c>
      <c r="E365" s="72" t="s">
        <v>58</v>
      </c>
      <c r="F365" s="72" t="s">
        <v>168</v>
      </c>
      <c r="G365" s="73" t="s">
        <v>58</v>
      </c>
      <c r="H365" s="80"/>
      <c r="I365" s="75"/>
    </row>
    <row r="366" spans="1:9" ht="16.5" customHeight="1" thickTop="1" thickBot="1" x14ac:dyDescent="0.45">
      <c r="A366" s="76" t="s">
        <v>169</v>
      </c>
      <c r="B366" s="128"/>
      <c r="C366" s="77"/>
      <c r="D366" s="128"/>
      <c r="E366" s="78"/>
      <c r="F366" s="78"/>
      <c r="G366" s="79"/>
      <c r="H366" s="80"/>
      <c r="I366" s="75"/>
    </row>
    <row r="367" spans="1:9" ht="16.5" customHeight="1" thickTop="1" thickBot="1" x14ac:dyDescent="0.45">
      <c r="A367" s="81" t="s">
        <v>170</v>
      </c>
      <c r="B367" s="129">
        <v>71.599999999999994</v>
      </c>
      <c r="C367" s="39" t="s">
        <v>171</v>
      </c>
      <c r="D367" s="176"/>
      <c r="E367" s="78">
        <f>SUM(B367)*D367</f>
        <v>0</v>
      </c>
      <c r="F367" s="82">
        <v>3</v>
      </c>
      <c r="G367" s="83">
        <f>SUM(E367*F367)</f>
        <v>0</v>
      </c>
      <c r="H367" s="80"/>
      <c r="I367" s="75"/>
    </row>
    <row r="368" spans="1:9" ht="16.5" customHeight="1" thickTop="1" thickBot="1" x14ac:dyDescent="0.45">
      <c r="A368" s="76" t="s">
        <v>172</v>
      </c>
      <c r="B368" s="129"/>
      <c r="C368" s="39"/>
      <c r="D368" s="129"/>
      <c r="E368" s="78"/>
      <c r="F368" s="78"/>
      <c r="G368" s="79"/>
      <c r="H368" s="80"/>
      <c r="I368" s="75"/>
    </row>
    <row r="369" spans="1:9" ht="16.5" customHeight="1" thickTop="1" x14ac:dyDescent="0.4">
      <c r="A369" s="84" t="s">
        <v>172</v>
      </c>
      <c r="B369" s="129">
        <v>71.599999999999994</v>
      </c>
      <c r="C369" s="39" t="s">
        <v>171</v>
      </c>
      <c r="D369" s="176"/>
      <c r="E369" s="78">
        <f>SUM(B369)*D369</f>
        <v>0</v>
      </c>
      <c r="F369" s="82">
        <v>3</v>
      </c>
      <c r="G369" s="83">
        <f>SUM(E369*F369)</f>
        <v>0</v>
      </c>
      <c r="H369" s="80"/>
      <c r="I369" s="75"/>
    </row>
    <row r="370" spans="1:9" ht="16.5" customHeight="1" thickBot="1" x14ac:dyDescent="0.45">
      <c r="A370" s="179" t="s">
        <v>173</v>
      </c>
      <c r="B370" s="129">
        <v>1</v>
      </c>
      <c r="C370" s="39" t="s">
        <v>90</v>
      </c>
      <c r="D370" s="176"/>
      <c r="E370" s="78">
        <f>SUM(B370)*D370</f>
        <v>0</v>
      </c>
      <c r="F370" s="85">
        <v>3</v>
      </c>
      <c r="G370" s="86">
        <f>SUM(E370*F370)</f>
        <v>0</v>
      </c>
      <c r="H370" s="80"/>
      <c r="I370" s="75"/>
    </row>
    <row r="371" spans="1:9" ht="16.5" customHeight="1" thickBot="1" x14ac:dyDescent="0.45">
      <c r="A371" s="87" t="s">
        <v>174</v>
      </c>
      <c r="B371" s="40"/>
      <c r="C371" s="40"/>
      <c r="D371" s="40"/>
      <c r="E371" s="40"/>
      <c r="F371" s="88"/>
      <c r="G371" s="89">
        <f>SUM(G367:G370)</f>
        <v>0</v>
      </c>
      <c r="H371" s="80"/>
      <c r="I371" s="75"/>
    </row>
    <row r="372" spans="1:9" ht="16.5" customHeight="1" thickBot="1" x14ac:dyDescent="0.45">
      <c r="A372" s="240"/>
      <c r="B372" s="241"/>
      <c r="C372" s="241"/>
      <c r="D372" s="241"/>
      <c r="E372" s="241"/>
      <c r="F372" s="241"/>
      <c r="G372" s="241"/>
      <c r="H372" s="241"/>
      <c r="I372" s="242"/>
    </row>
    <row r="373" spans="1:9" ht="16.5" customHeight="1" thickBot="1" x14ac:dyDescent="0.45">
      <c r="A373" s="70" t="s">
        <v>175</v>
      </c>
      <c r="B373" s="71" t="s">
        <v>55</v>
      </c>
      <c r="C373" s="71" t="s">
        <v>56</v>
      </c>
      <c r="D373" s="71" t="s">
        <v>57</v>
      </c>
      <c r="E373" s="72" t="s">
        <v>58</v>
      </c>
      <c r="F373" s="72" t="s">
        <v>168</v>
      </c>
      <c r="G373" s="73" t="s">
        <v>58</v>
      </c>
      <c r="H373" s="80"/>
      <c r="I373" s="75"/>
    </row>
    <row r="374" spans="1:9" ht="16.5" customHeight="1" thickTop="1" thickBot="1" x14ac:dyDescent="0.45">
      <c r="A374" s="76" t="s">
        <v>169</v>
      </c>
      <c r="B374" s="128"/>
      <c r="C374" s="77"/>
      <c r="D374" s="128"/>
      <c r="E374" s="78"/>
      <c r="F374" s="78"/>
      <c r="G374" s="79"/>
      <c r="H374" s="80"/>
      <c r="I374" s="75"/>
    </row>
    <row r="375" spans="1:9" ht="16.5" customHeight="1" thickTop="1" thickBot="1" x14ac:dyDescent="0.45">
      <c r="A375" s="81" t="s">
        <v>170</v>
      </c>
      <c r="B375" s="129">
        <v>71.599999999999994</v>
      </c>
      <c r="C375" s="39" t="s">
        <v>171</v>
      </c>
      <c r="D375" s="176"/>
      <c r="E375" s="78">
        <f>SUM(B375)*D375</f>
        <v>0</v>
      </c>
      <c r="F375" s="82">
        <v>5</v>
      </c>
      <c r="G375" s="83">
        <f>SUM(E375*F375)</f>
        <v>0</v>
      </c>
      <c r="H375" s="80"/>
      <c r="I375" s="75"/>
    </row>
    <row r="376" spans="1:9" ht="16.5" customHeight="1" thickTop="1" thickBot="1" x14ac:dyDescent="0.45">
      <c r="A376" s="76" t="s">
        <v>172</v>
      </c>
      <c r="B376" s="129"/>
      <c r="C376" s="39"/>
      <c r="D376" s="129"/>
      <c r="E376" s="78"/>
      <c r="F376" s="78"/>
      <c r="G376" s="79"/>
      <c r="H376" s="80"/>
      <c r="I376" s="75"/>
    </row>
    <row r="377" spans="1:9" ht="16.5" customHeight="1" thickTop="1" x14ac:dyDescent="0.4">
      <c r="A377" s="84" t="s">
        <v>172</v>
      </c>
      <c r="B377" s="129">
        <v>71.599999999999994</v>
      </c>
      <c r="C377" s="39" t="s">
        <v>171</v>
      </c>
      <c r="D377" s="176"/>
      <c r="E377" s="78">
        <f>SUM(B377)*D377</f>
        <v>0</v>
      </c>
      <c r="F377" s="82">
        <v>5</v>
      </c>
      <c r="G377" s="83">
        <f>SUM(E377*F377)</f>
        <v>0</v>
      </c>
      <c r="H377" s="80"/>
      <c r="I377" s="75"/>
    </row>
    <row r="378" spans="1:9" ht="16.5" customHeight="1" thickBot="1" x14ac:dyDescent="0.45">
      <c r="A378" s="179" t="s">
        <v>173</v>
      </c>
      <c r="B378" s="129">
        <v>1</v>
      </c>
      <c r="C378" s="39" t="s">
        <v>90</v>
      </c>
      <c r="D378" s="176"/>
      <c r="E378" s="78">
        <f>SUM(B378)*D378</f>
        <v>0</v>
      </c>
      <c r="F378" s="85">
        <v>5</v>
      </c>
      <c r="G378" s="86">
        <f>SUM(E378*F378)</f>
        <v>0</v>
      </c>
      <c r="H378" s="80"/>
      <c r="I378" s="75"/>
    </row>
    <row r="379" spans="1:9" ht="16.5" customHeight="1" thickBot="1" x14ac:dyDescent="0.45">
      <c r="A379" s="87" t="s">
        <v>176</v>
      </c>
      <c r="B379" s="40"/>
      <c r="C379" s="40"/>
      <c r="D379" s="40"/>
      <c r="E379" s="40"/>
      <c r="F379" s="88"/>
      <c r="G379" s="89">
        <f>SUM(G375:G378)</f>
        <v>0</v>
      </c>
      <c r="H379" s="80"/>
      <c r="I379" s="75"/>
    </row>
    <row r="380" spans="1:9" ht="16.5" customHeight="1" thickBot="1" x14ac:dyDescent="0.45">
      <c r="A380" s="180"/>
      <c r="B380" s="180"/>
      <c r="C380" s="180"/>
      <c r="D380" s="180"/>
      <c r="E380" s="180"/>
      <c r="F380" s="180"/>
      <c r="G380" s="180"/>
      <c r="H380" s="180"/>
      <c r="I380" s="180"/>
    </row>
    <row r="381" spans="1:9" ht="16.5" customHeight="1" thickBot="1" x14ac:dyDescent="0.45">
      <c r="A381" s="70" t="s">
        <v>177</v>
      </c>
      <c r="B381" s="71" t="s">
        <v>55</v>
      </c>
      <c r="C381" s="71" t="s">
        <v>56</v>
      </c>
      <c r="D381" s="71" t="s">
        <v>57</v>
      </c>
      <c r="E381" s="72" t="s">
        <v>58</v>
      </c>
      <c r="F381" s="72" t="s">
        <v>168</v>
      </c>
      <c r="G381" s="73" t="s">
        <v>58</v>
      </c>
      <c r="H381" s="74"/>
      <c r="I381" s="75"/>
    </row>
    <row r="382" spans="1:9" ht="16.5" customHeight="1" thickTop="1" thickBot="1" x14ac:dyDescent="0.45">
      <c r="A382" s="76" t="s">
        <v>169</v>
      </c>
      <c r="B382" s="128"/>
      <c r="C382" s="77"/>
      <c r="D382" s="128"/>
      <c r="E382" s="78"/>
      <c r="F382" s="78"/>
      <c r="G382" s="79"/>
      <c r="H382" s="80"/>
      <c r="I382" s="75"/>
    </row>
    <row r="383" spans="1:9" ht="16.5" customHeight="1" thickTop="1" thickBot="1" x14ac:dyDescent="0.45">
      <c r="A383" s="81" t="s">
        <v>170</v>
      </c>
      <c r="B383" s="129">
        <v>85.2</v>
      </c>
      <c r="C383" s="39" t="s">
        <v>171</v>
      </c>
      <c r="D383" s="176"/>
      <c r="E383" s="78">
        <f>SUM(B383)*D383</f>
        <v>0</v>
      </c>
      <c r="F383" s="82">
        <v>10</v>
      </c>
      <c r="G383" s="83">
        <f>SUM(E383*F383)</f>
        <v>0</v>
      </c>
      <c r="H383" s="80"/>
      <c r="I383" s="75"/>
    </row>
    <row r="384" spans="1:9" ht="16.5" customHeight="1" thickTop="1" thickBot="1" x14ac:dyDescent="0.45">
      <c r="A384" s="76" t="s">
        <v>172</v>
      </c>
      <c r="B384" s="129"/>
      <c r="C384" s="39"/>
      <c r="D384" s="129"/>
      <c r="E384" s="78"/>
      <c r="F384" s="78"/>
      <c r="G384" s="79"/>
      <c r="H384" s="80"/>
      <c r="I384" s="75"/>
    </row>
    <row r="385" spans="1:9" ht="16.5" customHeight="1" thickTop="1" x14ac:dyDescent="0.4">
      <c r="A385" s="84" t="s">
        <v>172</v>
      </c>
      <c r="B385" s="129">
        <v>85.2</v>
      </c>
      <c r="C385" s="39" t="s">
        <v>171</v>
      </c>
      <c r="D385" s="176"/>
      <c r="E385" s="78">
        <f>SUM(B385)*D385</f>
        <v>0</v>
      </c>
      <c r="F385" s="82">
        <v>10</v>
      </c>
      <c r="G385" s="83">
        <f>SUM(E385*F385)</f>
        <v>0</v>
      </c>
      <c r="H385" s="80"/>
      <c r="I385" s="75"/>
    </row>
    <row r="386" spans="1:9" ht="16.5" customHeight="1" thickBot="1" x14ac:dyDescent="0.45">
      <c r="A386" s="179" t="s">
        <v>173</v>
      </c>
      <c r="B386" s="129">
        <v>1</v>
      </c>
      <c r="C386" s="39" t="s">
        <v>90</v>
      </c>
      <c r="D386" s="176"/>
      <c r="E386" s="78">
        <f>SUM(B386)*D386</f>
        <v>0</v>
      </c>
      <c r="F386" s="85">
        <v>10</v>
      </c>
      <c r="G386" s="86">
        <f>SUM(E386*F386)</f>
        <v>0</v>
      </c>
      <c r="H386" s="80"/>
      <c r="I386" s="75"/>
    </row>
    <row r="387" spans="1:9" ht="16.5" customHeight="1" thickBot="1" x14ac:dyDescent="0.45">
      <c r="A387" s="87" t="s">
        <v>178</v>
      </c>
      <c r="B387" s="40"/>
      <c r="C387" s="40"/>
      <c r="D387" s="40"/>
      <c r="E387" s="40"/>
      <c r="F387" s="88"/>
      <c r="G387" s="89">
        <f>SUM(G383:G386)</f>
        <v>0</v>
      </c>
      <c r="H387" s="90"/>
      <c r="I387" s="75"/>
    </row>
    <row r="388" spans="1:9" ht="16.5" customHeight="1" thickBot="1" x14ac:dyDescent="0.45">
      <c r="A388" s="183"/>
      <c r="B388" s="93"/>
      <c r="C388" s="93"/>
      <c r="D388" s="93"/>
      <c r="E388" s="93"/>
      <c r="F388" s="184"/>
      <c r="G388" s="185"/>
      <c r="H388" s="80"/>
      <c r="I388" s="80"/>
    </row>
    <row r="389" spans="1:9" ht="16.5" customHeight="1" thickBot="1" x14ac:dyDescent="0.45">
      <c r="A389" s="70" t="s">
        <v>179</v>
      </c>
      <c r="B389" s="71" t="s">
        <v>55</v>
      </c>
      <c r="C389" s="71" t="s">
        <v>56</v>
      </c>
      <c r="D389" s="71" t="s">
        <v>57</v>
      </c>
      <c r="E389" s="72" t="s">
        <v>58</v>
      </c>
      <c r="F389" s="72" t="s">
        <v>168</v>
      </c>
      <c r="G389" s="73" t="s">
        <v>58</v>
      </c>
      <c r="H389" s="80"/>
      <c r="I389" s="80"/>
    </row>
    <row r="390" spans="1:9" ht="16.5" customHeight="1" thickTop="1" thickBot="1" x14ac:dyDescent="0.45">
      <c r="A390" s="76" t="s">
        <v>169</v>
      </c>
      <c r="B390" s="128"/>
      <c r="C390" s="77"/>
      <c r="D390" s="128"/>
      <c r="E390" s="78"/>
      <c r="F390" s="78"/>
      <c r="G390" s="79"/>
      <c r="H390" s="80"/>
      <c r="I390" s="80"/>
    </row>
    <row r="391" spans="1:9" ht="16.5" customHeight="1" thickTop="1" thickBot="1" x14ac:dyDescent="0.45">
      <c r="A391" s="81" t="s">
        <v>170</v>
      </c>
      <c r="B391" s="129">
        <v>86.1</v>
      </c>
      <c r="C391" s="39" t="s">
        <v>171</v>
      </c>
      <c r="D391" s="176"/>
      <c r="E391" s="78">
        <f>SUM(B391)*D391</f>
        <v>0</v>
      </c>
      <c r="F391" s="82">
        <v>3</v>
      </c>
      <c r="G391" s="83">
        <f>SUM(E391*F391)</f>
        <v>0</v>
      </c>
      <c r="H391" s="80"/>
      <c r="I391" s="80"/>
    </row>
    <row r="392" spans="1:9" ht="16.5" customHeight="1" thickTop="1" thickBot="1" x14ac:dyDescent="0.45">
      <c r="A392" s="76" t="s">
        <v>172</v>
      </c>
      <c r="B392" s="129"/>
      <c r="C392" s="39"/>
      <c r="D392" s="129"/>
      <c r="E392" s="78"/>
      <c r="F392" s="78"/>
      <c r="G392" s="79"/>
      <c r="H392" s="80"/>
      <c r="I392" s="80"/>
    </row>
    <row r="393" spans="1:9" ht="16.5" customHeight="1" thickTop="1" x14ac:dyDescent="0.4">
      <c r="A393" s="84" t="s">
        <v>172</v>
      </c>
      <c r="B393" s="129">
        <v>86.1</v>
      </c>
      <c r="C393" s="39" t="s">
        <v>171</v>
      </c>
      <c r="D393" s="176"/>
      <c r="E393" s="78">
        <f>SUM(B393)*D393</f>
        <v>0</v>
      </c>
      <c r="F393" s="82">
        <v>3</v>
      </c>
      <c r="G393" s="83">
        <f>SUM(E393*F393)</f>
        <v>0</v>
      </c>
      <c r="H393" s="80"/>
      <c r="I393" s="80"/>
    </row>
    <row r="394" spans="1:9" ht="16.5" customHeight="1" thickBot="1" x14ac:dyDescent="0.45">
      <c r="A394" s="179" t="s">
        <v>173</v>
      </c>
      <c r="B394" s="129">
        <v>1</v>
      </c>
      <c r="C394" s="39" t="s">
        <v>90</v>
      </c>
      <c r="D394" s="176"/>
      <c r="E394" s="78">
        <f>SUM(B394)*D394</f>
        <v>0</v>
      </c>
      <c r="F394" s="85">
        <v>3</v>
      </c>
      <c r="G394" s="86">
        <f>SUM(E394*F394)</f>
        <v>0</v>
      </c>
      <c r="H394" s="80"/>
      <c r="I394" s="80"/>
    </row>
    <row r="395" spans="1:9" ht="16.5" customHeight="1" thickBot="1" x14ac:dyDescent="0.45">
      <c r="A395" s="87" t="s">
        <v>178</v>
      </c>
      <c r="B395" s="40"/>
      <c r="C395" s="40"/>
      <c r="D395" s="40"/>
      <c r="E395" s="40"/>
      <c r="F395" s="88"/>
      <c r="G395" s="89">
        <f>SUM(G391:G394)</f>
        <v>0</v>
      </c>
      <c r="H395" s="80"/>
      <c r="I395" s="80"/>
    </row>
    <row r="396" spans="1:9" ht="16.5" customHeight="1" thickBot="1" x14ac:dyDescent="0.45">
      <c r="A396" s="180"/>
      <c r="B396" s="180"/>
      <c r="C396" s="180"/>
      <c r="D396" s="180"/>
      <c r="E396" s="180"/>
      <c r="F396" s="180"/>
      <c r="G396" s="180"/>
      <c r="H396" s="180"/>
      <c r="I396" s="180"/>
    </row>
    <row r="397" spans="1:9" ht="16.5" customHeight="1" thickBot="1" x14ac:dyDescent="0.45">
      <c r="A397" s="70" t="s">
        <v>180</v>
      </c>
      <c r="B397" s="71" t="s">
        <v>55</v>
      </c>
      <c r="C397" s="71" t="s">
        <v>56</v>
      </c>
      <c r="D397" s="71" t="s">
        <v>57</v>
      </c>
      <c r="E397" s="72" t="s">
        <v>58</v>
      </c>
      <c r="F397" s="72" t="s">
        <v>168</v>
      </c>
      <c r="G397" s="73" t="s">
        <v>58</v>
      </c>
      <c r="H397" s="80"/>
      <c r="I397" s="75"/>
    </row>
    <row r="398" spans="1:9" ht="16.5" customHeight="1" thickTop="1" thickBot="1" x14ac:dyDescent="0.45">
      <c r="A398" s="76" t="s">
        <v>169</v>
      </c>
      <c r="B398" s="128"/>
      <c r="C398" s="77"/>
      <c r="D398" s="128"/>
      <c r="E398" s="78"/>
      <c r="F398" s="78"/>
      <c r="G398" s="79"/>
      <c r="H398" s="80"/>
      <c r="I398" s="75"/>
    </row>
    <row r="399" spans="1:9" ht="16.5" customHeight="1" thickTop="1" thickBot="1" x14ac:dyDescent="0.45">
      <c r="A399" s="81" t="s">
        <v>170</v>
      </c>
      <c r="B399" s="129">
        <v>94.2</v>
      </c>
      <c r="C399" s="39" t="s">
        <v>171</v>
      </c>
      <c r="D399" s="176"/>
      <c r="E399" s="78">
        <f>SUM(B399)*D399</f>
        <v>0</v>
      </c>
      <c r="F399" s="82">
        <v>6</v>
      </c>
      <c r="G399" s="83">
        <f>SUM(E399*F399)</f>
        <v>0</v>
      </c>
      <c r="H399" s="80"/>
      <c r="I399" s="75"/>
    </row>
    <row r="400" spans="1:9" ht="16.5" customHeight="1" thickTop="1" thickBot="1" x14ac:dyDescent="0.45">
      <c r="A400" s="76" t="s">
        <v>172</v>
      </c>
      <c r="B400" s="129"/>
      <c r="C400" s="39"/>
      <c r="D400" s="129"/>
      <c r="E400" s="78"/>
      <c r="F400" s="78"/>
      <c r="G400" s="79"/>
      <c r="H400" s="80"/>
      <c r="I400" s="75"/>
    </row>
    <row r="401" spans="1:9" ht="16.5" customHeight="1" thickTop="1" x14ac:dyDescent="0.4">
      <c r="A401" s="84" t="s">
        <v>172</v>
      </c>
      <c r="B401" s="129">
        <v>94.2</v>
      </c>
      <c r="C401" s="39" t="s">
        <v>171</v>
      </c>
      <c r="D401" s="176"/>
      <c r="E401" s="78">
        <f>SUM(B401)*D401</f>
        <v>0</v>
      </c>
      <c r="F401" s="82">
        <v>6</v>
      </c>
      <c r="G401" s="83">
        <f>SUM(E401*F401)</f>
        <v>0</v>
      </c>
      <c r="H401" s="80"/>
      <c r="I401" s="75"/>
    </row>
    <row r="402" spans="1:9" ht="16.5" customHeight="1" thickBot="1" x14ac:dyDescent="0.45">
      <c r="A402" s="179" t="s">
        <v>173</v>
      </c>
      <c r="B402" s="129">
        <v>1</v>
      </c>
      <c r="C402" s="39" t="s">
        <v>90</v>
      </c>
      <c r="D402" s="176"/>
      <c r="E402" s="78">
        <f>SUM(B402)*D402</f>
        <v>0</v>
      </c>
      <c r="F402" s="85">
        <v>6</v>
      </c>
      <c r="G402" s="86">
        <f>SUM(E402*F402)</f>
        <v>0</v>
      </c>
      <c r="H402" s="80"/>
      <c r="I402" s="75"/>
    </row>
    <row r="403" spans="1:9" ht="16.5" customHeight="1" thickBot="1" x14ac:dyDescent="0.45">
      <c r="A403" s="87" t="s">
        <v>181</v>
      </c>
      <c r="B403" s="40"/>
      <c r="C403" s="40"/>
      <c r="D403" s="40"/>
      <c r="E403" s="40"/>
      <c r="F403" s="88"/>
      <c r="G403" s="89">
        <f>SUM(G399:G402)</f>
        <v>0</v>
      </c>
      <c r="H403" s="80"/>
      <c r="I403" s="75"/>
    </row>
    <row r="404" spans="1:9" ht="15.4" thickBot="1" x14ac:dyDescent="0.45">
      <c r="A404" s="196"/>
      <c r="B404" s="196"/>
      <c r="C404" s="196"/>
      <c r="D404" s="196"/>
      <c r="E404" s="196"/>
      <c r="F404" s="196"/>
      <c r="G404" s="196"/>
      <c r="H404" s="196"/>
      <c r="I404" s="196"/>
    </row>
    <row r="405" spans="1:9" ht="15.4" thickBot="1" x14ac:dyDescent="0.45">
      <c r="A405" s="112" t="s">
        <v>182</v>
      </c>
      <c r="B405" s="71" t="s">
        <v>55</v>
      </c>
      <c r="C405" s="71" t="s">
        <v>56</v>
      </c>
      <c r="D405" s="71" t="s">
        <v>57</v>
      </c>
      <c r="E405" s="113" t="s">
        <v>58</v>
      </c>
      <c r="F405" s="72"/>
      <c r="G405" s="73"/>
      <c r="H405" s="149"/>
      <c r="I405" s="150"/>
    </row>
    <row r="406" spans="1:9" thickTop="1" thickBot="1" x14ac:dyDescent="0.45">
      <c r="A406" s="114" t="s">
        <v>183</v>
      </c>
      <c r="B406" s="39"/>
      <c r="C406" s="39"/>
      <c r="D406" s="129"/>
      <c r="E406" s="110"/>
      <c r="F406" s="108"/>
      <c r="G406" s="109"/>
      <c r="H406" s="65"/>
      <c r="I406" s="110"/>
    </row>
    <row r="407" spans="1:9" ht="15.4" thickTop="1" x14ac:dyDescent="0.4">
      <c r="A407" s="116" t="s">
        <v>184</v>
      </c>
      <c r="B407" s="39">
        <v>7942</v>
      </c>
      <c r="C407" s="39" t="s">
        <v>185</v>
      </c>
      <c r="D407" s="176"/>
      <c r="E407" s="78">
        <f>SUM(B407)*D407</f>
        <v>0</v>
      </c>
      <c r="F407" s="78"/>
      <c r="G407" s="111"/>
      <c r="H407" s="65"/>
      <c r="I407" s="110"/>
    </row>
    <row r="408" spans="1:9" ht="15.4" thickBot="1" x14ac:dyDescent="0.45">
      <c r="A408" s="117" t="s">
        <v>186</v>
      </c>
      <c r="B408" s="39">
        <v>7942</v>
      </c>
      <c r="C408" s="39" t="s">
        <v>185</v>
      </c>
      <c r="D408" s="176"/>
      <c r="E408" s="78">
        <f t="shared" ref="E408" si="11">SUM(B408)*D408</f>
        <v>0</v>
      </c>
      <c r="F408" s="78"/>
      <c r="G408" s="111"/>
      <c r="H408" s="65"/>
      <c r="I408" s="110"/>
    </row>
    <row r="409" spans="1:9" thickTop="1" thickBot="1" x14ac:dyDescent="0.45">
      <c r="A409" s="114" t="s">
        <v>187</v>
      </c>
      <c r="B409" s="39"/>
      <c r="C409" s="39"/>
      <c r="D409" s="129"/>
      <c r="E409" s="78"/>
      <c r="F409" s="78"/>
      <c r="G409" s="111"/>
      <c r="H409" s="65"/>
      <c r="I409" s="110"/>
    </row>
    <row r="410" spans="1:9" ht="15.4" thickTop="1" x14ac:dyDescent="0.4">
      <c r="A410" s="116" t="s">
        <v>188</v>
      </c>
      <c r="B410" s="39">
        <v>814</v>
      </c>
      <c r="C410" s="39" t="s">
        <v>185</v>
      </c>
      <c r="D410" s="176"/>
      <c r="E410" s="78">
        <f t="shared" ref="E410:E414" si="12">SUM(B410)*D410</f>
        <v>0</v>
      </c>
      <c r="F410" s="78"/>
      <c r="G410" s="111"/>
      <c r="H410" s="65"/>
      <c r="I410" s="110"/>
    </row>
    <row r="411" spans="1:9" ht="15" x14ac:dyDescent="0.4">
      <c r="A411" s="96" t="s">
        <v>189</v>
      </c>
      <c r="B411" s="39">
        <v>592</v>
      </c>
      <c r="C411" s="39" t="s">
        <v>185</v>
      </c>
      <c r="D411" s="176"/>
      <c r="E411" s="78">
        <f t="shared" si="12"/>
        <v>0</v>
      </c>
      <c r="F411" s="78"/>
      <c r="G411" s="111"/>
      <c r="H411" s="65"/>
      <c r="I411" s="110"/>
    </row>
    <row r="412" spans="1:9" ht="15" x14ac:dyDescent="0.4">
      <c r="A412" s="96" t="s">
        <v>190</v>
      </c>
      <c r="B412" s="181" t="s">
        <v>191</v>
      </c>
      <c r="C412" s="39" t="s">
        <v>185</v>
      </c>
      <c r="D412" s="176"/>
      <c r="E412" s="78">
        <f t="shared" si="12"/>
        <v>0</v>
      </c>
      <c r="F412" s="78"/>
      <c r="G412" s="111"/>
      <c r="H412" s="65"/>
      <c r="I412" s="110"/>
    </row>
    <row r="413" spans="1:9" ht="15" x14ac:dyDescent="0.4">
      <c r="A413" s="96" t="s">
        <v>192</v>
      </c>
      <c r="B413" s="39">
        <v>900</v>
      </c>
      <c r="C413" s="39" t="s">
        <v>185</v>
      </c>
      <c r="D413" s="176"/>
      <c r="E413" s="78">
        <f t="shared" si="12"/>
        <v>0</v>
      </c>
      <c r="F413" s="78"/>
      <c r="G413" s="111"/>
      <c r="H413" s="65"/>
      <c r="I413" s="110"/>
    </row>
    <row r="414" spans="1:9" ht="15.4" thickBot="1" x14ac:dyDescent="0.45">
      <c r="A414" s="117" t="s">
        <v>193</v>
      </c>
      <c r="B414" s="39">
        <v>1225</v>
      </c>
      <c r="C414" s="39" t="s">
        <v>185</v>
      </c>
      <c r="D414" s="176"/>
      <c r="E414" s="78">
        <f t="shared" si="12"/>
        <v>0</v>
      </c>
      <c r="F414" s="78"/>
      <c r="G414" s="111"/>
      <c r="H414" s="65"/>
      <c r="I414" s="110"/>
    </row>
    <row r="415" spans="1:9" thickTop="1" thickBot="1" x14ac:dyDescent="0.45">
      <c r="A415" s="114" t="s">
        <v>194</v>
      </c>
      <c r="B415" s="39"/>
      <c r="C415" s="39"/>
      <c r="D415" s="129"/>
      <c r="E415" s="78"/>
      <c r="F415" s="78"/>
      <c r="G415" s="111"/>
      <c r="H415" s="65"/>
      <c r="I415" s="110"/>
    </row>
    <row r="416" spans="1:9" ht="15.4" thickTop="1" x14ac:dyDescent="0.4">
      <c r="A416" s="116" t="s">
        <v>195</v>
      </c>
      <c r="B416" s="39">
        <v>2639</v>
      </c>
      <c r="C416" s="39" t="s">
        <v>185</v>
      </c>
      <c r="D416" s="176"/>
      <c r="E416" s="78">
        <f t="shared" ref="E416:E417" si="13">SUM(B416)*D416</f>
        <v>0</v>
      </c>
      <c r="F416" s="78"/>
      <c r="G416" s="111"/>
      <c r="H416" s="65"/>
      <c r="I416" s="110"/>
    </row>
    <row r="417" spans="1:9" ht="15" x14ac:dyDescent="0.4">
      <c r="A417" s="96" t="s">
        <v>196</v>
      </c>
      <c r="B417" s="39">
        <v>660</v>
      </c>
      <c r="C417" s="39" t="s">
        <v>185</v>
      </c>
      <c r="D417" s="129">
        <v>40</v>
      </c>
      <c r="E417" s="78">
        <f t="shared" si="13"/>
        <v>26400</v>
      </c>
      <c r="F417" s="65" t="s">
        <v>197</v>
      </c>
      <c r="G417" s="111"/>
      <c r="H417" s="65"/>
      <c r="I417" s="110"/>
    </row>
    <row r="418" spans="1:9" ht="15" x14ac:dyDescent="0.4">
      <c r="A418" s="96" t="s">
        <v>198</v>
      </c>
      <c r="B418" s="39">
        <v>67</v>
      </c>
      <c r="C418" s="41" t="s">
        <v>131</v>
      </c>
      <c r="D418" s="129">
        <v>300</v>
      </c>
      <c r="E418" s="78">
        <f t="shared" ref="E418" si="14">SUM(B418)*D418</f>
        <v>20100</v>
      </c>
      <c r="F418" s="65" t="s">
        <v>197</v>
      </c>
      <c r="G418" s="111"/>
      <c r="H418" s="65"/>
      <c r="I418" s="110"/>
    </row>
    <row r="419" spans="1:9" ht="15" x14ac:dyDescent="0.4">
      <c r="A419" s="91" t="s">
        <v>199</v>
      </c>
      <c r="B419" s="41">
        <v>29</v>
      </c>
      <c r="C419" s="41" t="s">
        <v>131</v>
      </c>
      <c r="D419" s="177"/>
      <c r="E419" s="78">
        <f t="shared" ref="E419:E421" si="15">SUM(B419)*D419</f>
        <v>0</v>
      </c>
      <c r="F419" s="78"/>
      <c r="G419" s="111"/>
      <c r="H419" s="65"/>
      <c r="I419" s="110"/>
    </row>
    <row r="420" spans="1:9" ht="15" x14ac:dyDescent="0.4">
      <c r="A420" s="96" t="s">
        <v>200</v>
      </c>
      <c r="B420" s="39">
        <v>507</v>
      </c>
      <c r="C420" s="39" t="s">
        <v>201</v>
      </c>
      <c r="D420" s="176"/>
      <c r="E420" s="78">
        <f t="shared" si="15"/>
        <v>0</v>
      </c>
      <c r="F420" s="78"/>
      <c r="G420" s="111"/>
      <c r="H420" s="65"/>
      <c r="I420" s="110"/>
    </row>
    <row r="421" spans="1:9" ht="15.4" thickBot="1" x14ac:dyDescent="0.45">
      <c r="A421" s="117" t="s">
        <v>202</v>
      </c>
      <c r="B421" s="39">
        <v>401</v>
      </c>
      <c r="C421" s="39" t="s">
        <v>201</v>
      </c>
      <c r="D421" s="176"/>
      <c r="E421" s="78">
        <f t="shared" si="15"/>
        <v>0</v>
      </c>
      <c r="F421" s="78"/>
      <c r="G421" s="111"/>
      <c r="H421" s="65"/>
      <c r="I421" s="110"/>
    </row>
    <row r="422" spans="1:9" thickTop="1" thickBot="1" x14ac:dyDescent="0.45">
      <c r="A422" s="114" t="s">
        <v>203</v>
      </c>
      <c r="B422" s="39"/>
      <c r="C422" s="39"/>
      <c r="D422" s="129"/>
      <c r="E422" s="78"/>
      <c r="F422" s="78"/>
      <c r="G422" s="111"/>
      <c r="H422" s="65"/>
      <c r="I422" s="110"/>
    </row>
    <row r="423" spans="1:9" ht="15.4" thickTop="1" x14ac:dyDescent="0.4">
      <c r="A423" s="116" t="s">
        <v>204</v>
      </c>
      <c r="B423" s="39">
        <v>1</v>
      </c>
      <c r="C423" s="39" t="s">
        <v>90</v>
      </c>
      <c r="D423" s="129">
        <v>81000</v>
      </c>
      <c r="E423" s="78">
        <f t="shared" ref="E423:E425" si="16">SUM(B423)*D423</f>
        <v>81000</v>
      </c>
      <c r="F423" s="65" t="s">
        <v>197</v>
      </c>
      <c r="G423" s="111"/>
      <c r="H423" s="65"/>
      <c r="I423" s="110"/>
    </row>
    <row r="424" spans="1:9" ht="15" x14ac:dyDescent="0.4">
      <c r="A424" s="96" t="s">
        <v>205</v>
      </c>
      <c r="B424" s="39">
        <v>27</v>
      </c>
      <c r="C424" s="39" t="s">
        <v>90</v>
      </c>
      <c r="D424" s="176"/>
      <c r="E424" s="78">
        <f t="shared" si="16"/>
        <v>0</v>
      </c>
      <c r="F424" s="78"/>
      <c r="G424" s="111"/>
      <c r="H424" s="65"/>
      <c r="I424" s="110"/>
    </row>
    <row r="425" spans="1:9" ht="15.4" thickBot="1" x14ac:dyDescent="0.45">
      <c r="A425" s="117" t="s">
        <v>206</v>
      </c>
      <c r="B425" s="39">
        <v>1</v>
      </c>
      <c r="C425" s="39" t="s">
        <v>90</v>
      </c>
      <c r="D425" s="129">
        <v>6000</v>
      </c>
      <c r="E425" s="78">
        <f t="shared" si="16"/>
        <v>6000</v>
      </c>
      <c r="F425" s="65" t="s">
        <v>197</v>
      </c>
      <c r="G425" s="111"/>
      <c r="H425" s="65"/>
      <c r="I425" s="110"/>
    </row>
    <row r="426" spans="1:9" thickTop="1" thickBot="1" x14ac:dyDescent="0.45">
      <c r="A426" s="114" t="s">
        <v>207</v>
      </c>
      <c r="B426" s="39"/>
      <c r="C426" s="39"/>
      <c r="D426" s="129"/>
      <c r="E426" s="78"/>
      <c r="F426" s="78"/>
      <c r="G426" s="111"/>
      <c r="H426" s="65"/>
      <c r="I426" s="110"/>
    </row>
    <row r="427" spans="1:9" ht="15.4" thickTop="1" x14ac:dyDescent="0.4">
      <c r="A427" s="116" t="s">
        <v>208</v>
      </c>
      <c r="B427" s="39">
        <v>1</v>
      </c>
      <c r="C427" s="39" t="s">
        <v>90</v>
      </c>
      <c r="D427" s="129">
        <v>23000</v>
      </c>
      <c r="E427" s="78">
        <f t="shared" ref="E427:E431" si="17">SUM(B427)*D427</f>
        <v>23000</v>
      </c>
      <c r="F427" s="65" t="s">
        <v>197</v>
      </c>
      <c r="G427" s="111"/>
      <c r="H427" s="65"/>
      <c r="I427" s="110"/>
    </row>
    <row r="428" spans="1:9" ht="15" x14ac:dyDescent="0.4">
      <c r="A428" s="96" t="s">
        <v>209</v>
      </c>
      <c r="B428" s="39">
        <v>1</v>
      </c>
      <c r="C428" s="39" t="s">
        <v>90</v>
      </c>
      <c r="D428" s="129">
        <v>17250</v>
      </c>
      <c r="E428" s="78">
        <f t="shared" si="17"/>
        <v>17250</v>
      </c>
      <c r="F428" s="65" t="s">
        <v>197</v>
      </c>
      <c r="G428" s="111"/>
      <c r="H428" s="65"/>
      <c r="I428" s="110"/>
    </row>
    <row r="429" spans="1:9" ht="15" x14ac:dyDescent="0.4">
      <c r="A429" s="96" t="s">
        <v>210</v>
      </c>
      <c r="B429" s="39">
        <v>1</v>
      </c>
      <c r="C429" s="39" t="s">
        <v>90</v>
      </c>
      <c r="D429" s="129">
        <v>23000</v>
      </c>
      <c r="E429" s="78">
        <f t="shared" si="17"/>
        <v>23000</v>
      </c>
      <c r="F429" s="65" t="s">
        <v>197</v>
      </c>
      <c r="G429" s="111"/>
      <c r="H429" s="65"/>
      <c r="I429" s="110"/>
    </row>
    <row r="430" spans="1:9" ht="15" x14ac:dyDescent="0.4">
      <c r="A430" s="134" t="s">
        <v>211</v>
      </c>
      <c r="B430" s="39">
        <v>1</v>
      </c>
      <c r="C430" s="39" t="s">
        <v>212</v>
      </c>
      <c r="D430" s="129">
        <v>8250</v>
      </c>
      <c r="E430" s="78">
        <f t="shared" si="17"/>
        <v>8250</v>
      </c>
      <c r="F430" s="65" t="s">
        <v>197</v>
      </c>
      <c r="G430" s="111"/>
      <c r="H430" s="65"/>
      <c r="I430" s="110"/>
    </row>
    <row r="431" spans="1:9" ht="15" x14ac:dyDescent="0.4">
      <c r="A431" s="96" t="s">
        <v>213</v>
      </c>
      <c r="B431" s="39">
        <v>1</v>
      </c>
      <c r="C431" s="39" t="s">
        <v>90</v>
      </c>
      <c r="D431" s="129">
        <v>11500</v>
      </c>
      <c r="E431" s="78">
        <f t="shared" si="17"/>
        <v>11500</v>
      </c>
      <c r="F431" s="65" t="s">
        <v>197</v>
      </c>
      <c r="G431" s="111"/>
      <c r="H431" s="65"/>
      <c r="I431" s="110"/>
    </row>
    <row r="432" spans="1:9" ht="15.4" thickBot="1" x14ac:dyDescent="0.45">
      <c r="A432" s="96" t="s">
        <v>214</v>
      </c>
      <c r="B432" s="39">
        <v>1</v>
      </c>
      <c r="C432" s="39" t="s">
        <v>90</v>
      </c>
      <c r="D432" s="129">
        <v>6000</v>
      </c>
      <c r="E432" s="78">
        <f>SUM(B432)*D432</f>
        <v>6000</v>
      </c>
      <c r="F432" s="145" t="s">
        <v>197</v>
      </c>
      <c r="G432" s="118"/>
      <c r="H432" s="65"/>
      <c r="I432" s="110"/>
    </row>
    <row r="433" spans="1:9" ht="15.4" thickBot="1" x14ac:dyDescent="0.45">
      <c r="A433" s="87" t="s">
        <v>215</v>
      </c>
      <c r="B433" s="40"/>
      <c r="C433" s="40"/>
      <c r="D433" s="40"/>
      <c r="E433" s="40"/>
      <c r="F433" s="88"/>
      <c r="G433" s="89">
        <f>SUM(E407:E432)</f>
        <v>222500</v>
      </c>
      <c r="H433" s="119"/>
      <c r="I433" s="115"/>
    </row>
    <row r="434" spans="1:9" ht="15.4" thickBot="1" x14ac:dyDescent="0.45">
      <c r="A434" s="197"/>
      <c r="B434" s="197"/>
      <c r="C434" s="197"/>
      <c r="D434" s="197"/>
      <c r="E434" s="197"/>
      <c r="F434" s="197"/>
      <c r="G434" s="197"/>
      <c r="H434" s="197"/>
      <c r="I434" s="198"/>
    </row>
    <row r="435" spans="1:9" ht="15.4" thickBot="1" x14ac:dyDescent="0.45">
      <c r="A435" s="192" t="s">
        <v>216</v>
      </c>
      <c r="B435" s="192"/>
      <c r="C435" s="192"/>
      <c r="D435" s="192"/>
      <c r="E435" s="188"/>
      <c r="F435" s="124"/>
      <c r="G435" s="99" t="s">
        <v>217</v>
      </c>
      <c r="H435" s="27"/>
      <c r="I435" s="130"/>
    </row>
    <row r="436" spans="1:9" ht="15" x14ac:dyDescent="0.4">
      <c r="A436" s="102"/>
      <c r="B436" s="101"/>
      <c r="C436" s="100"/>
      <c r="D436" s="100"/>
      <c r="E436" s="100"/>
      <c r="F436" s="125"/>
      <c r="G436" s="79"/>
      <c r="H436" s="27"/>
      <c r="I436" s="130"/>
    </row>
    <row r="437" spans="1:9" ht="15" x14ac:dyDescent="0.4">
      <c r="A437" s="103" t="s">
        <v>54</v>
      </c>
      <c r="B437" s="92"/>
      <c r="C437" s="93"/>
      <c r="D437" s="93"/>
      <c r="E437" s="93"/>
      <c r="F437" s="126"/>
      <c r="G437" s="120">
        <f>SUM(E355)</f>
        <v>0</v>
      </c>
      <c r="H437" s="27"/>
      <c r="I437" s="130"/>
    </row>
    <row r="438" spans="1:9" ht="15" x14ac:dyDescent="0.4">
      <c r="A438" s="103" t="s">
        <v>218</v>
      </c>
      <c r="B438" s="92"/>
      <c r="C438" s="93"/>
      <c r="D438" s="93"/>
      <c r="E438" s="93"/>
      <c r="F438" s="126"/>
      <c r="G438" s="97">
        <f>SUM(G367,G375,G383,G391,G399)</f>
        <v>0</v>
      </c>
      <c r="H438" s="27"/>
      <c r="I438" s="130"/>
    </row>
    <row r="439" spans="1:9" ht="15" x14ac:dyDescent="0.4">
      <c r="A439" s="103" t="s">
        <v>219</v>
      </c>
      <c r="B439" s="92"/>
      <c r="C439" s="93"/>
      <c r="D439" s="93"/>
      <c r="E439" s="93"/>
      <c r="F439" s="126"/>
      <c r="G439" s="97">
        <f>SUM(G369,G377,G385,G393,G401)</f>
        <v>0</v>
      </c>
      <c r="H439" s="27"/>
      <c r="I439" s="130"/>
    </row>
    <row r="440" spans="1:9" ht="15" x14ac:dyDescent="0.4">
      <c r="A440" s="103" t="s">
        <v>220</v>
      </c>
      <c r="B440" s="92"/>
      <c r="C440" s="93"/>
      <c r="D440" s="93"/>
      <c r="E440" s="93"/>
      <c r="F440" s="126"/>
      <c r="G440" s="97">
        <f>SUM(G370,G378,G386,G394,G402)</f>
        <v>0</v>
      </c>
      <c r="H440" s="27"/>
      <c r="I440" s="130"/>
    </row>
    <row r="441" spans="1:9" ht="15" x14ac:dyDescent="0.4">
      <c r="A441" s="103" t="s">
        <v>221</v>
      </c>
      <c r="B441" s="92"/>
      <c r="C441" s="93"/>
      <c r="D441" s="93"/>
      <c r="E441" s="93"/>
      <c r="F441" s="126"/>
      <c r="G441" s="97">
        <f>SUM(G433)</f>
        <v>222500</v>
      </c>
      <c r="H441" s="27"/>
      <c r="I441" s="130"/>
    </row>
    <row r="442" spans="1:9" ht="15" x14ac:dyDescent="0.4">
      <c r="A442" s="103" t="s">
        <v>222</v>
      </c>
      <c r="B442" s="92"/>
      <c r="C442" s="93"/>
      <c r="D442" s="93"/>
      <c r="E442" s="93"/>
      <c r="F442" s="126"/>
      <c r="G442" s="97">
        <f>SUM(G437:G441)*3%</f>
        <v>6675</v>
      </c>
      <c r="H442" s="27"/>
      <c r="I442" s="130"/>
    </row>
    <row r="443" spans="1:9" ht="15" x14ac:dyDescent="0.4">
      <c r="A443" s="103" t="s">
        <v>237</v>
      </c>
      <c r="B443" s="92"/>
      <c r="C443" s="93"/>
      <c r="D443" s="93"/>
      <c r="E443" s="93"/>
      <c r="F443" s="126"/>
      <c r="G443" s="97">
        <f>SUM(G437:G442)*E361</f>
        <v>0</v>
      </c>
      <c r="H443" s="27"/>
      <c r="I443" s="130"/>
    </row>
    <row r="444" spans="1:9" ht="15.4" thickBot="1" x14ac:dyDescent="0.45">
      <c r="A444" s="103"/>
      <c r="B444" s="92"/>
      <c r="C444" s="93"/>
      <c r="D444" s="93"/>
      <c r="E444" s="93"/>
      <c r="F444" s="126"/>
      <c r="G444" s="98"/>
      <c r="H444" s="27"/>
      <c r="I444" s="130"/>
    </row>
    <row r="445" spans="1:9" ht="15.4" thickBot="1" x14ac:dyDescent="0.45">
      <c r="A445" s="104" t="s">
        <v>238</v>
      </c>
      <c r="B445" s="105"/>
      <c r="C445" s="106"/>
      <c r="D445" s="106"/>
      <c r="E445" s="106"/>
      <c r="F445" s="127"/>
      <c r="G445" s="107">
        <f>SUM(G437:G444)</f>
        <v>229175</v>
      </c>
      <c r="H445" s="131"/>
      <c r="I445" s="132"/>
    </row>
    <row r="446" spans="1:9" ht="15.4" thickBot="1" x14ac:dyDescent="0.45">
      <c r="A446" s="24"/>
      <c r="C446" s="25"/>
      <c r="D446" s="25"/>
      <c r="E446" s="25"/>
      <c r="F446" s="26"/>
      <c r="G446" s="27"/>
      <c r="H446" s="27"/>
      <c r="I446" s="25"/>
    </row>
    <row r="447" spans="1:9" ht="24" customHeight="1" thickBot="1" x14ac:dyDescent="0.45">
      <c r="A447" s="193" t="s">
        <v>239</v>
      </c>
      <c r="B447" s="194"/>
      <c r="C447" s="194"/>
      <c r="D447" s="194"/>
      <c r="E447" s="194"/>
      <c r="F447" s="195"/>
      <c r="G447" s="153"/>
    </row>
    <row r="448" spans="1:9" ht="24" customHeight="1" thickBot="1" x14ac:dyDescent="0.45">
      <c r="A448" s="135" t="s">
        <v>224</v>
      </c>
      <c r="B448" s="154"/>
      <c r="C448" s="155"/>
      <c r="D448" s="155"/>
      <c r="E448" s="155"/>
      <c r="F448" s="156"/>
      <c r="G448" s="157">
        <f>SUM(G221)</f>
        <v>229175</v>
      </c>
    </row>
    <row r="449" spans="1:7" ht="24" customHeight="1" thickBot="1" x14ac:dyDescent="0.45">
      <c r="A449" s="188" t="s">
        <v>238</v>
      </c>
      <c r="B449" s="189"/>
      <c r="C449" s="189"/>
      <c r="D449" s="189"/>
      <c r="E449" s="189"/>
      <c r="F449" s="190"/>
      <c r="G449" s="157">
        <f>SUM(G445)</f>
        <v>229175</v>
      </c>
    </row>
    <row r="450" spans="1:7" ht="30.95" customHeight="1" thickBot="1" x14ac:dyDescent="0.45">
      <c r="A450" s="188" t="s">
        <v>240</v>
      </c>
      <c r="B450" s="189"/>
      <c r="C450" s="189"/>
      <c r="D450" s="189"/>
      <c r="E450" s="189"/>
      <c r="F450" s="190"/>
      <c r="G450" s="157">
        <f>SUM(G448:G449)</f>
        <v>458350</v>
      </c>
    </row>
  </sheetData>
  <sheetProtection algorithmName="SHA-512" hashValue="g3ucagm9hEUhBo6VE5LgsBw/2nBon/tUBqXkaF/rIWtB6rR+EK235xvRH4viZCS2LJsOyL/7/B16o+LGbJpO5Q==" saltValue="GAdVQnfv90Ts9crZyq1dYA=="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0A4D-89E9-4767-91F8-20D8B9609789}">
  <sheetPr>
    <tabColor theme="7"/>
    <pageSetUpPr fitToPage="1"/>
  </sheetPr>
  <dimension ref="A1:K450"/>
  <sheetViews>
    <sheetView view="pageBreakPreview" topLeftCell="A223" zoomScaleNormal="100" zoomScaleSheetLayoutView="100" workbookViewId="0">
      <selection activeCell="D399" sqref="D399"/>
    </sheetView>
  </sheetViews>
  <sheetFormatPr defaultRowHeight="15.75" x14ac:dyDescent="0.5"/>
  <cols>
    <col min="1" max="1" width="49.44140625" customWidth="1"/>
    <col min="2" max="2" width="17.109375" customWidth="1"/>
    <col min="3" max="3" width="9.21875" style="22"/>
    <col min="5" max="5" width="10.88671875" customWidth="1"/>
    <col min="6" max="6" width="14.77734375" style="13" customWidth="1"/>
    <col min="7" max="7" width="15.33203125" style="18" customWidth="1"/>
    <col min="8" max="8" width="17" style="18" customWidth="1"/>
    <col min="9" max="9" width="7.21875" customWidth="1"/>
    <col min="11" max="11" width="40.21875" customWidth="1"/>
  </cols>
  <sheetData>
    <row r="1" spans="1:9" ht="30" customHeight="1" x14ac:dyDescent="0.5">
      <c r="A1" s="30" t="s">
        <v>0</v>
      </c>
      <c r="B1" s="2"/>
      <c r="C1" s="23"/>
      <c r="D1" s="2"/>
      <c r="E1" s="2"/>
      <c r="F1" s="12"/>
      <c r="G1" s="17"/>
      <c r="H1" s="17"/>
      <c r="I1" s="3"/>
    </row>
    <row r="2" spans="1:9" ht="30" customHeight="1" x14ac:dyDescent="0.5">
      <c r="A2" s="5" t="s">
        <v>1</v>
      </c>
      <c r="I2" s="4"/>
    </row>
    <row r="3" spans="1:9" ht="30" customHeight="1" x14ac:dyDescent="0.5">
      <c r="A3" s="5" t="s">
        <v>16</v>
      </c>
      <c r="I3" s="4"/>
    </row>
    <row r="4" spans="1:9" ht="30" customHeight="1" x14ac:dyDescent="0.4">
      <c r="A4" s="29" t="s">
        <v>3</v>
      </c>
      <c r="B4" s="186" t="s">
        <v>4</v>
      </c>
      <c r="C4" s="186"/>
      <c r="D4" s="186"/>
      <c r="E4" s="186"/>
      <c r="F4" s="186"/>
      <c r="G4" s="186"/>
      <c r="H4" s="186"/>
      <c r="I4" s="4"/>
    </row>
    <row r="5" spans="1:9" ht="30.75" customHeight="1" x14ac:dyDescent="0.5">
      <c r="A5" s="29" t="s">
        <v>245</v>
      </c>
      <c r="B5" s="7"/>
      <c r="D5" s="246"/>
      <c r="E5" s="246"/>
      <c r="F5" s="14"/>
      <c r="G5" s="19"/>
      <c r="I5" s="4"/>
    </row>
    <row r="6" spans="1:9" ht="30.75" customHeight="1" x14ac:dyDescent="0.5">
      <c r="A6" s="29" t="s">
        <v>18</v>
      </c>
      <c r="B6" s="7"/>
      <c r="D6" s="122"/>
      <c r="E6" s="122"/>
      <c r="F6" s="14"/>
      <c r="G6" s="19"/>
      <c r="I6" s="4"/>
    </row>
    <row r="7" spans="1:9" ht="30.75" customHeight="1" x14ac:dyDescent="0.4">
      <c r="A7" s="29" t="s">
        <v>19</v>
      </c>
      <c r="B7" s="191" t="s">
        <v>246</v>
      </c>
      <c r="C7" s="191"/>
      <c r="D7" s="191"/>
      <c r="E7" s="191"/>
      <c r="F7" s="191"/>
      <c r="G7" s="191"/>
      <c r="H7" s="191"/>
      <c r="I7" s="4"/>
    </row>
    <row r="8" spans="1:9" ht="11.25" customHeight="1" thickBot="1" x14ac:dyDescent="0.55000000000000004">
      <c r="A8" s="32"/>
      <c r="B8" s="9"/>
      <c r="C8" s="28"/>
      <c r="D8" s="9"/>
      <c r="E8" s="9"/>
      <c r="F8" s="15"/>
      <c r="G8" s="20"/>
      <c r="H8" s="20"/>
      <c r="I8" s="10"/>
    </row>
    <row r="9" spans="1:9" x14ac:dyDescent="0.5">
      <c r="A9" s="1"/>
      <c r="B9" s="2"/>
      <c r="C9" s="23"/>
      <c r="D9" s="2"/>
      <c r="E9" s="2"/>
      <c r="F9" s="12"/>
      <c r="G9" s="17"/>
      <c r="H9" s="17"/>
      <c r="I9" s="3"/>
    </row>
    <row r="10" spans="1:9" x14ac:dyDescent="0.5">
      <c r="A10" s="11" t="s">
        <v>21</v>
      </c>
      <c r="I10" s="4"/>
    </row>
    <row r="11" spans="1:9" x14ac:dyDescent="0.5">
      <c r="A11" s="6"/>
      <c r="I11" s="4"/>
    </row>
    <row r="12" spans="1:9" ht="15" customHeight="1" x14ac:dyDescent="0.4">
      <c r="A12" s="139" t="s">
        <v>22</v>
      </c>
      <c r="B12" t="s">
        <v>23</v>
      </c>
      <c r="C12"/>
      <c r="D12" s="133"/>
      <c r="E12" s="141" t="s">
        <v>24</v>
      </c>
      <c r="F12" s="133"/>
      <c r="G12" s="133"/>
      <c r="H12" s="133"/>
      <c r="I12" s="95"/>
    </row>
    <row r="13" spans="1:9" ht="15" x14ac:dyDescent="0.4">
      <c r="A13" s="139" t="s">
        <v>25</v>
      </c>
      <c r="B13" s="138">
        <v>71.599999999999994</v>
      </c>
      <c r="C13" s="31" t="s">
        <v>26</v>
      </c>
      <c r="D13" s="31"/>
      <c r="E13" s="136">
        <v>8</v>
      </c>
      <c r="F13" s="137">
        <f t="shared" ref="F13:F16" si="0">SUM(B13)*E13</f>
        <v>572.79999999999995</v>
      </c>
      <c r="G13" s="123" t="s">
        <v>27</v>
      </c>
      <c r="H13" s="123"/>
      <c r="I13" s="21"/>
    </row>
    <row r="14" spans="1:9" ht="15" x14ac:dyDescent="0.4">
      <c r="A14" s="139"/>
      <c r="B14" s="138">
        <v>85.2</v>
      </c>
      <c r="C14" s="31" t="s">
        <v>28</v>
      </c>
      <c r="D14" s="31"/>
      <c r="E14" s="136">
        <v>10</v>
      </c>
      <c r="F14" s="137">
        <f t="shared" si="0"/>
        <v>852</v>
      </c>
      <c r="G14" s="123" t="s">
        <v>27</v>
      </c>
      <c r="H14" s="123"/>
      <c r="I14" s="21"/>
    </row>
    <row r="15" spans="1:9" ht="15" x14ac:dyDescent="0.4">
      <c r="A15" s="139"/>
      <c r="B15" s="138">
        <v>86.1</v>
      </c>
      <c r="C15" s="31" t="s">
        <v>29</v>
      </c>
      <c r="D15" s="31"/>
      <c r="E15" s="136">
        <v>3</v>
      </c>
      <c r="F15" s="137">
        <f t="shared" si="0"/>
        <v>258.29999999999995</v>
      </c>
      <c r="G15" s="123" t="s">
        <v>27</v>
      </c>
      <c r="H15" s="123"/>
      <c r="I15" s="21"/>
    </row>
    <row r="16" spans="1:9" ht="15" x14ac:dyDescent="0.4">
      <c r="A16" s="139"/>
      <c r="B16" s="138">
        <v>94.2</v>
      </c>
      <c r="C16" s="31" t="s">
        <v>30</v>
      </c>
      <c r="D16" s="31"/>
      <c r="E16" s="136">
        <v>6</v>
      </c>
      <c r="F16" s="137">
        <f t="shared" si="0"/>
        <v>565.20000000000005</v>
      </c>
      <c r="G16" s="123" t="s">
        <v>27</v>
      </c>
      <c r="H16" s="123"/>
      <c r="I16" s="21"/>
    </row>
    <row r="17" spans="1:11" ht="15" x14ac:dyDescent="0.4">
      <c r="A17" s="139" t="s">
        <v>31</v>
      </c>
      <c r="B17" s="138">
        <f>SUM(F13:F16)</f>
        <v>2248.3000000000002</v>
      </c>
      <c r="C17" s="123"/>
      <c r="D17" s="123"/>
      <c r="E17" s="123"/>
      <c r="F17" s="123"/>
      <c r="G17" s="123"/>
      <c r="H17" s="123"/>
      <c r="I17" s="21"/>
    </row>
    <row r="18" spans="1:11" ht="16.5" customHeight="1" x14ac:dyDescent="0.5">
      <c r="A18" s="140" t="s">
        <v>32</v>
      </c>
      <c r="B18" t="s">
        <v>33</v>
      </c>
      <c r="I18" s="4"/>
    </row>
    <row r="19" spans="1:11" x14ac:dyDescent="0.5">
      <c r="A19" s="140" t="s">
        <v>34</v>
      </c>
      <c r="B19" t="s">
        <v>35</v>
      </c>
      <c r="I19" s="4"/>
    </row>
    <row r="20" spans="1:11" ht="15" x14ac:dyDescent="0.4">
      <c r="A20" s="140" t="s">
        <v>36</v>
      </c>
      <c r="B20" s="31">
        <v>68</v>
      </c>
      <c r="C20" t="s">
        <v>37</v>
      </c>
      <c r="I20" s="4"/>
    </row>
    <row r="21" spans="1:11" x14ac:dyDescent="0.5">
      <c r="A21" s="140" t="s">
        <v>38</v>
      </c>
      <c r="B21" s="16" t="s">
        <v>39</v>
      </c>
      <c r="I21" s="4"/>
    </row>
    <row r="22" spans="1:11" x14ac:dyDescent="0.5">
      <c r="A22" s="140" t="s">
        <v>40</v>
      </c>
      <c r="B22" s="16" t="s">
        <v>41</v>
      </c>
      <c r="I22" s="4"/>
    </row>
    <row r="23" spans="1:11" ht="16.149999999999999" thickBot="1" x14ac:dyDescent="0.55000000000000004">
      <c r="A23" s="8"/>
      <c r="B23" s="9"/>
      <c r="C23" s="28"/>
      <c r="D23" s="9"/>
      <c r="E23" s="9"/>
      <c r="F23" s="15"/>
      <c r="G23" s="20"/>
      <c r="H23" s="20"/>
      <c r="I23" s="10"/>
    </row>
    <row r="24" spans="1:11" x14ac:dyDescent="0.5">
      <c r="A24" s="1"/>
      <c r="B24" s="2"/>
      <c r="C24" s="23"/>
      <c r="D24" s="2"/>
      <c r="E24" s="2"/>
      <c r="F24" s="12"/>
      <c r="G24" s="17"/>
      <c r="H24" s="17"/>
      <c r="I24" s="3"/>
    </row>
    <row r="25" spans="1:11" ht="18.75" customHeight="1" x14ac:dyDescent="0.4">
      <c r="A25" s="33" t="s">
        <v>42</v>
      </c>
      <c r="B25" s="34"/>
      <c r="C25" s="35"/>
      <c r="D25" s="34"/>
      <c r="E25" s="34"/>
      <c r="F25" s="36"/>
      <c r="G25" s="37"/>
      <c r="H25" s="37"/>
      <c r="I25" s="38"/>
      <c r="K25" s="18"/>
    </row>
    <row r="26" spans="1:11" ht="18.75" customHeight="1" x14ac:dyDescent="0.4">
      <c r="A26" s="223" t="s">
        <v>43</v>
      </c>
      <c r="B26" s="191"/>
      <c r="C26" s="191"/>
      <c r="D26" s="191"/>
      <c r="E26" s="191"/>
      <c r="F26" s="191"/>
      <c r="G26" s="191"/>
      <c r="H26" s="191"/>
      <c r="I26" s="224"/>
      <c r="K26" s="18"/>
    </row>
    <row r="27" spans="1:11" ht="18.75" customHeight="1" x14ac:dyDescent="0.4">
      <c r="A27" s="223" t="s">
        <v>44</v>
      </c>
      <c r="B27" s="191"/>
      <c r="C27" s="191"/>
      <c r="D27" s="191"/>
      <c r="E27" s="191"/>
      <c r="F27" s="191"/>
      <c r="G27" s="191"/>
      <c r="H27" s="191"/>
      <c r="I27" s="224"/>
      <c r="K27" s="18"/>
    </row>
    <row r="28" spans="1:11" ht="55.5" customHeight="1" x14ac:dyDescent="0.4">
      <c r="A28" s="225" t="s">
        <v>45</v>
      </c>
      <c r="B28" s="226"/>
      <c r="C28" s="226"/>
      <c r="D28" s="226"/>
      <c r="E28" s="226"/>
      <c r="F28" s="226"/>
      <c r="G28" s="226"/>
      <c r="H28" s="226"/>
      <c r="I28" s="227"/>
    </row>
    <row r="29" spans="1:11" ht="51" customHeight="1" x14ac:dyDescent="0.4">
      <c r="A29" s="243" t="s">
        <v>46</v>
      </c>
      <c r="B29" s="244"/>
      <c r="C29" s="244"/>
      <c r="D29" s="244"/>
      <c r="E29" s="244"/>
      <c r="F29" s="244"/>
      <c r="G29" s="244"/>
      <c r="H29" s="244"/>
      <c r="I29" s="245"/>
    </row>
    <row r="30" spans="1:11" ht="40.5" customHeight="1" x14ac:dyDescent="0.4">
      <c r="A30" s="225" t="s">
        <v>47</v>
      </c>
      <c r="B30" s="226"/>
      <c r="C30" s="226"/>
      <c r="D30" s="226"/>
      <c r="E30" s="226"/>
      <c r="F30" s="226"/>
      <c r="G30" s="226"/>
      <c r="H30" s="226"/>
      <c r="I30" s="227"/>
    </row>
    <row r="31" spans="1:11" ht="18.75" customHeight="1" x14ac:dyDescent="0.4">
      <c r="A31" s="243" t="s">
        <v>48</v>
      </c>
      <c r="B31" s="244"/>
      <c r="C31" s="244"/>
      <c r="D31" s="244"/>
      <c r="E31" s="244"/>
      <c r="F31" s="244"/>
      <c r="G31" s="244"/>
      <c r="H31" s="244"/>
      <c r="I31" s="245"/>
    </row>
    <row r="32" spans="1:11" ht="58.5" customHeight="1" x14ac:dyDescent="0.4">
      <c r="A32" s="243" t="s">
        <v>49</v>
      </c>
      <c r="B32" s="244"/>
      <c r="C32" s="244"/>
      <c r="D32" s="244"/>
      <c r="E32" s="244"/>
      <c r="F32" s="244"/>
      <c r="G32" s="244"/>
      <c r="H32" s="244"/>
      <c r="I32" s="245"/>
      <c r="K32" s="162"/>
    </row>
    <row r="33" spans="1:11" ht="76.5" customHeight="1" x14ac:dyDescent="0.4">
      <c r="A33" s="220" t="s">
        <v>50</v>
      </c>
      <c r="B33" s="221"/>
      <c r="C33" s="221"/>
      <c r="D33" s="221"/>
      <c r="E33" s="221"/>
      <c r="F33" s="221"/>
      <c r="G33" s="221"/>
      <c r="H33" s="221"/>
      <c r="I33" s="222"/>
      <c r="K33" s="162"/>
    </row>
    <row r="34" spans="1:11" ht="33" customHeight="1" x14ac:dyDescent="0.4">
      <c r="A34" s="220" t="s">
        <v>51</v>
      </c>
      <c r="B34" s="221"/>
      <c r="C34" s="221"/>
      <c r="D34" s="221"/>
      <c r="E34" s="221"/>
      <c r="F34" s="221"/>
      <c r="G34" s="221"/>
      <c r="H34" s="221"/>
      <c r="I34" s="222"/>
      <c r="K34" s="163"/>
    </row>
    <row r="35" spans="1:11" ht="18.75" customHeight="1" x14ac:dyDescent="0.4">
      <c r="A35" s="220" t="s">
        <v>52</v>
      </c>
      <c r="B35" s="221"/>
      <c r="C35" s="221"/>
      <c r="D35" s="221"/>
      <c r="E35" s="221"/>
      <c r="F35" s="221"/>
      <c r="G35" s="221"/>
      <c r="H35" s="221"/>
      <c r="I35" s="222"/>
    </row>
    <row r="36" spans="1:11" ht="36.75" customHeight="1" x14ac:dyDescent="0.4">
      <c r="A36" s="217" t="s">
        <v>53</v>
      </c>
      <c r="B36" s="218"/>
      <c r="C36" s="218"/>
      <c r="D36" s="218"/>
      <c r="E36" s="218"/>
      <c r="F36" s="218"/>
      <c r="G36" s="218"/>
      <c r="H36" s="218"/>
      <c r="I36" s="219"/>
      <c r="K36" s="162"/>
    </row>
    <row r="37" spans="1:11" ht="15.75" customHeight="1" thickBot="1" x14ac:dyDescent="0.45">
      <c r="A37" s="228"/>
      <c r="B37" s="229"/>
      <c r="C37" s="229"/>
      <c r="D37" s="229"/>
      <c r="E37" s="229"/>
      <c r="F37" s="229"/>
      <c r="G37" s="229"/>
      <c r="H37" s="229"/>
      <c r="I37" s="230"/>
    </row>
    <row r="38" spans="1:11" ht="24" customHeight="1" thickTop="1" thickBot="1" x14ac:dyDescent="0.45">
      <c r="A38" s="42" t="s">
        <v>54</v>
      </c>
      <c r="B38" s="43" t="s">
        <v>55</v>
      </c>
      <c r="C38" s="43" t="s">
        <v>56</v>
      </c>
      <c r="D38" s="121" t="s">
        <v>57</v>
      </c>
      <c r="E38" s="44" t="s">
        <v>58</v>
      </c>
      <c r="F38" s="231" t="s">
        <v>59</v>
      </c>
      <c r="G38" s="232"/>
      <c r="H38" s="232"/>
      <c r="I38" s="233"/>
    </row>
    <row r="39" spans="1:11" ht="15.75" customHeight="1" thickTop="1" thickBot="1" x14ac:dyDescent="0.45">
      <c r="A39" s="45" t="s">
        <v>60</v>
      </c>
      <c r="B39" s="41"/>
      <c r="C39" s="41"/>
      <c r="D39" s="46"/>
      <c r="E39" s="47"/>
      <c r="F39" s="234"/>
      <c r="G39" s="235"/>
      <c r="H39" s="235"/>
      <c r="I39" s="236"/>
    </row>
    <row r="40" spans="1:11" ht="15.75" customHeight="1" thickTop="1" x14ac:dyDescent="0.4">
      <c r="A40" s="48" t="s">
        <v>61</v>
      </c>
      <c r="B40" s="41">
        <v>68</v>
      </c>
      <c r="C40" s="41" t="s">
        <v>62</v>
      </c>
      <c r="D40" s="172"/>
      <c r="E40" s="47">
        <f>SUM(B40)*D40</f>
        <v>0</v>
      </c>
      <c r="F40" s="205"/>
      <c r="G40" s="206"/>
      <c r="H40" s="206"/>
      <c r="I40" s="207"/>
    </row>
    <row r="41" spans="1:11" ht="15.75" customHeight="1" x14ac:dyDescent="0.4">
      <c r="A41" s="48" t="s">
        <v>63</v>
      </c>
      <c r="B41" s="41">
        <v>68</v>
      </c>
      <c r="C41" s="41" t="s">
        <v>62</v>
      </c>
      <c r="D41" s="172"/>
      <c r="E41" s="47">
        <f t="shared" ref="E41:E104" si="1">SUM(B41)*D41</f>
        <v>0</v>
      </c>
      <c r="F41" s="205"/>
      <c r="G41" s="206"/>
      <c r="H41" s="206"/>
      <c r="I41" s="207"/>
    </row>
    <row r="42" spans="1:11" ht="15.75" customHeight="1" x14ac:dyDescent="0.4">
      <c r="A42" s="48" t="s">
        <v>64</v>
      </c>
      <c r="B42" s="41">
        <v>68</v>
      </c>
      <c r="C42" s="41" t="s">
        <v>62</v>
      </c>
      <c r="D42" s="172"/>
      <c r="E42" s="47">
        <f t="shared" si="1"/>
        <v>0</v>
      </c>
      <c r="F42" s="205"/>
      <c r="G42" s="206"/>
      <c r="H42" s="206"/>
      <c r="I42" s="207"/>
    </row>
    <row r="43" spans="1:11" ht="15.75" customHeight="1" x14ac:dyDescent="0.4">
      <c r="A43" s="48" t="s">
        <v>65</v>
      </c>
      <c r="B43" s="41">
        <v>68</v>
      </c>
      <c r="C43" s="41" t="s">
        <v>62</v>
      </c>
      <c r="D43" s="172"/>
      <c r="E43" s="47">
        <f t="shared" si="1"/>
        <v>0</v>
      </c>
      <c r="F43" s="205"/>
      <c r="G43" s="206"/>
      <c r="H43" s="206"/>
      <c r="I43" s="207"/>
    </row>
    <row r="44" spans="1:11" ht="15.75" customHeight="1" x14ac:dyDescent="0.4">
      <c r="A44" s="48" t="s">
        <v>66</v>
      </c>
      <c r="B44" s="41">
        <v>68</v>
      </c>
      <c r="C44" s="41" t="s">
        <v>62</v>
      </c>
      <c r="D44" s="172"/>
      <c r="E44" s="47">
        <f t="shared" si="1"/>
        <v>0</v>
      </c>
      <c r="F44" s="205"/>
      <c r="G44" s="206"/>
      <c r="H44" s="206"/>
      <c r="I44" s="207"/>
    </row>
    <row r="45" spans="1:11" ht="15.75" customHeight="1" x14ac:dyDescent="0.4">
      <c r="A45" s="48" t="s">
        <v>67</v>
      </c>
      <c r="B45" s="41">
        <v>68</v>
      </c>
      <c r="C45" s="41" t="s">
        <v>62</v>
      </c>
      <c r="D45" s="172"/>
      <c r="E45" s="47">
        <f t="shared" si="1"/>
        <v>0</v>
      </c>
      <c r="F45" s="205"/>
      <c r="G45" s="206"/>
      <c r="H45" s="206"/>
      <c r="I45" s="207"/>
    </row>
    <row r="46" spans="1:11" ht="15.75" customHeight="1" x14ac:dyDescent="0.4">
      <c r="A46" s="48" t="s">
        <v>68</v>
      </c>
      <c r="B46" s="41">
        <v>68</v>
      </c>
      <c r="C46" s="41" t="s">
        <v>62</v>
      </c>
      <c r="D46" s="172"/>
      <c r="E46" s="47">
        <f t="shared" si="1"/>
        <v>0</v>
      </c>
      <c r="F46" s="205"/>
      <c r="G46" s="206"/>
      <c r="H46" s="206"/>
      <c r="I46" s="207"/>
    </row>
    <row r="47" spans="1:11" ht="15.75" customHeight="1" x14ac:dyDescent="0.4">
      <c r="A47" s="48" t="s">
        <v>69</v>
      </c>
      <c r="B47" s="41">
        <v>68</v>
      </c>
      <c r="C47" s="41" t="s">
        <v>62</v>
      </c>
      <c r="D47" s="172"/>
      <c r="E47" s="47">
        <f t="shared" si="1"/>
        <v>0</v>
      </c>
      <c r="F47" s="205"/>
      <c r="G47" s="206"/>
      <c r="H47" s="206"/>
      <c r="I47" s="207"/>
    </row>
    <row r="48" spans="1:11" ht="15.75" customHeight="1" thickBot="1" x14ac:dyDescent="0.45">
      <c r="A48" s="48" t="s">
        <v>70</v>
      </c>
      <c r="B48" s="41">
        <v>68</v>
      </c>
      <c r="C48" s="41" t="s">
        <v>62</v>
      </c>
      <c r="D48" s="172"/>
      <c r="E48" s="47">
        <f t="shared" si="1"/>
        <v>0</v>
      </c>
      <c r="F48" s="205"/>
      <c r="G48" s="206"/>
      <c r="H48" s="206"/>
      <c r="I48" s="207"/>
    </row>
    <row r="49" spans="1:9" ht="15.75" customHeight="1" thickTop="1" thickBot="1" x14ac:dyDescent="0.45">
      <c r="A49" s="49" t="s">
        <v>71</v>
      </c>
      <c r="B49" s="41"/>
      <c r="C49" s="41"/>
      <c r="D49" s="164"/>
      <c r="E49" s="47"/>
      <c r="F49" s="208"/>
      <c r="G49" s="209"/>
      <c r="H49" s="209"/>
      <c r="I49" s="210"/>
    </row>
    <row r="50" spans="1:9" ht="15.75" customHeight="1" thickTop="1" x14ac:dyDescent="0.4">
      <c r="A50" s="50" t="s">
        <v>72</v>
      </c>
      <c r="B50" s="142">
        <v>1</v>
      </c>
      <c r="C50" s="41" t="s">
        <v>73</v>
      </c>
      <c r="D50" s="172"/>
      <c r="E50" s="47">
        <f t="shared" si="1"/>
        <v>0</v>
      </c>
      <c r="F50" s="205"/>
      <c r="G50" s="206"/>
      <c r="H50" s="206"/>
      <c r="I50" s="207"/>
    </row>
    <row r="51" spans="1:9" ht="15.75" customHeight="1" x14ac:dyDescent="0.4">
      <c r="A51" s="48" t="s">
        <v>74</v>
      </c>
      <c r="B51" s="41">
        <v>68</v>
      </c>
      <c r="C51" s="41" t="s">
        <v>62</v>
      </c>
      <c r="D51" s="172"/>
      <c r="E51" s="47">
        <f t="shared" si="1"/>
        <v>0</v>
      </c>
      <c r="F51" s="205"/>
      <c r="G51" s="206"/>
      <c r="H51" s="206"/>
      <c r="I51" s="207"/>
    </row>
    <row r="52" spans="1:9" ht="15.75" customHeight="1" x14ac:dyDescent="0.4">
      <c r="A52" s="48" t="s">
        <v>75</v>
      </c>
      <c r="B52" s="41">
        <v>68</v>
      </c>
      <c r="C52" s="41" t="s">
        <v>62</v>
      </c>
      <c r="D52" s="172"/>
      <c r="E52" s="47">
        <f t="shared" si="1"/>
        <v>0</v>
      </c>
      <c r="F52" s="205"/>
      <c r="G52" s="206"/>
      <c r="H52" s="206"/>
      <c r="I52" s="207"/>
    </row>
    <row r="53" spans="1:9" ht="15.75" customHeight="1" x14ac:dyDescent="0.4">
      <c r="A53" s="48" t="s">
        <v>76</v>
      </c>
      <c r="B53" s="41">
        <v>68</v>
      </c>
      <c r="C53" s="41" t="s">
        <v>62</v>
      </c>
      <c r="D53" s="172"/>
      <c r="E53" s="47">
        <f t="shared" si="1"/>
        <v>0</v>
      </c>
      <c r="F53" s="205"/>
      <c r="G53" s="206"/>
      <c r="H53" s="206"/>
      <c r="I53" s="207"/>
    </row>
    <row r="54" spans="1:9" ht="15.75" customHeight="1" x14ac:dyDescent="0.4">
      <c r="A54" s="48" t="s">
        <v>77</v>
      </c>
      <c r="B54" s="41">
        <v>68</v>
      </c>
      <c r="C54" s="41" t="s">
        <v>62</v>
      </c>
      <c r="D54" s="172"/>
      <c r="E54" s="47">
        <f t="shared" si="1"/>
        <v>0</v>
      </c>
      <c r="F54" s="205"/>
      <c r="G54" s="206"/>
      <c r="H54" s="206"/>
      <c r="I54" s="207"/>
    </row>
    <row r="55" spans="1:9" ht="15.75" customHeight="1" x14ac:dyDescent="0.4">
      <c r="A55" s="48" t="s">
        <v>78</v>
      </c>
      <c r="B55" s="41">
        <v>68</v>
      </c>
      <c r="C55" s="41" t="s">
        <v>62</v>
      </c>
      <c r="D55" s="172"/>
      <c r="E55" s="47">
        <f t="shared" si="1"/>
        <v>0</v>
      </c>
      <c r="F55" s="205"/>
      <c r="G55" s="206"/>
      <c r="H55" s="206"/>
      <c r="I55" s="207"/>
    </row>
    <row r="56" spans="1:9" ht="15.75" customHeight="1" x14ac:dyDescent="0.4">
      <c r="A56" s="48" t="s">
        <v>79</v>
      </c>
      <c r="B56" s="41">
        <v>68</v>
      </c>
      <c r="C56" s="41" t="s">
        <v>62</v>
      </c>
      <c r="D56" s="172"/>
      <c r="E56" s="47">
        <f t="shared" si="1"/>
        <v>0</v>
      </c>
      <c r="F56" s="205"/>
      <c r="G56" s="206"/>
      <c r="H56" s="206"/>
      <c r="I56" s="207"/>
    </row>
    <row r="57" spans="1:9" ht="15.75" customHeight="1" x14ac:dyDescent="0.4">
      <c r="A57" s="48" t="s">
        <v>80</v>
      </c>
      <c r="B57" s="41">
        <v>68</v>
      </c>
      <c r="C57" s="41" t="s">
        <v>62</v>
      </c>
      <c r="D57" s="172"/>
      <c r="E57" s="47">
        <f t="shared" si="1"/>
        <v>0</v>
      </c>
      <c r="F57" s="205"/>
      <c r="G57" s="206"/>
      <c r="H57" s="206"/>
      <c r="I57" s="207"/>
    </row>
    <row r="58" spans="1:9" ht="15.75" customHeight="1" x14ac:dyDescent="0.4">
      <c r="A58" s="48" t="s">
        <v>81</v>
      </c>
      <c r="B58" s="41">
        <v>68</v>
      </c>
      <c r="C58" s="41" t="s">
        <v>62</v>
      </c>
      <c r="D58" s="172"/>
      <c r="E58" s="47">
        <f t="shared" si="1"/>
        <v>0</v>
      </c>
      <c r="F58" s="205"/>
      <c r="G58" s="206"/>
      <c r="H58" s="206"/>
      <c r="I58" s="207"/>
    </row>
    <row r="59" spans="1:9" ht="15.75" customHeight="1" x14ac:dyDescent="0.4">
      <c r="A59" s="50" t="s">
        <v>82</v>
      </c>
      <c r="B59" s="41">
        <v>68</v>
      </c>
      <c r="C59" s="41" t="s">
        <v>62</v>
      </c>
      <c r="D59" s="172"/>
      <c r="E59" s="47">
        <f t="shared" si="1"/>
        <v>0</v>
      </c>
      <c r="F59" s="205"/>
      <c r="G59" s="206"/>
      <c r="H59" s="206"/>
      <c r="I59" s="207"/>
    </row>
    <row r="60" spans="1:9" ht="15.75" customHeight="1" x14ac:dyDescent="0.4">
      <c r="A60" s="48" t="s">
        <v>83</v>
      </c>
      <c r="B60" s="142">
        <v>1</v>
      </c>
      <c r="C60" s="41" t="s">
        <v>73</v>
      </c>
      <c r="D60" s="172"/>
      <c r="E60" s="47">
        <f t="shared" si="1"/>
        <v>0</v>
      </c>
      <c r="F60" s="205"/>
      <c r="G60" s="206"/>
      <c r="H60" s="206"/>
      <c r="I60" s="207"/>
    </row>
    <row r="61" spans="1:9" ht="15.75" customHeight="1" x14ac:dyDescent="0.4">
      <c r="A61" s="48" t="s">
        <v>84</v>
      </c>
      <c r="B61" s="142">
        <v>1</v>
      </c>
      <c r="C61" s="41" t="s">
        <v>73</v>
      </c>
      <c r="D61" s="172"/>
      <c r="E61" s="47">
        <f t="shared" si="1"/>
        <v>0</v>
      </c>
      <c r="F61" s="205"/>
      <c r="G61" s="206"/>
      <c r="H61" s="206"/>
      <c r="I61" s="207"/>
    </row>
    <row r="62" spans="1:9" ht="15.75" customHeight="1" thickBot="1" x14ac:dyDescent="0.45">
      <c r="A62" s="143" t="s">
        <v>85</v>
      </c>
      <c r="B62" s="142">
        <v>1</v>
      </c>
      <c r="C62" s="41" t="s">
        <v>73</v>
      </c>
      <c r="D62" s="172"/>
      <c r="E62" s="47">
        <f t="shared" si="1"/>
        <v>0</v>
      </c>
      <c r="F62" s="205"/>
      <c r="G62" s="206"/>
      <c r="H62" s="206"/>
      <c r="I62" s="207"/>
    </row>
    <row r="63" spans="1:9" ht="15.75" customHeight="1" thickTop="1" thickBot="1" x14ac:dyDescent="0.45">
      <c r="A63" s="49" t="s">
        <v>86</v>
      </c>
      <c r="B63" s="41"/>
      <c r="C63" s="41"/>
      <c r="D63" s="164"/>
      <c r="E63" s="47"/>
      <c r="F63" s="208"/>
      <c r="G63" s="209"/>
      <c r="H63" s="209"/>
      <c r="I63" s="210"/>
    </row>
    <row r="64" spans="1:9" ht="15.75" customHeight="1" thickTop="1" thickBot="1" x14ac:dyDescent="0.45">
      <c r="A64" s="158" t="s">
        <v>87</v>
      </c>
      <c r="B64" s="41">
        <v>68</v>
      </c>
      <c r="C64" s="159" t="s">
        <v>62</v>
      </c>
      <c r="D64" s="173"/>
      <c r="E64" s="160">
        <f t="shared" si="1"/>
        <v>0</v>
      </c>
      <c r="F64" s="211"/>
      <c r="G64" s="212"/>
      <c r="H64" s="212"/>
      <c r="I64" s="213"/>
    </row>
    <row r="65" spans="1:9" ht="15.75" customHeight="1" thickBot="1" x14ac:dyDescent="0.45">
      <c r="A65" s="146" t="s">
        <v>88</v>
      </c>
      <c r="B65" s="147"/>
      <c r="C65" s="147"/>
      <c r="D65" s="165"/>
      <c r="E65" s="148"/>
      <c r="F65" s="214"/>
      <c r="G65" s="215"/>
      <c r="H65" s="215"/>
      <c r="I65" s="216"/>
    </row>
    <row r="66" spans="1:9" ht="15.75" customHeight="1" thickTop="1" x14ac:dyDescent="0.4">
      <c r="A66" s="48" t="s">
        <v>89</v>
      </c>
      <c r="B66" s="142">
        <v>1</v>
      </c>
      <c r="C66" s="142" t="s">
        <v>90</v>
      </c>
      <c r="D66" s="172"/>
      <c r="E66" s="47">
        <f t="shared" si="1"/>
        <v>0</v>
      </c>
      <c r="F66" s="205"/>
      <c r="G66" s="206"/>
      <c r="H66" s="206"/>
      <c r="I66" s="207"/>
    </row>
    <row r="67" spans="1:9" ht="15.75" customHeight="1" x14ac:dyDescent="0.4">
      <c r="A67" s="48" t="s">
        <v>91</v>
      </c>
      <c r="B67" s="142">
        <v>1</v>
      </c>
      <c r="C67" s="142" t="s">
        <v>90</v>
      </c>
      <c r="D67" s="172"/>
      <c r="E67" s="47">
        <f t="shared" si="1"/>
        <v>0</v>
      </c>
      <c r="F67" s="205"/>
      <c r="G67" s="206"/>
      <c r="H67" s="206"/>
      <c r="I67" s="207"/>
    </row>
    <row r="68" spans="1:9" ht="15.75" customHeight="1" x14ac:dyDescent="0.4">
      <c r="A68" s="48" t="s">
        <v>92</v>
      </c>
      <c r="B68" s="41">
        <v>1</v>
      </c>
      <c r="C68" s="142" t="s">
        <v>90</v>
      </c>
      <c r="D68" s="172"/>
      <c r="E68" s="47">
        <f t="shared" si="1"/>
        <v>0</v>
      </c>
      <c r="F68" s="205"/>
      <c r="G68" s="206"/>
      <c r="H68" s="206"/>
      <c r="I68" s="207"/>
    </row>
    <row r="69" spans="1:9" ht="15.75" customHeight="1" x14ac:dyDescent="0.4">
      <c r="A69" s="48" t="s">
        <v>93</v>
      </c>
      <c r="B69" s="41">
        <v>1</v>
      </c>
      <c r="C69" s="142" t="s">
        <v>90</v>
      </c>
      <c r="D69" s="172"/>
      <c r="E69" s="47">
        <f t="shared" si="1"/>
        <v>0</v>
      </c>
      <c r="F69" s="205"/>
      <c r="G69" s="206"/>
      <c r="H69" s="206"/>
      <c r="I69" s="207"/>
    </row>
    <row r="70" spans="1:9" ht="15.75" customHeight="1" thickBot="1" x14ac:dyDescent="0.45">
      <c r="A70" s="48" t="s">
        <v>94</v>
      </c>
      <c r="B70" s="142">
        <v>1</v>
      </c>
      <c r="C70" s="41" t="s">
        <v>90</v>
      </c>
      <c r="D70" s="172"/>
      <c r="E70" s="47">
        <f t="shared" si="1"/>
        <v>0</v>
      </c>
      <c r="F70" s="205"/>
      <c r="G70" s="206"/>
      <c r="H70" s="206"/>
      <c r="I70" s="207"/>
    </row>
    <row r="71" spans="1:9" ht="15.75" customHeight="1" thickTop="1" thickBot="1" x14ac:dyDescent="0.45">
      <c r="A71" s="49" t="s">
        <v>95</v>
      </c>
      <c r="B71" s="41"/>
      <c r="C71" s="41"/>
      <c r="D71" s="164"/>
      <c r="E71" s="47"/>
      <c r="F71" s="208"/>
      <c r="G71" s="209"/>
      <c r="H71" s="209"/>
      <c r="I71" s="210"/>
    </row>
    <row r="72" spans="1:9" ht="15.75" customHeight="1" thickTop="1" x14ac:dyDescent="0.4">
      <c r="A72" s="48" t="s">
        <v>96</v>
      </c>
      <c r="B72" s="41">
        <v>68</v>
      </c>
      <c r="C72" s="41" t="s">
        <v>62</v>
      </c>
      <c r="D72" s="172"/>
      <c r="E72" s="47">
        <f t="shared" si="1"/>
        <v>0</v>
      </c>
      <c r="F72" s="205"/>
      <c r="G72" s="206"/>
      <c r="H72" s="206"/>
      <c r="I72" s="207"/>
    </row>
    <row r="73" spans="1:9" ht="15.75" customHeight="1" x14ac:dyDescent="0.4">
      <c r="A73" s="48" t="s">
        <v>97</v>
      </c>
      <c r="B73" s="41">
        <v>68</v>
      </c>
      <c r="C73" s="41" t="s">
        <v>62</v>
      </c>
      <c r="D73" s="172"/>
      <c r="E73" s="47">
        <f t="shared" si="1"/>
        <v>0</v>
      </c>
      <c r="F73" s="205"/>
      <c r="G73" s="206"/>
      <c r="H73" s="206"/>
      <c r="I73" s="207"/>
    </row>
    <row r="74" spans="1:9" ht="15.75" customHeight="1" x14ac:dyDescent="0.4">
      <c r="A74" s="48" t="s">
        <v>98</v>
      </c>
      <c r="B74" s="41">
        <v>68</v>
      </c>
      <c r="C74" s="41" t="s">
        <v>62</v>
      </c>
      <c r="D74" s="172"/>
      <c r="E74" s="47">
        <f t="shared" si="1"/>
        <v>0</v>
      </c>
      <c r="F74" s="205"/>
      <c r="G74" s="206"/>
      <c r="H74" s="206"/>
      <c r="I74" s="207"/>
    </row>
    <row r="75" spans="1:9" ht="15.75" customHeight="1" thickBot="1" x14ac:dyDescent="0.45">
      <c r="A75" s="48" t="s">
        <v>99</v>
      </c>
      <c r="B75" s="41">
        <v>68</v>
      </c>
      <c r="C75" s="41" t="s">
        <v>62</v>
      </c>
      <c r="D75" s="172"/>
      <c r="E75" s="47">
        <f t="shared" si="1"/>
        <v>0</v>
      </c>
      <c r="F75" s="205"/>
      <c r="G75" s="206"/>
      <c r="H75" s="206"/>
      <c r="I75" s="207"/>
    </row>
    <row r="76" spans="1:9" ht="15.75" customHeight="1" thickTop="1" thickBot="1" x14ac:dyDescent="0.45">
      <c r="A76" s="49" t="s">
        <v>100</v>
      </c>
      <c r="B76" s="41"/>
      <c r="C76" s="41"/>
      <c r="D76" s="164"/>
      <c r="E76" s="47"/>
      <c r="F76" s="208"/>
      <c r="G76" s="209"/>
      <c r="H76" s="209"/>
      <c r="I76" s="210"/>
    </row>
    <row r="77" spans="1:9" ht="15.75" customHeight="1" thickTop="1" x14ac:dyDescent="0.4">
      <c r="A77" s="48" t="s">
        <v>101</v>
      </c>
      <c r="B77" s="41">
        <v>68</v>
      </c>
      <c r="C77" s="41" t="s">
        <v>62</v>
      </c>
      <c r="D77" s="172"/>
      <c r="E77" s="47">
        <f t="shared" si="1"/>
        <v>0</v>
      </c>
      <c r="F77" s="205"/>
      <c r="G77" s="206"/>
      <c r="H77" s="206"/>
      <c r="I77" s="207"/>
    </row>
    <row r="78" spans="1:9" ht="15.75" customHeight="1" x14ac:dyDescent="0.4">
      <c r="A78" s="48" t="s">
        <v>102</v>
      </c>
      <c r="B78" s="142">
        <v>1</v>
      </c>
      <c r="C78" s="41" t="s">
        <v>90</v>
      </c>
      <c r="D78" s="172"/>
      <c r="E78" s="47">
        <f t="shared" si="1"/>
        <v>0</v>
      </c>
      <c r="F78" s="205"/>
      <c r="G78" s="206"/>
      <c r="H78" s="206"/>
      <c r="I78" s="207"/>
    </row>
    <row r="79" spans="1:9" ht="15.75" customHeight="1" x14ac:dyDescent="0.4">
      <c r="A79" s="48" t="s">
        <v>103</v>
      </c>
      <c r="B79" s="142">
        <v>1</v>
      </c>
      <c r="C79" s="41" t="s">
        <v>90</v>
      </c>
      <c r="D79" s="172"/>
      <c r="E79" s="47">
        <f t="shared" si="1"/>
        <v>0</v>
      </c>
      <c r="F79" s="205"/>
      <c r="G79" s="206"/>
      <c r="H79" s="206"/>
      <c r="I79" s="207"/>
    </row>
    <row r="80" spans="1:9" ht="15.75" customHeight="1" x14ac:dyDescent="0.4">
      <c r="A80" s="48" t="s">
        <v>104</v>
      </c>
      <c r="B80" s="142">
        <v>1</v>
      </c>
      <c r="C80" s="41" t="s">
        <v>90</v>
      </c>
      <c r="D80" s="172"/>
      <c r="E80" s="47">
        <f t="shared" si="1"/>
        <v>0</v>
      </c>
      <c r="F80" s="205"/>
      <c r="G80" s="206"/>
      <c r="H80" s="206"/>
      <c r="I80" s="207"/>
    </row>
    <row r="81" spans="1:9" ht="15.75" customHeight="1" thickBot="1" x14ac:dyDescent="0.45">
      <c r="A81" s="48" t="s">
        <v>105</v>
      </c>
      <c r="B81" s="41">
        <v>68</v>
      </c>
      <c r="C81" s="41" t="s">
        <v>62</v>
      </c>
      <c r="D81" s="172"/>
      <c r="E81" s="47">
        <f t="shared" si="1"/>
        <v>0</v>
      </c>
      <c r="F81" s="205"/>
      <c r="G81" s="206"/>
      <c r="H81" s="206"/>
      <c r="I81" s="207"/>
    </row>
    <row r="82" spans="1:9" ht="15.75" customHeight="1" thickTop="1" thickBot="1" x14ac:dyDescent="0.45">
      <c r="A82" s="49" t="s">
        <v>106</v>
      </c>
      <c r="B82" s="41"/>
      <c r="C82" s="41"/>
      <c r="D82" s="164"/>
      <c r="E82" s="47"/>
      <c r="F82" s="208"/>
      <c r="G82" s="209"/>
      <c r="H82" s="209"/>
      <c r="I82" s="210"/>
    </row>
    <row r="83" spans="1:9" ht="15.75" customHeight="1" thickTop="1" thickBot="1" x14ac:dyDescent="0.45">
      <c r="A83" s="50" t="s">
        <v>107</v>
      </c>
      <c r="B83" s="41">
        <v>34</v>
      </c>
      <c r="C83" s="41" t="s">
        <v>62</v>
      </c>
      <c r="D83" s="172"/>
      <c r="E83" s="47">
        <f t="shared" si="1"/>
        <v>0</v>
      </c>
      <c r="F83" s="205"/>
      <c r="G83" s="206"/>
      <c r="H83" s="206"/>
      <c r="I83" s="207"/>
    </row>
    <row r="84" spans="1:9" ht="15.75" customHeight="1" thickTop="1" thickBot="1" x14ac:dyDescent="0.45">
      <c r="A84" s="49" t="s">
        <v>108</v>
      </c>
      <c r="B84" s="41"/>
      <c r="C84" s="41"/>
      <c r="D84" s="164"/>
      <c r="E84" s="47"/>
      <c r="F84" s="208"/>
      <c r="G84" s="209"/>
      <c r="H84" s="209"/>
      <c r="I84" s="210"/>
    </row>
    <row r="85" spans="1:9" ht="15.75" customHeight="1" thickTop="1" x14ac:dyDescent="0.4">
      <c r="A85" s="51" t="s">
        <v>109</v>
      </c>
      <c r="B85" s="41">
        <v>34</v>
      </c>
      <c r="C85" s="41" t="s">
        <v>62</v>
      </c>
      <c r="D85" s="172"/>
      <c r="E85" s="47">
        <f t="shared" si="1"/>
        <v>0</v>
      </c>
      <c r="F85" s="205"/>
      <c r="G85" s="206"/>
      <c r="H85" s="206"/>
      <c r="I85" s="207"/>
    </row>
    <row r="86" spans="1:9" ht="15.75" customHeight="1" x14ac:dyDescent="0.4">
      <c r="A86" s="51" t="s">
        <v>110</v>
      </c>
      <c r="B86" s="41">
        <v>34</v>
      </c>
      <c r="C86" s="41" t="s">
        <v>62</v>
      </c>
      <c r="D86" s="172"/>
      <c r="E86" s="47">
        <f t="shared" si="1"/>
        <v>0</v>
      </c>
      <c r="F86" s="205"/>
      <c r="G86" s="206"/>
      <c r="H86" s="206"/>
      <c r="I86" s="207"/>
    </row>
    <row r="87" spans="1:9" ht="15.75" customHeight="1" x14ac:dyDescent="0.4">
      <c r="A87" s="51" t="s">
        <v>111</v>
      </c>
      <c r="B87" s="41">
        <v>34</v>
      </c>
      <c r="C87" s="41" t="s">
        <v>62</v>
      </c>
      <c r="D87" s="172"/>
      <c r="E87" s="47">
        <f t="shared" si="1"/>
        <v>0</v>
      </c>
      <c r="F87" s="205"/>
      <c r="G87" s="206"/>
      <c r="H87" s="206"/>
      <c r="I87" s="207"/>
    </row>
    <row r="88" spans="1:9" ht="15.75" customHeight="1" x14ac:dyDescent="0.4">
      <c r="A88" s="51" t="s">
        <v>112</v>
      </c>
      <c r="B88" s="41">
        <v>34</v>
      </c>
      <c r="C88" s="41" t="s">
        <v>62</v>
      </c>
      <c r="D88" s="172"/>
      <c r="E88" s="47">
        <f t="shared" si="1"/>
        <v>0</v>
      </c>
      <c r="F88" s="205"/>
      <c r="G88" s="206"/>
      <c r="H88" s="206"/>
      <c r="I88" s="207"/>
    </row>
    <row r="89" spans="1:9" ht="15.75" customHeight="1" thickBot="1" x14ac:dyDescent="0.45">
      <c r="A89" s="50" t="s">
        <v>113</v>
      </c>
      <c r="B89" s="41">
        <v>34</v>
      </c>
      <c r="C89" s="41" t="s">
        <v>62</v>
      </c>
      <c r="D89" s="172"/>
      <c r="E89" s="47">
        <f t="shared" si="1"/>
        <v>0</v>
      </c>
      <c r="F89" s="205"/>
      <c r="G89" s="206"/>
      <c r="H89" s="206"/>
      <c r="I89" s="207"/>
    </row>
    <row r="90" spans="1:9" ht="15.75" customHeight="1" thickTop="1" thickBot="1" x14ac:dyDescent="0.45">
      <c r="A90" s="49" t="s">
        <v>114</v>
      </c>
      <c r="B90" s="41"/>
      <c r="C90" s="41"/>
      <c r="D90" s="164"/>
      <c r="E90" s="47"/>
      <c r="F90" s="208"/>
      <c r="G90" s="209"/>
      <c r="H90" s="209"/>
      <c r="I90" s="210"/>
    </row>
    <row r="91" spans="1:9" ht="15.75" customHeight="1" thickTop="1" x14ac:dyDescent="0.4">
      <c r="A91" s="50" t="s">
        <v>115</v>
      </c>
      <c r="B91" s="142">
        <v>1</v>
      </c>
      <c r="C91" s="41" t="s">
        <v>90</v>
      </c>
      <c r="D91" s="172"/>
      <c r="E91" s="47">
        <f t="shared" si="1"/>
        <v>0</v>
      </c>
      <c r="F91" s="205"/>
      <c r="G91" s="206"/>
      <c r="H91" s="206"/>
      <c r="I91" s="207"/>
    </row>
    <row r="92" spans="1:9" ht="15.75" customHeight="1" x14ac:dyDescent="0.4">
      <c r="A92" s="50" t="s">
        <v>116</v>
      </c>
      <c r="B92" s="142">
        <v>1</v>
      </c>
      <c r="C92" s="41" t="s">
        <v>90</v>
      </c>
      <c r="D92" s="172"/>
      <c r="E92" s="47">
        <f t="shared" si="1"/>
        <v>0</v>
      </c>
      <c r="F92" s="205"/>
      <c r="G92" s="206"/>
      <c r="H92" s="206"/>
      <c r="I92" s="207"/>
    </row>
    <row r="93" spans="1:9" ht="15.75" customHeight="1" thickBot="1" x14ac:dyDescent="0.45">
      <c r="A93" s="50" t="s">
        <v>117</v>
      </c>
      <c r="B93" s="142">
        <v>1</v>
      </c>
      <c r="C93" s="41" t="s">
        <v>90</v>
      </c>
      <c r="D93" s="172"/>
      <c r="E93" s="47">
        <f t="shared" si="1"/>
        <v>0</v>
      </c>
      <c r="F93" s="205"/>
      <c r="G93" s="206"/>
      <c r="H93" s="206"/>
      <c r="I93" s="207"/>
    </row>
    <row r="94" spans="1:9" ht="15.75" customHeight="1" thickTop="1" thickBot="1" x14ac:dyDescent="0.45">
      <c r="A94" s="49" t="s">
        <v>118</v>
      </c>
      <c r="B94" s="41"/>
      <c r="C94" s="41"/>
      <c r="D94" s="164"/>
      <c r="E94" s="47"/>
      <c r="F94" s="208"/>
      <c r="G94" s="209"/>
      <c r="H94" s="209"/>
      <c r="I94" s="210"/>
    </row>
    <row r="95" spans="1:9" ht="15.75" customHeight="1" thickTop="1" x14ac:dyDescent="0.4">
      <c r="A95" s="50" t="s">
        <v>119</v>
      </c>
      <c r="B95" s="142">
        <v>1</v>
      </c>
      <c r="C95" s="41" t="s">
        <v>90</v>
      </c>
      <c r="D95" s="172"/>
      <c r="E95" s="47">
        <f t="shared" si="1"/>
        <v>0</v>
      </c>
      <c r="F95" s="205"/>
      <c r="G95" s="206"/>
      <c r="H95" s="206"/>
      <c r="I95" s="207"/>
    </row>
    <row r="96" spans="1:9" ht="15.75" customHeight="1" x14ac:dyDescent="0.4">
      <c r="A96" s="51" t="s">
        <v>120</v>
      </c>
      <c r="B96" s="142">
        <v>1</v>
      </c>
      <c r="C96" s="41" t="s">
        <v>90</v>
      </c>
      <c r="D96" s="172"/>
      <c r="E96" s="47">
        <f t="shared" si="1"/>
        <v>0</v>
      </c>
      <c r="F96" s="205"/>
      <c r="G96" s="206"/>
      <c r="H96" s="206"/>
      <c r="I96" s="207"/>
    </row>
    <row r="97" spans="1:9" ht="15.75" customHeight="1" thickBot="1" x14ac:dyDescent="0.45">
      <c r="A97" s="50" t="s">
        <v>121</v>
      </c>
      <c r="B97" s="142">
        <v>1</v>
      </c>
      <c r="C97" s="41" t="s">
        <v>90</v>
      </c>
      <c r="D97" s="172"/>
      <c r="E97" s="47">
        <f t="shared" si="1"/>
        <v>0</v>
      </c>
      <c r="F97" s="205"/>
      <c r="G97" s="206"/>
      <c r="H97" s="206"/>
      <c r="I97" s="207"/>
    </row>
    <row r="98" spans="1:9" ht="15.75" customHeight="1" thickTop="1" thickBot="1" x14ac:dyDescent="0.45">
      <c r="A98" s="49" t="s">
        <v>122</v>
      </c>
      <c r="B98" s="41"/>
      <c r="C98" s="41"/>
      <c r="D98" s="164"/>
      <c r="E98" s="47"/>
      <c r="F98" s="208"/>
      <c r="G98" s="209"/>
      <c r="H98" s="209"/>
      <c r="I98" s="210"/>
    </row>
    <row r="99" spans="1:9" ht="15.75" customHeight="1" thickTop="1" x14ac:dyDescent="0.4">
      <c r="A99" s="50" t="s">
        <v>123</v>
      </c>
      <c r="B99" s="41">
        <v>1</v>
      </c>
      <c r="C99" s="41" t="s">
        <v>90</v>
      </c>
      <c r="D99" s="172"/>
      <c r="E99" s="47">
        <f t="shared" si="1"/>
        <v>0</v>
      </c>
      <c r="F99" s="205"/>
      <c r="G99" s="206"/>
      <c r="H99" s="206"/>
      <c r="I99" s="207"/>
    </row>
    <row r="100" spans="1:9" ht="15.75" customHeight="1" x14ac:dyDescent="0.4">
      <c r="A100" s="50" t="s">
        <v>124</v>
      </c>
      <c r="B100" s="41">
        <v>1</v>
      </c>
      <c r="C100" s="41" t="s">
        <v>90</v>
      </c>
      <c r="D100" s="172"/>
      <c r="E100" s="47">
        <f t="shared" si="1"/>
        <v>0</v>
      </c>
      <c r="F100" s="205"/>
      <c r="G100" s="206"/>
      <c r="H100" s="206"/>
      <c r="I100" s="207"/>
    </row>
    <row r="101" spans="1:9" ht="15.75" customHeight="1" x14ac:dyDescent="0.4">
      <c r="A101" s="50" t="s">
        <v>125</v>
      </c>
      <c r="B101" s="41">
        <v>1</v>
      </c>
      <c r="C101" s="41" t="s">
        <v>90</v>
      </c>
      <c r="D101" s="172"/>
      <c r="E101" s="47">
        <f t="shared" si="1"/>
        <v>0</v>
      </c>
      <c r="F101" s="205"/>
      <c r="G101" s="206"/>
      <c r="H101" s="206"/>
      <c r="I101" s="207"/>
    </row>
    <row r="102" spans="1:9" ht="15.75" customHeight="1" x14ac:dyDescent="0.4">
      <c r="A102" s="50" t="s">
        <v>126</v>
      </c>
      <c r="B102" s="41">
        <v>1</v>
      </c>
      <c r="C102" s="41" t="s">
        <v>90</v>
      </c>
      <c r="D102" s="172"/>
      <c r="E102" s="47">
        <f t="shared" si="1"/>
        <v>0</v>
      </c>
      <c r="F102" s="205"/>
      <c r="G102" s="206"/>
      <c r="H102" s="206"/>
      <c r="I102" s="207"/>
    </row>
    <row r="103" spans="1:9" ht="15.75" customHeight="1" x14ac:dyDescent="0.4">
      <c r="A103" s="50" t="s">
        <v>127</v>
      </c>
      <c r="B103" s="41">
        <v>1</v>
      </c>
      <c r="C103" s="41" t="s">
        <v>90</v>
      </c>
      <c r="D103" s="172"/>
      <c r="E103" s="47">
        <f t="shared" si="1"/>
        <v>0</v>
      </c>
      <c r="F103" s="205"/>
      <c r="G103" s="206"/>
      <c r="H103" s="206"/>
      <c r="I103" s="207"/>
    </row>
    <row r="104" spans="1:9" ht="15.75" customHeight="1" x14ac:dyDescent="0.4">
      <c r="A104" s="50" t="s">
        <v>128</v>
      </c>
      <c r="B104" s="41">
        <v>1</v>
      </c>
      <c r="C104" s="41" t="s">
        <v>90</v>
      </c>
      <c r="D104" s="172"/>
      <c r="E104" s="47">
        <f t="shared" si="1"/>
        <v>0</v>
      </c>
      <c r="F104" s="205"/>
      <c r="G104" s="206"/>
      <c r="H104" s="206"/>
      <c r="I104" s="207"/>
    </row>
    <row r="105" spans="1:9" ht="15.75" customHeight="1" x14ac:dyDescent="0.4">
      <c r="A105" s="50" t="s">
        <v>129</v>
      </c>
      <c r="B105" s="41">
        <v>1</v>
      </c>
      <c r="C105" s="41" t="s">
        <v>90</v>
      </c>
      <c r="D105" s="172"/>
      <c r="E105" s="47">
        <f t="shared" ref="E105:E129" si="2">SUM(B105)*D105</f>
        <v>0</v>
      </c>
      <c r="F105" s="205"/>
      <c r="G105" s="206"/>
      <c r="H105" s="206"/>
      <c r="I105" s="207"/>
    </row>
    <row r="106" spans="1:9" ht="15.75" customHeight="1" x14ac:dyDescent="0.4">
      <c r="A106" s="50" t="s">
        <v>130</v>
      </c>
      <c r="B106" s="142">
        <v>15</v>
      </c>
      <c r="C106" s="41" t="s">
        <v>131</v>
      </c>
      <c r="D106" s="172"/>
      <c r="E106" s="47">
        <f t="shared" si="2"/>
        <v>0</v>
      </c>
      <c r="F106" s="205" t="s">
        <v>132</v>
      </c>
      <c r="G106" s="206"/>
      <c r="H106" s="206"/>
      <c r="I106" s="207"/>
    </row>
    <row r="107" spans="1:9" ht="15.75" customHeight="1" x14ac:dyDescent="0.4">
      <c r="A107" s="50" t="s">
        <v>133</v>
      </c>
      <c r="B107" s="41">
        <v>1</v>
      </c>
      <c r="C107" s="41" t="s">
        <v>90</v>
      </c>
      <c r="D107" s="172"/>
      <c r="E107" s="47">
        <f t="shared" si="2"/>
        <v>0</v>
      </c>
      <c r="F107" s="205" t="s">
        <v>134</v>
      </c>
      <c r="G107" s="206"/>
      <c r="H107" s="206"/>
      <c r="I107" s="207"/>
    </row>
    <row r="108" spans="1:9" ht="15.75" customHeight="1" thickBot="1" x14ac:dyDescent="0.45">
      <c r="A108" s="50" t="s">
        <v>135</v>
      </c>
      <c r="B108" s="142">
        <v>1</v>
      </c>
      <c r="C108" s="41" t="s">
        <v>90</v>
      </c>
      <c r="D108" s="172"/>
      <c r="E108" s="47">
        <f t="shared" si="2"/>
        <v>0</v>
      </c>
      <c r="F108" s="205" t="s">
        <v>136</v>
      </c>
      <c r="G108" s="206"/>
      <c r="H108" s="206"/>
      <c r="I108" s="207"/>
    </row>
    <row r="109" spans="1:9" ht="15.75" customHeight="1" thickTop="1" thickBot="1" x14ac:dyDescent="0.45">
      <c r="A109" s="49" t="s">
        <v>137</v>
      </c>
      <c r="B109" s="41"/>
      <c r="C109" s="41"/>
      <c r="D109" s="164"/>
      <c r="E109" s="47"/>
      <c r="F109" s="208"/>
      <c r="G109" s="209"/>
      <c r="H109" s="209"/>
      <c r="I109" s="210"/>
    </row>
    <row r="110" spans="1:9" ht="15.75" customHeight="1" thickTop="1" x14ac:dyDescent="0.4">
      <c r="A110" s="50" t="s">
        <v>138</v>
      </c>
      <c r="B110" s="142">
        <v>1</v>
      </c>
      <c r="C110" s="41" t="s">
        <v>90</v>
      </c>
      <c r="D110" s="172"/>
      <c r="E110" s="47">
        <f t="shared" si="2"/>
        <v>0</v>
      </c>
      <c r="F110" s="205"/>
      <c r="G110" s="206"/>
      <c r="H110" s="206"/>
      <c r="I110" s="207"/>
    </row>
    <row r="111" spans="1:9" ht="15.75" customHeight="1" x14ac:dyDescent="0.4">
      <c r="A111" s="50" t="s">
        <v>139</v>
      </c>
      <c r="B111" s="142">
        <v>1</v>
      </c>
      <c r="C111" s="41" t="s">
        <v>90</v>
      </c>
      <c r="D111" s="172"/>
      <c r="E111" s="47">
        <f t="shared" si="2"/>
        <v>0</v>
      </c>
      <c r="F111" s="205"/>
      <c r="G111" s="206"/>
      <c r="H111" s="206"/>
      <c r="I111" s="207"/>
    </row>
    <row r="112" spans="1:9" ht="15.75" customHeight="1" x14ac:dyDescent="0.4">
      <c r="A112" s="48" t="s">
        <v>140</v>
      </c>
      <c r="B112" s="142">
        <v>1</v>
      </c>
      <c r="C112" s="41" t="s">
        <v>73</v>
      </c>
      <c r="D112" s="172"/>
      <c r="E112" s="47">
        <f t="shared" si="2"/>
        <v>0</v>
      </c>
      <c r="F112" s="205"/>
      <c r="G112" s="206"/>
      <c r="H112" s="206"/>
      <c r="I112" s="207"/>
    </row>
    <row r="113" spans="1:9" ht="15.75" customHeight="1" x14ac:dyDescent="0.4">
      <c r="A113" s="50" t="s">
        <v>141</v>
      </c>
      <c r="B113" s="142">
        <v>1</v>
      </c>
      <c r="C113" s="41" t="s">
        <v>90</v>
      </c>
      <c r="D113" s="172"/>
      <c r="E113" s="47">
        <f t="shared" si="2"/>
        <v>0</v>
      </c>
      <c r="F113" s="205"/>
      <c r="G113" s="206"/>
      <c r="H113" s="206"/>
      <c r="I113" s="207"/>
    </row>
    <row r="114" spans="1:9" ht="15.75" customHeight="1" thickBot="1" x14ac:dyDescent="0.45">
      <c r="A114" s="50" t="s">
        <v>142</v>
      </c>
      <c r="B114" s="142">
        <v>1</v>
      </c>
      <c r="C114" s="41" t="s">
        <v>90</v>
      </c>
      <c r="D114" s="172"/>
      <c r="E114" s="47">
        <f t="shared" si="2"/>
        <v>0</v>
      </c>
      <c r="F114" s="205"/>
      <c r="G114" s="206"/>
      <c r="H114" s="206"/>
      <c r="I114" s="207"/>
    </row>
    <row r="115" spans="1:9" ht="15.75" customHeight="1" thickTop="1" thickBot="1" x14ac:dyDescent="0.45">
      <c r="A115" s="49" t="s">
        <v>143</v>
      </c>
      <c r="B115" s="142"/>
      <c r="C115" s="41"/>
      <c r="D115" s="164"/>
      <c r="E115" s="47"/>
      <c r="F115" s="208"/>
      <c r="G115" s="209"/>
      <c r="H115" s="209"/>
      <c r="I115" s="210"/>
    </row>
    <row r="116" spans="1:9" ht="15.75" customHeight="1" thickTop="1" x14ac:dyDescent="0.4">
      <c r="A116" s="50" t="s">
        <v>144</v>
      </c>
      <c r="B116" s="142">
        <v>1</v>
      </c>
      <c r="C116" s="41" t="s">
        <v>90</v>
      </c>
      <c r="D116" s="172"/>
      <c r="E116" s="47">
        <f t="shared" si="2"/>
        <v>0</v>
      </c>
      <c r="F116" s="205"/>
      <c r="G116" s="206"/>
      <c r="H116" s="206"/>
      <c r="I116" s="207"/>
    </row>
    <row r="117" spans="1:9" ht="15.75" customHeight="1" x14ac:dyDescent="0.4">
      <c r="A117" s="50" t="s">
        <v>145</v>
      </c>
      <c r="B117" s="142">
        <v>1</v>
      </c>
      <c r="C117" s="41" t="s">
        <v>90</v>
      </c>
      <c r="D117" s="172"/>
      <c r="E117" s="47">
        <f t="shared" si="2"/>
        <v>0</v>
      </c>
      <c r="F117" s="205"/>
      <c r="G117" s="206"/>
      <c r="H117" s="206"/>
      <c r="I117" s="207"/>
    </row>
    <row r="118" spans="1:9" ht="15.75" customHeight="1" x14ac:dyDescent="0.4">
      <c r="A118" s="50" t="s">
        <v>146</v>
      </c>
      <c r="B118" s="142">
        <v>1</v>
      </c>
      <c r="C118" s="41" t="s">
        <v>90</v>
      </c>
      <c r="D118" s="172"/>
      <c r="E118" s="47">
        <f t="shared" si="2"/>
        <v>0</v>
      </c>
      <c r="F118" s="205"/>
      <c r="G118" s="206"/>
      <c r="H118" s="206"/>
      <c r="I118" s="207"/>
    </row>
    <row r="119" spans="1:9" ht="15.75" customHeight="1" x14ac:dyDescent="0.4">
      <c r="A119" s="50" t="s">
        <v>147</v>
      </c>
      <c r="B119" s="41">
        <v>8</v>
      </c>
      <c r="C119" s="41" t="s">
        <v>131</v>
      </c>
      <c r="D119" s="172"/>
      <c r="E119" s="47">
        <f t="shared" si="2"/>
        <v>0</v>
      </c>
      <c r="F119" s="205"/>
      <c r="G119" s="206"/>
      <c r="H119" s="206"/>
      <c r="I119" s="207"/>
    </row>
    <row r="120" spans="1:9" ht="15.75" customHeight="1" x14ac:dyDescent="0.4">
      <c r="A120" s="50" t="s">
        <v>148</v>
      </c>
      <c r="B120" s="41">
        <v>1</v>
      </c>
      <c r="C120" s="41" t="s">
        <v>90</v>
      </c>
      <c r="D120" s="172"/>
      <c r="E120" s="47">
        <f t="shared" si="2"/>
        <v>0</v>
      </c>
      <c r="F120" s="205"/>
      <c r="G120" s="206"/>
      <c r="H120" s="206"/>
      <c r="I120" s="207"/>
    </row>
    <row r="121" spans="1:9" ht="15.75" customHeight="1" thickBot="1" x14ac:dyDescent="0.45">
      <c r="A121" s="50" t="s">
        <v>149</v>
      </c>
      <c r="B121" s="142">
        <v>27</v>
      </c>
      <c r="C121" s="142" t="s">
        <v>131</v>
      </c>
      <c r="D121" s="172"/>
      <c r="E121" s="47">
        <f t="shared" si="2"/>
        <v>0</v>
      </c>
      <c r="F121" s="205"/>
      <c r="G121" s="206"/>
      <c r="H121" s="206"/>
      <c r="I121" s="207"/>
    </row>
    <row r="122" spans="1:9" ht="15.75" customHeight="1" thickTop="1" thickBot="1" x14ac:dyDescent="0.45">
      <c r="A122" s="49" t="s">
        <v>150</v>
      </c>
      <c r="B122" s="41"/>
      <c r="C122" s="41"/>
      <c r="D122" s="164"/>
      <c r="E122" s="47"/>
      <c r="F122" s="208"/>
      <c r="G122" s="209"/>
      <c r="H122" s="209"/>
      <c r="I122" s="210"/>
    </row>
    <row r="123" spans="1:9" ht="15.75" customHeight="1" thickTop="1" x14ac:dyDescent="0.4">
      <c r="A123" s="48" t="s">
        <v>151</v>
      </c>
      <c r="B123" s="142">
        <v>1</v>
      </c>
      <c r="C123" s="41" t="s">
        <v>73</v>
      </c>
      <c r="D123" s="172"/>
      <c r="E123" s="47">
        <f t="shared" si="2"/>
        <v>0</v>
      </c>
      <c r="F123" s="205"/>
      <c r="G123" s="206"/>
      <c r="H123" s="206"/>
      <c r="I123" s="207"/>
    </row>
    <row r="124" spans="1:9" ht="15.75" customHeight="1" x14ac:dyDescent="0.4">
      <c r="A124" s="48" t="s">
        <v>152</v>
      </c>
      <c r="B124" s="142">
        <v>1</v>
      </c>
      <c r="C124" s="41" t="s">
        <v>73</v>
      </c>
      <c r="D124" s="172"/>
      <c r="E124" s="47">
        <f t="shared" si="2"/>
        <v>0</v>
      </c>
      <c r="F124" s="205"/>
      <c r="G124" s="206"/>
      <c r="H124" s="206"/>
      <c r="I124" s="207"/>
    </row>
    <row r="125" spans="1:9" ht="15.75" customHeight="1" thickBot="1" x14ac:dyDescent="0.45">
      <c r="A125" s="48" t="s">
        <v>153</v>
      </c>
      <c r="B125" s="41"/>
      <c r="C125" s="41"/>
      <c r="D125" s="164"/>
      <c r="E125" s="144" t="s">
        <v>154</v>
      </c>
      <c r="F125" s="208" t="s">
        <v>155</v>
      </c>
      <c r="G125" s="209"/>
      <c r="H125" s="209"/>
      <c r="I125" s="210"/>
    </row>
    <row r="126" spans="1:9" ht="15.75" customHeight="1" thickTop="1" thickBot="1" x14ac:dyDescent="0.45">
      <c r="A126" s="49" t="s">
        <v>156</v>
      </c>
      <c r="B126" s="41"/>
      <c r="C126" s="41"/>
      <c r="D126" s="164"/>
      <c r="E126" s="47"/>
      <c r="F126" s="208"/>
      <c r="G126" s="209"/>
      <c r="H126" s="209"/>
      <c r="I126" s="210"/>
    </row>
    <row r="127" spans="1:9" ht="15.75" customHeight="1" thickTop="1" x14ac:dyDescent="0.4">
      <c r="A127" s="48" t="s">
        <v>157</v>
      </c>
      <c r="B127" s="142">
        <v>27</v>
      </c>
      <c r="C127" s="142" t="s">
        <v>131</v>
      </c>
      <c r="D127" s="172"/>
      <c r="E127" s="47">
        <f t="shared" si="2"/>
        <v>0</v>
      </c>
      <c r="F127" s="205"/>
      <c r="G127" s="206"/>
      <c r="H127" s="206"/>
      <c r="I127" s="207"/>
    </row>
    <row r="128" spans="1:9" ht="15.75" customHeight="1" x14ac:dyDescent="0.4">
      <c r="A128" s="48" t="s">
        <v>158</v>
      </c>
      <c r="B128" s="142">
        <v>1</v>
      </c>
      <c r="C128" s="41" t="s">
        <v>90</v>
      </c>
      <c r="D128" s="172"/>
      <c r="E128" s="47">
        <f t="shared" si="2"/>
        <v>0</v>
      </c>
      <c r="F128" s="205"/>
      <c r="G128" s="206"/>
      <c r="H128" s="206"/>
      <c r="I128" s="207"/>
    </row>
    <row r="129" spans="1:9" ht="15.75" customHeight="1" x14ac:dyDescent="0.4">
      <c r="A129" s="48" t="s">
        <v>159</v>
      </c>
      <c r="B129" s="142">
        <v>1</v>
      </c>
      <c r="C129" s="41" t="s">
        <v>90</v>
      </c>
      <c r="D129" s="172"/>
      <c r="E129" s="47">
        <f t="shared" si="2"/>
        <v>0</v>
      </c>
      <c r="F129" s="205"/>
      <c r="G129" s="206"/>
      <c r="H129" s="206"/>
      <c r="I129" s="207"/>
    </row>
    <row r="130" spans="1:9" ht="15.75" customHeight="1" thickBot="1" x14ac:dyDescent="0.45">
      <c r="A130" s="48"/>
      <c r="B130" s="41"/>
      <c r="C130" s="41"/>
      <c r="D130" s="164"/>
      <c r="E130" s="47"/>
      <c r="F130" s="208"/>
      <c r="G130" s="209"/>
      <c r="H130" s="209"/>
      <c r="I130" s="210"/>
    </row>
    <row r="131" spans="1:9" ht="23.25" customHeight="1" thickTop="1" thickBot="1" x14ac:dyDescent="0.45">
      <c r="A131" s="52" t="s">
        <v>160</v>
      </c>
      <c r="B131" s="53"/>
      <c r="C131" s="54"/>
      <c r="D131" s="55"/>
      <c r="E131" s="56">
        <f>SUM(E40:E129)</f>
        <v>0</v>
      </c>
      <c r="F131" s="199"/>
      <c r="G131" s="200"/>
      <c r="H131" s="200"/>
      <c r="I131" s="201"/>
    </row>
    <row r="132" spans="1:9" ht="23.25" customHeight="1" thickTop="1" thickBot="1" x14ac:dyDescent="0.45">
      <c r="A132" s="52" t="s">
        <v>161</v>
      </c>
      <c r="B132" s="53"/>
      <c r="C132" s="54"/>
      <c r="D132" s="55"/>
      <c r="E132" s="56">
        <f>SUM(E131)/B20</f>
        <v>0</v>
      </c>
      <c r="F132" s="199"/>
      <c r="G132" s="200"/>
      <c r="H132" s="200"/>
      <c r="I132" s="201"/>
    </row>
    <row r="133" spans="1:9" ht="23.25" customHeight="1" thickTop="1" thickBot="1" x14ac:dyDescent="0.45">
      <c r="A133" s="57"/>
      <c r="B133" s="58"/>
      <c r="C133" s="58"/>
      <c r="D133" s="58"/>
      <c r="E133" s="59"/>
      <c r="F133" s="60"/>
      <c r="G133" s="60"/>
      <c r="H133" s="60"/>
      <c r="I133" s="60"/>
    </row>
    <row r="134" spans="1:9" ht="23.25" customHeight="1" thickTop="1" thickBot="1" x14ac:dyDescent="0.45">
      <c r="A134" s="52" t="s">
        <v>162</v>
      </c>
      <c r="B134" s="53"/>
      <c r="C134" s="54"/>
      <c r="D134" s="55"/>
      <c r="E134" s="56"/>
      <c r="F134" s="199"/>
      <c r="G134" s="200"/>
      <c r="H134" s="200"/>
      <c r="I134" s="201"/>
    </row>
    <row r="135" spans="1:9" ht="23.25" customHeight="1" thickTop="1" x14ac:dyDescent="0.4">
      <c r="A135" s="61" t="s">
        <v>163</v>
      </c>
      <c r="B135" s="62"/>
      <c r="C135" s="63"/>
      <c r="D135" s="64"/>
      <c r="E135" s="174">
        <v>0</v>
      </c>
      <c r="F135" s="237"/>
      <c r="G135" s="238"/>
      <c r="H135" s="238"/>
      <c r="I135" s="239"/>
    </row>
    <row r="136" spans="1:9" ht="23.25" customHeight="1" thickBot="1" x14ac:dyDescent="0.45">
      <c r="A136" s="61" t="s">
        <v>164</v>
      </c>
      <c r="B136" s="66"/>
      <c r="C136" s="67"/>
      <c r="D136" s="68"/>
      <c r="E136" s="175">
        <v>0</v>
      </c>
      <c r="F136" s="247"/>
      <c r="G136" s="248"/>
      <c r="H136" s="248"/>
      <c r="I136" s="249"/>
    </row>
    <row r="137" spans="1:9" ht="23.25" customHeight="1" thickTop="1" thickBot="1" x14ac:dyDescent="0.45">
      <c r="A137" s="52" t="s">
        <v>165</v>
      </c>
      <c r="B137" s="53"/>
      <c r="C137" s="54"/>
      <c r="D137" s="55"/>
      <c r="E137" s="94">
        <f>SUM(E135:E136)</f>
        <v>0</v>
      </c>
      <c r="F137" s="199"/>
      <c r="G137" s="200"/>
      <c r="H137" s="200"/>
      <c r="I137" s="201"/>
    </row>
    <row r="138" spans="1:9" ht="23.25" customHeight="1" thickTop="1" thickBot="1" x14ac:dyDescent="0.45">
      <c r="A138" s="57"/>
      <c r="B138" s="58"/>
      <c r="C138" s="58"/>
      <c r="D138" s="58"/>
      <c r="E138" s="59"/>
      <c r="F138" s="60"/>
      <c r="G138" s="60"/>
      <c r="H138" s="60"/>
      <c r="I138" s="60"/>
    </row>
    <row r="139" spans="1:9" ht="23.25" customHeight="1" thickTop="1" thickBot="1" x14ac:dyDescent="0.45">
      <c r="A139" s="52" t="s">
        <v>166</v>
      </c>
      <c r="B139" s="53"/>
      <c r="C139" s="54"/>
      <c r="D139" s="54"/>
      <c r="E139" s="69"/>
      <c r="F139" s="54"/>
      <c r="G139" s="54"/>
      <c r="H139" s="54"/>
      <c r="I139" s="55"/>
    </row>
    <row r="140" spans="1:9" thickTop="1" thickBot="1" x14ac:dyDescent="0.45">
      <c r="A140" s="202"/>
      <c r="B140" s="203"/>
      <c r="C140" s="203"/>
      <c r="D140" s="203"/>
      <c r="E140" s="203"/>
      <c r="F140" s="203"/>
      <c r="G140" s="203"/>
      <c r="H140" s="203"/>
      <c r="I140" s="204"/>
    </row>
    <row r="141" spans="1:9" ht="15.4" thickBot="1" x14ac:dyDescent="0.45">
      <c r="A141" s="70" t="s">
        <v>167</v>
      </c>
      <c r="B141" s="71" t="s">
        <v>55</v>
      </c>
      <c r="C141" s="71" t="s">
        <v>56</v>
      </c>
      <c r="D141" s="71" t="s">
        <v>57</v>
      </c>
      <c r="E141" s="72" t="s">
        <v>58</v>
      </c>
      <c r="F141" s="72" t="s">
        <v>168</v>
      </c>
      <c r="G141" s="73" t="s">
        <v>58</v>
      </c>
      <c r="H141" s="80"/>
      <c r="I141" s="75"/>
    </row>
    <row r="142" spans="1:9" thickTop="1" thickBot="1" x14ac:dyDescent="0.45">
      <c r="A142" s="76" t="s">
        <v>169</v>
      </c>
      <c r="B142" s="128"/>
      <c r="C142" s="77"/>
      <c r="D142" s="128"/>
      <c r="E142" s="78"/>
      <c r="F142" s="78"/>
      <c r="G142" s="79"/>
      <c r="H142" s="80"/>
      <c r="I142" s="75"/>
    </row>
    <row r="143" spans="1:9" thickTop="1" thickBot="1" x14ac:dyDescent="0.45">
      <c r="A143" s="81" t="s">
        <v>170</v>
      </c>
      <c r="B143" s="129">
        <v>71.599999999999994</v>
      </c>
      <c r="C143" s="39" t="s">
        <v>171</v>
      </c>
      <c r="D143" s="176"/>
      <c r="E143" s="78">
        <f>SUM(B143)*D143</f>
        <v>0</v>
      </c>
      <c r="F143" s="82">
        <v>3</v>
      </c>
      <c r="G143" s="83">
        <f>SUM(E143*F143)</f>
        <v>0</v>
      </c>
      <c r="H143" s="80"/>
      <c r="I143" s="75"/>
    </row>
    <row r="144" spans="1:9" thickTop="1" thickBot="1" x14ac:dyDescent="0.45">
      <c r="A144" s="76" t="s">
        <v>172</v>
      </c>
      <c r="B144" s="129"/>
      <c r="C144" s="39"/>
      <c r="D144" s="129"/>
      <c r="E144" s="78"/>
      <c r="F144" s="78"/>
      <c r="G144" s="79"/>
      <c r="H144" s="80"/>
      <c r="I144" s="75"/>
    </row>
    <row r="145" spans="1:9" ht="15.4" thickTop="1" x14ac:dyDescent="0.4">
      <c r="A145" s="84" t="s">
        <v>172</v>
      </c>
      <c r="B145" s="129">
        <v>71.599999999999994</v>
      </c>
      <c r="C145" s="39" t="s">
        <v>171</v>
      </c>
      <c r="D145" s="176"/>
      <c r="E145" s="78">
        <f>SUM(B145)*D145</f>
        <v>0</v>
      </c>
      <c r="F145" s="82">
        <v>3</v>
      </c>
      <c r="G145" s="83">
        <f>SUM(E145*F145)</f>
        <v>0</v>
      </c>
      <c r="H145" s="80"/>
      <c r="I145" s="75"/>
    </row>
    <row r="146" spans="1:9" ht="15.4" thickBot="1" x14ac:dyDescent="0.45">
      <c r="A146" s="179" t="s">
        <v>173</v>
      </c>
      <c r="B146" s="129">
        <v>1</v>
      </c>
      <c r="C146" s="39" t="s">
        <v>90</v>
      </c>
      <c r="D146" s="176"/>
      <c r="E146" s="78">
        <f>SUM(B146)*D146</f>
        <v>0</v>
      </c>
      <c r="F146" s="85">
        <v>3</v>
      </c>
      <c r="G146" s="86">
        <f>SUM(E146*F146)</f>
        <v>0</v>
      </c>
      <c r="H146" s="80"/>
      <c r="I146" s="75"/>
    </row>
    <row r="147" spans="1:9" ht="15.4" thickBot="1" x14ac:dyDescent="0.45">
      <c r="A147" s="87" t="s">
        <v>174</v>
      </c>
      <c r="B147" s="40"/>
      <c r="C147" s="40"/>
      <c r="D147" s="40"/>
      <c r="E147" s="40"/>
      <c r="F147" s="88"/>
      <c r="G147" s="89">
        <f>SUM(G143:G146)</f>
        <v>0</v>
      </c>
      <c r="H147" s="80"/>
      <c r="I147" s="75"/>
    </row>
    <row r="148" spans="1:9" ht="15.4" thickBot="1" x14ac:dyDescent="0.45">
      <c r="A148" s="240"/>
      <c r="B148" s="241"/>
      <c r="C148" s="241"/>
      <c r="D148" s="241"/>
      <c r="E148" s="241"/>
      <c r="F148" s="241"/>
      <c r="G148" s="241"/>
      <c r="H148" s="241"/>
      <c r="I148" s="242"/>
    </row>
    <row r="149" spans="1:9" ht="15.4" thickBot="1" x14ac:dyDescent="0.45">
      <c r="A149" s="70" t="s">
        <v>175</v>
      </c>
      <c r="B149" s="71" t="s">
        <v>55</v>
      </c>
      <c r="C149" s="71" t="s">
        <v>56</v>
      </c>
      <c r="D149" s="71" t="s">
        <v>57</v>
      </c>
      <c r="E149" s="72" t="s">
        <v>58</v>
      </c>
      <c r="F149" s="72" t="s">
        <v>168</v>
      </c>
      <c r="G149" s="73" t="s">
        <v>58</v>
      </c>
      <c r="H149" s="80"/>
      <c r="I149" s="75"/>
    </row>
    <row r="150" spans="1:9" thickTop="1" thickBot="1" x14ac:dyDescent="0.45">
      <c r="A150" s="76" t="s">
        <v>169</v>
      </c>
      <c r="B150" s="128"/>
      <c r="C150" s="77"/>
      <c r="D150" s="128"/>
      <c r="E150" s="78"/>
      <c r="F150" s="78"/>
      <c r="G150" s="79"/>
      <c r="H150" s="80"/>
      <c r="I150" s="75"/>
    </row>
    <row r="151" spans="1:9" thickTop="1" thickBot="1" x14ac:dyDescent="0.45">
      <c r="A151" s="81" t="s">
        <v>170</v>
      </c>
      <c r="B151" s="129">
        <v>71.599999999999994</v>
      </c>
      <c r="C151" s="39" t="s">
        <v>171</v>
      </c>
      <c r="D151" s="176"/>
      <c r="E151" s="78">
        <f>SUM(B151)*D151</f>
        <v>0</v>
      </c>
      <c r="F151" s="82">
        <v>5</v>
      </c>
      <c r="G151" s="83">
        <f>SUM(E151*F151)</f>
        <v>0</v>
      </c>
      <c r="H151" s="80"/>
      <c r="I151" s="75"/>
    </row>
    <row r="152" spans="1:9" thickTop="1" thickBot="1" x14ac:dyDescent="0.45">
      <c r="A152" s="76" t="s">
        <v>172</v>
      </c>
      <c r="B152" s="129"/>
      <c r="C152" s="39"/>
      <c r="D152" s="129"/>
      <c r="E152" s="78"/>
      <c r="F152" s="78"/>
      <c r="G152" s="79"/>
      <c r="H152" s="80"/>
      <c r="I152" s="75"/>
    </row>
    <row r="153" spans="1:9" ht="15.4" thickTop="1" x14ac:dyDescent="0.4">
      <c r="A153" s="84" t="s">
        <v>172</v>
      </c>
      <c r="B153" s="129">
        <v>71.599999999999994</v>
      </c>
      <c r="C153" s="39" t="s">
        <v>171</v>
      </c>
      <c r="D153" s="176"/>
      <c r="E153" s="78">
        <f>SUM(B153)*D153</f>
        <v>0</v>
      </c>
      <c r="F153" s="82">
        <v>5</v>
      </c>
      <c r="G153" s="83">
        <f>SUM(E153*F153)</f>
        <v>0</v>
      </c>
      <c r="H153" s="80"/>
      <c r="I153" s="75"/>
    </row>
    <row r="154" spans="1:9" ht="15.4" thickBot="1" x14ac:dyDescent="0.45">
      <c r="A154" s="179" t="s">
        <v>173</v>
      </c>
      <c r="B154" s="129">
        <v>1</v>
      </c>
      <c r="C154" s="39" t="s">
        <v>90</v>
      </c>
      <c r="D154" s="176"/>
      <c r="E154" s="78">
        <f>SUM(B154)*D154</f>
        <v>0</v>
      </c>
      <c r="F154" s="85">
        <v>5</v>
      </c>
      <c r="G154" s="86">
        <f>SUM(E154*F154)</f>
        <v>0</v>
      </c>
      <c r="H154" s="80"/>
      <c r="I154" s="75"/>
    </row>
    <row r="155" spans="1:9" ht="15.4" thickBot="1" x14ac:dyDescent="0.45">
      <c r="A155" s="87" t="s">
        <v>176</v>
      </c>
      <c r="B155" s="40"/>
      <c r="C155" s="40"/>
      <c r="D155" s="40"/>
      <c r="E155" s="40"/>
      <c r="F155" s="88"/>
      <c r="G155" s="89">
        <f>SUM(G151:G154)</f>
        <v>0</v>
      </c>
      <c r="H155" s="80"/>
      <c r="I155" s="75"/>
    </row>
    <row r="156" spans="1:9" ht="15.4" thickBot="1" x14ac:dyDescent="0.45">
      <c r="A156" s="180"/>
      <c r="B156" s="180"/>
      <c r="C156" s="180"/>
      <c r="D156" s="180"/>
      <c r="E156" s="180"/>
      <c r="F156" s="180"/>
      <c r="G156" s="180"/>
      <c r="H156" s="180"/>
      <c r="I156" s="180"/>
    </row>
    <row r="157" spans="1:9" ht="15.4" thickBot="1" x14ac:dyDescent="0.45">
      <c r="A157" s="70" t="s">
        <v>177</v>
      </c>
      <c r="B157" s="71" t="s">
        <v>55</v>
      </c>
      <c r="C157" s="71" t="s">
        <v>56</v>
      </c>
      <c r="D157" s="71" t="s">
        <v>57</v>
      </c>
      <c r="E157" s="72" t="s">
        <v>58</v>
      </c>
      <c r="F157" s="72" t="s">
        <v>168</v>
      </c>
      <c r="G157" s="73" t="s">
        <v>58</v>
      </c>
      <c r="H157" s="74"/>
      <c r="I157" s="75"/>
    </row>
    <row r="158" spans="1:9" thickTop="1" thickBot="1" x14ac:dyDescent="0.45">
      <c r="A158" s="76" t="s">
        <v>169</v>
      </c>
      <c r="B158" s="128"/>
      <c r="C158" s="77"/>
      <c r="D158" s="128"/>
      <c r="E158" s="78"/>
      <c r="F158" s="78"/>
      <c r="G158" s="79"/>
      <c r="H158" s="80"/>
      <c r="I158" s="75"/>
    </row>
    <row r="159" spans="1:9" thickTop="1" thickBot="1" x14ac:dyDescent="0.45">
      <c r="A159" s="81" t="s">
        <v>170</v>
      </c>
      <c r="B159" s="129">
        <v>85.2</v>
      </c>
      <c r="C159" s="39" t="s">
        <v>171</v>
      </c>
      <c r="D159" s="176"/>
      <c r="E159" s="78">
        <f>SUM(B159)*D159</f>
        <v>0</v>
      </c>
      <c r="F159" s="82">
        <v>10</v>
      </c>
      <c r="G159" s="83">
        <f>SUM(E159*F159)</f>
        <v>0</v>
      </c>
      <c r="H159" s="80"/>
      <c r="I159" s="75"/>
    </row>
    <row r="160" spans="1:9" thickTop="1" thickBot="1" x14ac:dyDescent="0.45">
      <c r="A160" s="76" t="s">
        <v>172</v>
      </c>
      <c r="B160" s="129"/>
      <c r="C160" s="39"/>
      <c r="D160" s="129"/>
      <c r="E160" s="78"/>
      <c r="F160" s="78"/>
      <c r="G160" s="79"/>
      <c r="H160" s="80"/>
      <c r="I160" s="75"/>
    </row>
    <row r="161" spans="1:9" ht="15.4" thickTop="1" x14ac:dyDescent="0.4">
      <c r="A161" s="84" t="s">
        <v>172</v>
      </c>
      <c r="B161" s="129">
        <v>85.2</v>
      </c>
      <c r="C161" s="39" t="s">
        <v>171</v>
      </c>
      <c r="D161" s="176"/>
      <c r="E161" s="78">
        <f>SUM(B161)*D161</f>
        <v>0</v>
      </c>
      <c r="F161" s="82">
        <v>10</v>
      </c>
      <c r="G161" s="83">
        <f>SUM(E161*F161)</f>
        <v>0</v>
      </c>
      <c r="H161" s="80"/>
      <c r="I161" s="75"/>
    </row>
    <row r="162" spans="1:9" ht="15.4" thickBot="1" x14ac:dyDescent="0.45">
      <c r="A162" s="179" t="s">
        <v>173</v>
      </c>
      <c r="B162" s="129">
        <v>1</v>
      </c>
      <c r="C162" s="39" t="s">
        <v>90</v>
      </c>
      <c r="D162" s="176"/>
      <c r="E162" s="78">
        <f>SUM(B162)*D162</f>
        <v>0</v>
      </c>
      <c r="F162" s="85">
        <v>10</v>
      </c>
      <c r="G162" s="86">
        <f>SUM(E162*F162)</f>
        <v>0</v>
      </c>
      <c r="H162" s="80"/>
      <c r="I162" s="75"/>
    </row>
    <row r="163" spans="1:9" ht="15.4" thickBot="1" x14ac:dyDescent="0.45">
      <c r="A163" s="87" t="s">
        <v>178</v>
      </c>
      <c r="B163" s="40"/>
      <c r="C163" s="40"/>
      <c r="D163" s="40"/>
      <c r="E163" s="40"/>
      <c r="F163" s="88"/>
      <c r="G163" s="89">
        <f>SUM(G159:G162)</f>
        <v>0</v>
      </c>
      <c r="H163" s="90"/>
      <c r="I163" s="75"/>
    </row>
    <row r="164" spans="1:9" ht="15.4" thickBot="1" x14ac:dyDescent="0.45">
      <c r="A164" s="183"/>
      <c r="B164" s="93"/>
      <c r="C164" s="93"/>
      <c r="D164" s="93"/>
      <c r="E164" s="93"/>
      <c r="F164" s="184"/>
      <c r="G164" s="185"/>
      <c r="H164" s="80"/>
      <c r="I164" s="80"/>
    </row>
    <row r="165" spans="1:9" ht="15.4" thickBot="1" x14ac:dyDescent="0.45">
      <c r="A165" s="70" t="s">
        <v>179</v>
      </c>
      <c r="B165" s="71" t="s">
        <v>55</v>
      </c>
      <c r="C165" s="71" t="s">
        <v>56</v>
      </c>
      <c r="D165" s="71" t="s">
        <v>57</v>
      </c>
      <c r="E165" s="72" t="s">
        <v>58</v>
      </c>
      <c r="F165" s="72" t="s">
        <v>168</v>
      </c>
      <c r="G165" s="73" t="s">
        <v>58</v>
      </c>
      <c r="H165" s="80"/>
      <c r="I165" s="80"/>
    </row>
    <row r="166" spans="1:9" thickTop="1" thickBot="1" x14ac:dyDescent="0.45">
      <c r="A166" s="76" t="s">
        <v>169</v>
      </c>
      <c r="B166" s="128"/>
      <c r="C166" s="77"/>
      <c r="D166" s="128"/>
      <c r="E166" s="78"/>
      <c r="F166" s="78"/>
      <c r="G166" s="79"/>
      <c r="H166" s="80"/>
      <c r="I166" s="80"/>
    </row>
    <row r="167" spans="1:9" thickTop="1" thickBot="1" x14ac:dyDescent="0.45">
      <c r="A167" s="81" t="s">
        <v>170</v>
      </c>
      <c r="B167" s="129">
        <v>86.1</v>
      </c>
      <c r="C167" s="39" t="s">
        <v>171</v>
      </c>
      <c r="D167" s="176"/>
      <c r="E167" s="78">
        <f>SUM(B167)*D167</f>
        <v>0</v>
      </c>
      <c r="F167" s="82">
        <v>3</v>
      </c>
      <c r="G167" s="83">
        <f>SUM(E167*F167)</f>
        <v>0</v>
      </c>
      <c r="H167" s="80"/>
      <c r="I167" s="80"/>
    </row>
    <row r="168" spans="1:9" thickTop="1" thickBot="1" x14ac:dyDescent="0.45">
      <c r="A168" s="76" t="s">
        <v>172</v>
      </c>
      <c r="B168" s="129"/>
      <c r="C168" s="39"/>
      <c r="D168" s="129"/>
      <c r="E168" s="78"/>
      <c r="F168" s="78"/>
      <c r="G168" s="79"/>
      <c r="H168" s="80"/>
      <c r="I168" s="80"/>
    </row>
    <row r="169" spans="1:9" ht="15.4" thickTop="1" x14ac:dyDescent="0.4">
      <c r="A169" s="84" t="s">
        <v>172</v>
      </c>
      <c r="B169" s="129">
        <v>86.1</v>
      </c>
      <c r="C169" s="39" t="s">
        <v>171</v>
      </c>
      <c r="D169" s="176"/>
      <c r="E169" s="78">
        <f>SUM(B169)*D169</f>
        <v>0</v>
      </c>
      <c r="F169" s="82">
        <v>3</v>
      </c>
      <c r="G169" s="83">
        <f>SUM(E169*F169)</f>
        <v>0</v>
      </c>
      <c r="H169" s="80"/>
      <c r="I169" s="80"/>
    </row>
    <row r="170" spans="1:9" ht="15.4" thickBot="1" x14ac:dyDescent="0.45">
      <c r="A170" s="179" t="s">
        <v>173</v>
      </c>
      <c r="B170" s="129">
        <v>1</v>
      </c>
      <c r="C170" s="39" t="s">
        <v>90</v>
      </c>
      <c r="D170" s="176"/>
      <c r="E170" s="78">
        <f>SUM(B170)*D170</f>
        <v>0</v>
      </c>
      <c r="F170" s="85">
        <v>3</v>
      </c>
      <c r="G170" s="86">
        <f>SUM(E170*F170)</f>
        <v>0</v>
      </c>
      <c r="H170" s="80"/>
      <c r="I170" s="80"/>
    </row>
    <row r="171" spans="1:9" ht="15.4" thickBot="1" x14ac:dyDescent="0.45">
      <c r="A171" s="87" t="s">
        <v>178</v>
      </c>
      <c r="B171" s="40"/>
      <c r="C171" s="40"/>
      <c r="D171" s="40"/>
      <c r="E171" s="40"/>
      <c r="F171" s="88"/>
      <c r="G171" s="89">
        <f>SUM(G167:G170)</f>
        <v>0</v>
      </c>
      <c r="H171" s="80"/>
      <c r="I171" s="80"/>
    </row>
    <row r="172" spans="1:9" ht="15.4" thickBot="1" x14ac:dyDescent="0.45">
      <c r="A172" s="180"/>
      <c r="B172" s="180"/>
      <c r="C172" s="180"/>
      <c r="D172" s="180"/>
      <c r="E172" s="180"/>
      <c r="F172" s="180"/>
      <c r="G172" s="180"/>
      <c r="H172" s="180"/>
      <c r="I172" s="180"/>
    </row>
    <row r="173" spans="1:9" ht="15.4" thickBot="1" x14ac:dyDescent="0.45">
      <c r="A173" s="70" t="s">
        <v>180</v>
      </c>
      <c r="B173" s="71" t="s">
        <v>55</v>
      </c>
      <c r="C173" s="71" t="s">
        <v>56</v>
      </c>
      <c r="D173" s="71" t="s">
        <v>57</v>
      </c>
      <c r="E173" s="72" t="s">
        <v>58</v>
      </c>
      <c r="F173" s="72" t="s">
        <v>168</v>
      </c>
      <c r="G173" s="73" t="s">
        <v>58</v>
      </c>
      <c r="H173" s="80"/>
      <c r="I173" s="75"/>
    </row>
    <row r="174" spans="1:9" thickTop="1" thickBot="1" x14ac:dyDescent="0.45">
      <c r="A174" s="76" t="s">
        <v>169</v>
      </c>
      <c r="B174" s="128"/>
      <c r="C174" s="77"/>
      <c r="D174" s="128"/>
      <c r="E174" s="78"/>
      <c r="F174" s="78"/>
      <c r="G174" s="79"/>
      <c r="H174" s="80"/>
      <c r="I174" s="75"/>
    </row>
    <row r="175" spans="1:9" thickTop="1" thickBot="1" x14ac:dyDescent="0.45">
      <c r="A175" s="81" t="s">
        <v>170</v>
      </c>
      <c r="B175" s="129">
        <v>94.2</v>
      </c>
      <c r="C175" s="39" t="s">
        <v>171</v>
      </c>
      <c r="D175" s="176"/>
      <c r="E175" s="78">
        <f>SUM(B175)*D175</f>
        <v>0</v>
      </c>
      <c r="F175" s="82">
        <v>6</v>
      </c>
      <c r="G175" s="83">
        <f>SUM(E175*F175)</f>
        <v>0</v>
      </c>
      <c r="H175" s="80"/>
      <c r="I175" s="75"/>
    </row>
    <row r="176" spans="1:9" thickTop="1" thickBot="1" x14ac:dyDescent="0.45">
      <c r="A176" s="76" t="s">
        <v>172</v>
      </c>
      <c r="B176" s="129"/>
      <c r="C176" s="39"/>
      <c r="D176" s="129"/>
      <c r="E176" s="78"/>
      <c r="F176" s="78"/>
      <c r="G176" s="79"/>
      <c r="H176" s="80"/>
      <c r="I176" s="75"/>
    </row>
    <row r="177" spans="1:9" ht="15.4" thickTop="1" x14ac:dyDescent="0.4">
      <c r="A177" s="84" t="s">
        <v>172</v>
      </c>
      <c r="B177" s="129">
        <v>94.2</v>
      </c>
      <c r="C177" s="39" t="s">
        <v>171</v>
      </c>
      <c r="D177" s="176"/>
      <c r="E177" s="78">
        <f>SUM(B177)*D177</f>
        <v>0</v>
      </c>
      <c r="F177" s="82">
        <v>6</v>
      </c>
      <c r="G177" s="83">
        <f>SUM(E177*F177)</f>
        <v>0</v>
      </c>
      <c r="H177" s="80"/>
      <c r="I177" s="75"/>
    </row>
    <row r="178" spans="1:9" ht="15.4" thickBot="1" x14ac:dyDescent="0.45">
      <c r="A178" s="179" t="s">
        <v>173</v>
      </c>
      <c r="B178" s="129">
        <v>1</v>
      </c>
      <c r="C178" s="39" t="s">
        <v>90</v>
      </c>
      <c r="D178" s="176"/>
      <c r="E178" s="78">
        <f>SUM(B178)*D178</f>
        <v>0</v>
      </c>
      <c r="F178" s="85">
        <v>6</v>
      </c>
      <c r="G178" s="86">
        <f>SUM(E178*F178)</f>
        <v>0</v>
      </c>
      <c r="H178" s="80"/>
      <c r="I178" s="75"/>
    </row>
    <row r="179" spans="1:9" ht="15.4" thickBot="1" x14ac:dyDescent="0.45">
      <c r="A179" s="87" t="s">
        <v>181</v>
      </c>
      <c r="B179" s="40"/>
      <c r="C179" s="40"/>
      <c r="D179" s="40"/>
      <c r="E179" s="40"/>
      <c r="F179" s="88"/>
      <c r="G179" s="89">
        <f>SUM(G175:G178)</f>
        <v>0</v>
      </c>
      <c r="H179" s="80"/>
      <c r="I179" s="75"/>
    </row>
    <row r="180" spans="1:9" ht="15.4" thickBot="1" x14ac:dyDescent="0.45">
      <c r="A180" s="196"/>
      <c r="B180" s="196"/>
      <c r="C180" s="196"/>
      <c r="D180" s="196"/>
      <c r="E180" s="196"/>
      <c r="F180" s="196"/>
      <c r="G180" s="196"/>
      <c r="H180" s="196"/>
      <c r="I180" s="196"/>
    </row>
    <row r="181" spans="1:9" ht="15.4" thickBot="1" x14ac:dyDescent="0.45">
      <c r="A181" s="112" t="s">
        <v>182</v>
      </c>
      <c r="B181" s="71" t="s">
        <v>55</v>
      </c>
      <c r="C181" s="71" t="s">
        <v>56</v>
      </c>
      <c r="D181" s="71" t="s">
        <v>57</v>
      </c>
      <c r="E181" s="113" t="s">
        <v>58</v>
      </c>
      <c r="F181" s="72"/>
      <c r="G181" s="73"/>
      <c r="H181" s="149"/>
      <c r="I181" s="150"/>
    </row>
    <row r="182" spans="1:9" thickTop="1" thickBot="1" x14ac:dyDescent="0.45">
      <c r="A182" s="114" t="s">
        <v>183</v>
      </c>
      <c r="B182" s="39"/>
      <c r="C182" s="39"/>
      <c r="D182" s="129"/>
      <c r="E182" s="110"/>
      <c r="F182" s="108"/>
      <c r="G182" s="109"/>
      <c r="H182" s="65"/>
      <c r="I182" s="110"/>
    </row>
    <row r="183" spans="1:9" ht="15.4" thickTop="1" x14ac:dyDescent="0.4">
      <c r="A183" s="116" t="s">
        <v>184</v>
      </c>
      <c r="B183" s="39">
        <v>7942</v>
      </c>
      <c r="C183" s="39" t="s">
        <v>185</v>
      </c>
      <c r="D183" s="176"/>
      <c r="E183" s="78">
        <f>SUM(B183)*D183</f>
        <v>0</v>
      </c>
      <c r="F183" s="78"/>
      <c r="G183" s="111"/>
      <c r="H183" s="65"/>
      <c r="I183" s="110"/>
    </row>
    <row r="184" spans="1:9" ht="15.4" thickBot="1" x14ac:dyDescent="0.45">
      <c r="A184" s="117" t="s">
        <v>186</v>
      </c>
      <c r="B184" s="39">
        <v>7942</v>
      </c>
      <c r="C184" s="39" t="s">
        <v>185</v>
      </c>
      <c r="D184" s="176"/>
      <c r="E184" s="78">
        <f t="shared" ref="E184:E207" si="3">SUM(B184)*D184</f>
        <v>0</v>
      </c>
      <c r="F184" s="78"/>
      <c r="G184" s="111"/>
      <c r="H184" s="65"/>
      <c r="I184" s="110"/>
    </row>
    <row r="185" spans="1:9" thickTop="1" thickBot="1" x14ac:dyDescent="0.45">
      <c r="A185" s="114" t="s">
        <v>187</v>
      </c>
      <c r="B185" s="39"/>
      <c r="C185" s="39"/>
      <c r="D185" s="129"/>
      <c r="E185" s="78"/>
      <c r="F185" s="78"/>
      <c r="G185" s="111"/>
      <c r="H185" s="65"/>
      <c r="I185" s="110"/>
    </row>
    <row r="186" spans="1:9" ht="15.4" thickTop="1" x14ac:dyDescent="0.4">
      <c r="A186" s="116" t="s">
        <v>188</v>
      </c>
      <c r="B186" s="39">
        <v>814</v>
      </c>
      <c r="C186" s="39" t="s">
        <v>185</v>
      </c>
      <c r="D186" s="176"/>
      <c r="E186" s="78">
        <f t="shared" si="3"/>
        <v>0</v>
      </c>
      <c r="F186" s="78"/>
      <c r="G186" s="111"/>
      <c r="H186" s="65"/>
      <c r="I186" s="110"/>
    </row>
    <row r="187" spans="1:9" ht="15" x14ac:dyDescent="0.4">
      <c r="A187" s="96" t="s">
        <v>189</v>
      </c>
      <c r="B187" s="39">
        <v>592</v>
      </c>
      <c r="C187" s="39" t="s">
        <v>185</v>
      </c>
      <c r="D187" s="176"/>
      <c r="E187" s="78">
        <f t="shared" si="3"/>
        <v>0</v>
      </c>
      <c r="F187" s="78"/>
      <c r="G187" s="111"/>
      <c r="H187" s="65"/>
      <c r="I187" s="110"/>
    </row>
    <row r="188" spans="1:9" ht="15" x14ac:dyDescent="0.4">
      <c r="A188" s="96" t="s">
        <v>190</v>
      </c>
      <c r="B188" s="181" t="s">
        <v>191</v>
      </c>
      <c r="C188" s="39" t="s">
        <v>185</v>
      </c>
      <c r="D188" s="176"/>
      <c r="E188" s="78">
        <f t="shared" si="3"/>
        <v>0</v>
      </c>
      <c r="F188" s="78"/>
      <c r="G188" s="111"/>
      <c r="H188" s="65"/>
      <c r="I188" s="110"/>
    </row>
    <row r="189" spans="1:9" ht="15" x14ac:dyDescent="0.4">
      <c r="A189" s="96" t="s">
        <v>192</v>
      </c>
      <c r="B189" s="39">
        <v>900</v>
      </c>
      <c r="C189" s="39" t="s">
        <v>185</v>
      </c>
      <c r="D189" s="176"/>
      <c r="E189" s="78">
        <f t="shared" si="3"/>
        <v>0</v>
      </c>
      <c r="F189" s="78"/>
      <c r="G189" s="111"/>
      <c r="H189" s="65"/>
      <c r="I189" s="110"/>
    </row>
    <row r="190" spans="1:9" ht="15.4" thickBot="1" x14ac:dyDescent="0.45">
      <c r="A190" s="117" t="s">
        <v>193</v>
      </c>
      <c r="B190" s="39">
        <v>1225</v>
      </c>
      <c r="C190" s="39" t="s">
        <v>185</v>
      </c>
      <c r="D190" s="176"/>
      <c r="E190" s="78">
        <f t="shared" si="3"/>
        <v>0</v>
      </c>
      <c r="F190" s="78"/>
      <c r="G190" s="111"/>
      <c r="H190" s="65"/>
      <c r="I190" s="110"/>
    </row>
    <row r="191" spans="1:9" thickTop="1" thickBot="1" x14ac:dyDescent="0.45">
      <c r="A191" s="114" t="s">
        <v>194</v>
      </c>
      <c r="B191" s="39"/>
      <c r="C191" s="39"/>
      <c r="D191" s="129"/>
      <c r="E191" s="78"/>
      <c r="F191" s="78"/>
      <c r="G191" s="111"/>
      <c r="H191" s="65"/>
      <c r="I191" s="110"/>
    </row>
    <row r="192" spans="1:9" ht="15.4" thickTop="1" x14ac:dyDescent="0.4">
      <c r="A192" s="116" t="s">
        <v>195</v>
      </c>
      <c r="B192" s="39">
        <v>2639</v>
      </c>
      <c r="C192" s="39" t="s">
        <v>185</v>
      </c>
      <c r="D192" s="176"/>
      <c r="E192" s="78">
        <f t="shared" ref="E192:E197" si="4">SUM(B192)*D192</f>
        <v>0</v>
      </c>
      <c r="F192" s="78"/>
      <c r="G192" s="111"/>
      <c r="H192" s="65"/>
      <c r="I192" s="110"/>
    </row>
    <row r="193" spans="1:9" ht="15" x14ac:dyDescent="0.4">
      <c r="A193" s="96" t="s">
        <v>196</v>
      </c>
      <c r="B193" s="39">
        <v>660</v>
      </c>
      <c r="C193" s="39" t="s">
        <v>185</v>
      </c>
      <c r="D193" s="129">
        <v>40</v>
      </c>
      <c r="E193" s="78">
        <f t="shared" ref="E193" si="5">SUM(B193)*D193</f>
        <v>26400</v>
      </c>
      <c r="F193" s="65" t="s">
        <v>197</v>
      </c>
      <c r="G193" s="111"/>
      <c r="H193" s="65"/>
      <c r="I193" s="110"/>
    </row>
    <row r="194" spans="1:9" ht="15" x14ac:dyDescent="0.4">
      <c r="A194" s="96" t="s">
        <v>198</v>
      </c>
      <c r="B194" s="39">
        <v>67</v>
      </c>
      <c r="C194" s="41" t="s">
        <v>131</v>
      </c>
      <c r="D194" s="129">
        <v>300</v>
      </c>
      <c r="E194" s="78">
        <f t="shared" ref="E194" si="6">SUM(B194)*D194</f>
        <v>20100</v>
      </c>
      <c r="F194" s="65" t="s">
        <v>197</v>
      </c>
      <c r="G194" s="111"/>
      <c r="H194" s="65"/>
      <c r="I194" s="110"/>
    </row>
    <row r="195" spans="1:9" ht="15" x14ac:dyDescent="0.4">
      <c r="A195" s="91" t="s">
        <v>199</v>
      </c>
      <c r="B195" s="41">
        <v>29</v>
      </c>
      <c r="C195" s="41" t="s">
        <v>131</v>
      </c>
      <c r="D195" s="177"/>
      <c r="E195" s="78">
        <f t="shared" si="4"/>
        <v>0</v>
      </c>
      <c r="F195" s="78"/>
      <c r="G195" s="111"/>
      <c r="H195" s="65"/>
      <c r="I195" s="110"/>
    </row>
    <row r="196" spans="1:9" ht="15" x14ac:dyDescent="0.4">
      <c r="A196" s="96" t="s">
        <v>200</v>
      </c>
      <c r="B196" s="39">
        <v>507</v>
      </c>
      <c r="C196" s="39" t="s">
        <v>201</v>
      </c>
      <c r="D196" s="176"/>
      <c r="E196" s="78">
        <f t="shared" si="4"/>
        <v>0</v>
      </c>
      <c r="F196" s="78"/>
      <c r="G196" s="111"/>
      <c r="H196" s="65"/>
      <c r="I196" s="110"/>
    </row>
    <row r="197" spans="1:9" ht="15.4" thickBot="1" x14ac:dyDescent="0.45">
      <c r="A197" s="117" t="s">
        <v>202</v>
      </c>
      <c r="B197" s="39">
        <v>401</v>
      </c>
      <c r="C197" s="39" t="s">
        <v>201</v>
      </c>
      <c r="D197" s="176"/>
      <c r="E197" s="78">
        <f t="shared" si="4"/>
        <v>0</v>
      </c>
      <c r="F197" s="78"/>
      <c r="G197" s="111"/>
      <c r="H197" s="65"/>
      <c r="I197" s="110"/>
    </row>
    <row r="198" spans="1:9" thickTop="1" thickBot="1" x14ac:dyDescent="0.45">
      <c r="A198" s="114" t="s">
        <v>203</v>
      </c>
      <c r="B198" s="39"/>
      <c r="C198" s="39"/>
      <c r="D198" s="129"/>
      <c r="E198" s="78"/>
      <c r="F198" s="78"/>
      <c r="G198" s="111"/>
      <c r="H198" s="65"/>
      <c r="I198" s="110"/>
    </row>
    <row r="199" spans="1:9" ht="15.4" thickTop="1" x14ac:dyDescent="0.4">
      <c r="A199" s="116" t="s">
        <v>204</v>
      </c>
      <c r="B199" s="39">
        <v>1</v>
      </c>
      <c r="C199" s="39" t="s">
        <v>90</v>
      </c>
      <c r="D199" s="129">
        <v>81000</v>
      </c>
      <c r="E199" s="78">
        <f t="shared" si="3"/>
        <v>81000</v>
      </c>
      <c r="F199" s="65" t="s">
        <v>197</v>
      </c>
      <c r="G199" s="111"/>
      <c r="H199" s="65"/>
      <c r="I199" s="110"/>
    </row>
    <row r="200" spans="1:9" ht="15" x14ac:dyDescent="0.4">
      <c r="A200" s="96" t="s">
        <v>205</v>
      </c>
      <c r="B200" s="39">
        <v>27</v>
      </c>
      <c r="C200" s="39" t="s">
        <v>90</v>
      </c>
      <c r="D200" s="176"/>
      <c r="E200" s="78">
        <f t="shared" si="3"/>
        <v>0</v>
      </c>
      <c r="F200" s="78"/>
      <c r="G200" s="111"/>
      <c r="H200" s="65"/>
      <c r="I200" s="110"/>
    </row>
    <row r="201" spans="1:9" ht="15.4" thickBot="1" x14ac:dyDescent="0.45">
      <c r="A201" s="117" t="s">
        <v>206</v>
      </c>
      <c r="B201" s="39">
        <v>1</v>
      </c>
      <c r="C201" s="39" t="s">
        <v>90</v>
      </c>
      <c r="D201" s="129">
        <v>6000</v>
      </c>
      <c r="E201" s="78">
        <f t="shared" si="3"/>
        <v>6000</v>
      </c>
      <c r="F201" s="65" t="s">
        <v>197</v>
      </c>
      <c r="G201" s="111"/>
      <c r="H201" s="65"/>
      <c r="I201" s="110"/>
    </row>
    <row r="202" spans="1:9" thickTop="1" thickBot="1" x14ac:dyDescent="0.45">
      <c r="A202" s="114" t="s">
        <v>207</v>
      </c>
      <c r="B202" s="39"/>
      <c r="C202" s="39"/>
      <c r="D202" s="129"/>
      <c r="E202" s="78"/>
      <c r="F202" s="78"/>
      <c r="G202" s="111"/>
      <c r="H202" s="65"/>
      <c r="I202" s="110"/>
    </row>
    <row r="203" spans="1:9" ht="15.4" thickTop="1" x14ac:dyDescent="0.4">
      <c r="A203" s="116" t="s">
        <v>208</v>
      </c>
      <c r="B203" s="39">
        <v>1</v>
      </c>
      <c r="C203" s="39" t="s">
        <v>90</v>
      </c>
      <c r="D203" s="129">
        <v>23000</v>
      </c>
      <c r="E203" s="78">
        <f t="shared" si="3"/>
        <v>23000</v>
      </c>
      <c r="F203" s="65" t="s">
        <v>197</v>
      </c>
      <c r="G203" s="111"/>
      <c r="H203" s="65"/>
      <c r="I203" s="110"/>
    </row>
    <row r="204" spans="1:9" ht="15" x14ac:dyDescent="0.4">
      <c r="A204" s="96" t="s">
        <v>209</v>
      </c>
      <c r="B204" s="39">
        <v>1</v>
      </c>
      <c r="C204" s="39" t="s">
        <v>90</v>
      </c>
      <c r="D204" s="129">
        <v>17250</v>
      </c>
      <c r="E204" s="78">
        <f t="shared" si="3"/>
        <v>17250</v>
      </c>
      <c r="F204" s="65" t="s">
        <v>197</v>
      </c>
      <c r="G204" s="111"/>
      <c r="H204" s="65"/>
      <c r="I204" s="110"/>
    </row>
    <row r="205" spans="1:9" ht="15" x14ac:dyDescent="0.4">
      <c r="A205" s="96" t="s">
        <v>210</v>
      </c>
      <c r="B205" s="39">
        <v>1</v>
      </c>
      <c r="C205" s="39" t="s">
        <v>90</v>
      </c>
      <c r="D205" s="129">
        <v>23000</v>
      </c>
      <c r="E205" s="78">
        <f t="shared" si="3"/>
        <v>23000</v>
      </c>
      <c r="F205" s="65" t="s">
        <v>197</v>
      </c>
      <c r="G205" s="111"/>
      <c r="H205" s="65"/>
      <c r="I205" s="110"/>
    </row>
    <row r="206" spans="1:9" ht="15" x14ac:dyDescent="0.4">
      <c r="A206" s="134" t="s">
        <v>211</v>
      </c>
      <c r="B206" s="39">
        <v>1</v>
      </c>
      <c r="C206" s="39" t="s">
        <v>212</v>
      </c>
      <c r="D206" s="129">
        <v>8250</v>
      </c>
      <c r="E206" s="78">
        <f t="shared" si="3"/>
        <v>8250</v>
      </c>
      <c r="F206" s="65" t="s">
        <v>197</v>
      </c>
      <c r="G206" s="111"/>
      <c r="H206" s="65"/>
      <c r="I206" s="110"/>
    </row>
    <row r="207" spans="1:9" ht="15" x14ac:dyDescent="0.4">
      <c r="A207" s="96" t="s">
        <v>213</v>
      </c>
      <c r="B207" s="39">
        <v>1</v>
      </c>
      <c r="C207" s="39" t="s">
        <v>90</v>
      </c>
      <c r="D207" s="129">
        <v>11500</v>
      </c>
      <c r="E207" s="78">
        <f t="shared" si="3"/>
        <v>11500</v>
      </c>
      <c r="F207" s="65" t="s">
        <v>197</v>
      </c>
      <c r="G207" s="111"/>
      <c r="H207" s="65"/>
      <c r="I207" s="110"/>
    </row>
    <row r="208" spans="1:9" ht="15.4" thickBot="1" x14ac:dyDescent="0.45">
      <c r="A208" s="96" t="s">
        <v>214</v>
      </c>
      <c r="B208" s="39">
        <v>1</v>
      </c>
      <c r="C208" s="39" t="s">
        <v>90</v>
      </c>
      <c r="D208" s="129">
        <v>6000</v>
      </c>
      <c r="E208" s="78">
        <f>SUM(B208)*D208</f>
        <v>6000</v>
      </c>
      <c r="F208" s="145" t="s">
        <v>197</v>
      </c>
      <c r="G208" s="118"/>
      <c r="H208" s="65"/>
      <c r="I208" s="110"/>
    </row>
    <row r="209" spans="1:9" ht="18" customHeight="1" thickBot="1" x14ac:dyDescent="0.45">
      <c r="A209" s="87" t="s">
        <v>215</v>
      </c>
      <c r="B209" s="40"/>
      <c r="C209" s="40"/>
      <c r="D209" s="40"/>
      <c r="E209" s="40"/>
      <c r="F209" s="88"/>
      <c r="G209" s="89">
        <f>SUM(E183:E208)</f>
        <v>222500</v>
      </c>
      <c r="H209" s="119"/>
      <c r="I209" s="115"/>
    </row>
    <row r="210" spans="1:9" ht="15.4" thickBot="1" x14ac:dyDescent="0.45">
      <c r="A210" s="197"/>
      <c r="B210" s="197"/>
      <c r="C210" s="197"/>
      <c r="D210" s="197"/>
      <c r="E210" s="197"/>
      <c r="F210" s="197"/>
      <c r="G210" s="197"/>
      <c r="H210" s="197"/>
      <c r="I210" s="198"/>
    </row>
    <row r="211" spans="1:9" ht="15.4" thickBot="1" x14ac:dyDescent="0.45">
      <c r="A211" s="192" t="s">
        <v>216</v>
      </c>
      <c r="B211" s="192"/>
      <c r="C211" s="192"/>
      <c r="D211" s="192"/>
      <c r="E211" s="188"/>
      <c r="F211" s="124"/>
      <c r="G211" s="99" t="s">
        <v>217</v>
      </c>
      <c r="H211" s="27"/>
      <c r="I211" s="130"/>
    </row>
    <row r="212" spans="1:9" ht="15" x14ac:dyDescent="0.4">
      <c r="A212" s="102"/>
      <c r="B212" s="101"/>
      <c r="C212" s="100"/>
      <c r="D212" s="100"/>
      <c r="E212" s="100"/>
      <c r="F212" s="125"/>
      <c r="G212" s="79"/>
      <c r="H212" s="27"/>
      <c r="I212" s="130"/>
    </row>
    <row r="213" spans="1:9" ht="15" x14ac:dyDescent="0.4">
      <c r="A213" s="103" t="s">
        <v>54</v>
      </c>
      <c r="B213" s="92"/>
      <c r="C213" s="93"/>
      <c r="D213" s="93"/>
      <c r="E213" s="93"/>
      <c r="F213" s="126"/>
      <c r="G213" s="120">
        <f>SUM(E131)</f>
        <v>0</v>
      </c>
      <c r="H213" s="27"/>
      <c r="I213" s="130"/>
    </row>
    <row r="214" spans="1:9" ht="15" x14ac:dyDescent="0.4">
      <c r="A214" s="103" t="s">
        <v>218</v>
      </c>
      <c r="B214" s="92"/>
      <c r="C214" s="93"/>
      <c r="D214" s="93"/>
      <c r="E214" s="93"/>
      <c r="F214" s="126"/>
      <c r="G214" s="97">
        <f>SUM(G143,G151,G159,G167,G175)</f>
        <v>0</v>
      </c>
      <c r="H214" s="27"/>
      <c r="I214" s="130"/>
    </row>
    <row r="215" spans="1:9" ht="15" x14ac:dyDescent="0.4">
      <c r="A215" s="103" t="s">
        <v>219</v>
      </c>
      <c r="B215" s="92"/>
      <c r="C215" s="93"/>
      <c r="D215" s="93"/>
      <c r="E215" s="93"/>
      <c r="F215" s="126"/>
      <c r="G215" s="97">
        <f>SUM(G145,G153,G161,G169,G177)</f>
        <v>0</v>
      </c>
      <c r="H215" s="27"/>
      <c r="I215" s="130"/>
    </row>
    <row r="216" spans="1:9" ht="15" x14ac:dyDescent="0.4">
      <c r="A216" s="103" t="s">
        <v>220</v>
      </c>
      <c r="B216" s="92"/>
      <c r="C216" s="93"/>
      <c r="D216" s="93"/>
      <c r="E216" s="93"/>
      <c r="F216" s="126"/>
      <c r="G216" s="97">
        <f>SUM(G146,G154,G162,G170,G178)</f>
        <v>0</v>
      </c>
      <c r="H216" s="27"/>
      <c r="I216" s="130"/>
    </row>
    <row r="217" spans="1:9" ht="15" x14ac:dyDescent="0.4">
      <c r="A217" s="103" t="s">
        <v>221</v>
      </c>
      <c r="B217" s="92"/>
      <c r="C217" s="93"/>
      <c r="D217" s="93"/>
      <c r="E217" s="93"/>
      <c r="F217" s="126"/>
      <c r="G217" s="97">
        <f>SUM(G209)</f>
        <v>222500</v>
      </c>
      <c r="H217" s="27"/>
      <c r="I217" s="130"/>
    </row>
    <row r="218" spans="1:9" ht="15" x14ac:dyDescent="0.4">
      <c r="A218" s="103" t="s">
        <v>222</v>
      </c>
      <c r="B218" s="18"/>
      <c r="C218" s="93"/>
      <c r="D218" s="93"/>
      <c r="E218" s="93"/>
      <c r="F218" s="126"/>
      <c r="G218" s="97">
        <f>SUM(G213:G217)*3%</f>
        <v>6675</v>
      </c>
      <c r="H218" s="27"/>
      <c r="I218" s="130"/>
    </row>
    <row r="219" spans="1:9" ht="15" x14ac:dyDescent="0.4">
      <c r="A219" s="103" t="s">
        <v>223</v>
      </c>
      <c r="B219" s="92"/>
      <c r="C219" s="93"/>
      <c r="D219" s="93"/>
      <c r="E219" s="93"/>
      <c r="F219" s="126"/>
      <c r="G219" s="97">
        <f>SUM(G213:G218)*E137</f>
        <v>0</v>
      </c>
      <c r="H219" s="27"/>
      <c r="I219" s="130"/>
    </row>
    <row r="220" spans="1:9" ht="15.4" thickBot="1" x14ac:dyDescent="0.45">
      <c r="A220" s="103"/>
      <c r="B220" s="92"/>
      <c r="C220" s="93"/>
      <c r="D220" s="93"/>
      <c r="E220" s="93"/>
      <c r="F220" s="126"/>
      <c r="G220" s="98"/>
      <c r="H220" s="27"/>
      <c r="I220" s="130"/>
    </row>
    <row r="221" spans="1:9" ht="15.4" thickBot="1" x14ac:dyDescent="0.45">
      <c r="A221" s="104" t="s">
        <v>224</v>
      </c>
      <c r="B221" s="105"/>
      <c r="C221" s="106"/>
      <c r="D221" s="106"/>
      <c r="E221" s="106"/>
      <c r="F221" s="127"/>
      <c r="G221" s="107">
        <f>SUM(G213:G220)</f>
        <v>229175</v>
      </c>
      <c r="H221" s="161"/>
      <c r="I221" s="132"/>
    </row>
    <row r="222" spans="1:9" ht="15" x14ac:dyDescent="0.4">
      <c r="A222" s="24"/>
      <c r="C222" s="25"/>
      <c r="D222" s="25"/>
      <c r="E222" s="25"/>
      <c r="F222" s="26"/>
      <c r="G222" s="27"/>
      <c r="H222" s="27"/>
      <c r="I222" s="25"/>
    </row>
    <row r="223" spans="1:9" ht="15.4" thickBot="1" x14ac:dyDescent="0.45">
      <c r="A223" s="24"/>
      <c r="C223" s="25"/>
      <c r="D223" s="25"/>
      <c r="E223" s="25"/>
      <c r="F223" s="26"/>
      <c r="G223" s="27"/>
      <c r="H223" s="27"/>
      <c r="I223" s="25"/>
    </row>
    <row r="224" spans="1:9" ht="28.5" customHeight="1" x14ac:dyDescent="0.5">
      <c r="A224" s="30" t="s">
        <v>0</v>
      </c>
      <c r="B224" s="2"/>
      <c r="C224" s="23"/>
      <c r="D224" s="2"/>
      <c r="E224" s="2"/>
      <c r="F224" s="12"/>
      <c r="G224" s="17"/>
      <c r="H224" s="17"/>
      <c r="I224" s="3"/>
    </row>
    <row r="225" spans="1:9" ht="28.5" customHeight="1" x14ac:dyDescent="0.5">
      <c r="A225" s="5" t="s">
        <v>225</v>
      </c>
      <c r="I225" s="4"/>
    </row>
    <row r="226" spans="1:9" ht="28.5" customHeight="1" x14ac:dyDescent="0.5">
      <c r="A226" s="5" t="s">
        <v>16</v>
      </c>
      <c r="I226" s="4"/>
    </row>
    <row r="227" spans="1:9" ht="28.5" customHeight="1" x14ac:dyDescent="0.4">
      <c r="A227" s="29" t="s">
        <v>3</v>
      </c>
      <c r="B227" s="186" t="s">
        <v>4</v>
      </c>
      <c r="C227" s="186"/>
      <c r="D227" s="186"/>
      <c r="E227" s="186"/>
      <c r="F227" s="186"/>
      <c r="G227" s="186"/>
      <c r="H227" s="186"/>
      <c r="I227" s="4"/>
    </row>
    <row r="228" spans="1:9" ht="28.5" customHeight="1" x14ac:dyDescent="0.5">
      <c r="A228" s="29" t="s">
        <v>245</v>
      </c>
      <c r="B228" s="7"/>
      <c r="D228" s="246"/>
      <c r="E228" s="246"/>
      <c r="F228" s="14"/>
      <c r="G228" s="19"/>
      <c r="I228" s="4"/>
    </row>
    <row r="229" spans="1:9" ht="28.5" customHeight="1" x14ac:dyDescent="0.5">
      <c r="A229" s="29" t="s">
        <v>226</v>
      </c>
      <c r="B229" s="7"/>
      <c r="D229" s="122"/>
      <c r="E229" s="122"/>
      <c r="F229" s="14"/>
      <c r="G229" s="19"/>
      <c r="I229" s="4"/>
    </row>
    <row r="230" spans="1:9" ht="28.5" customHeight="1" x14ac:dyDescent="0.4">
      <c r="A230" s="29" t="s">
        <v>19</v>
      </c>
      <c r="B230" s="191" t="s">
        <v>246</v>
      </c>
      <c r="C230" s="191"/>
      <c r="D230" s="191"/>
      <c r="E230" s="191"/>
      <c r="F230" s="191"/>
      <c r="G230" s="191"/>
      <c r="H230" s="191"/>
      <c r="I230" s="4"/>
    </row>
    <row r="231" spans="1:9" ht="21" thickBot="1" x14ac:dyDescent="0.55000000000000004">
      <c r="A231" s="32"/>
      <c r="B231" s="9"/>
      <c r="C231" s="28"/>
      <c r="D231" s="9"/>
      <c r="E231" s="9"/>
      <c r="F231" s="15"/>
      <c r="G231" s="20"/>
      <c r="H231" s="20"/>
      <c r="I231" s="10"/>
    </row>
    <row r="232" spans="1:9" x14ac:dyDescent="0.5">
      <c r="A232" s="1"/>
      <c r="B232" s="2"/>
      <c r="C232" s="23"/>
      <c r="D232" s="2"/>
      <c r="E232" s="2"/>
      <c r="F232" s="12"/>
      <c r="G232" s="17"/>
      <c r="H232" s="17"/>
      <c r="I232" s="3"/>
    </row>
    <row r="233" spans="1:9" x14ac:dyDescent="0.5">
      <c r="A233" s="11" t="s">
        <v>227</v>
      </c>
      <c r="I233" s="4"/>
    </row>
    <row r="234" spans="1:9" x14ac:dyDescent="0.5">
      <c r="A234" s="6"/>
      <c r="I234" s="4"/>
    </row>
    <row r="235" spans="1:9" ht="15" x14ac:dyDescent="0.4">
      <c r="A235" s="139" t="s">
        <v>22</v>
      </c>
      <c r="B235" t="s">
        <v>23</v>
      </c>
      <c r="C235"/>
      <c r="D235" s="133"/>
      <c r="E235" s="141" t="s">
        <v>24</v>
      </c>
      <c r="F235" s="133"/>
      <c r="G235" s="133"/>
      <c r="H235" s="133"/>
      <c r="I235" s="95"/>
    </row>
    <row r="236" spans="1:9" ht="15" x14ac:dyDescent="0.4">
      <c r="A236" s="139" t="s">
        <v>25</v>
      </c>
      <c r="B236" s="138">
        <v>71.599999999999994</v>
      </c>
      <c r="C236" s="31" t="s">
        <v>26</v>
      </c>
      <c r="D236" s="31"/>
      <c r="E236" s="136">
        <v>8</v>
      </c>
      <c r="F236" s="137">
        <f t="shared" ref="F236:F239" si="7">SUM(B236)*E236</f>
        <v>572.79999999999995</v>
      </c>
      <c r="G236" s="123" t="s">
        <v>27</v>
      </c>
      <c r="H236" s="123"/>
      <c r="I236" s="21"/>
    </row>
    <row r="237" spans="1:9" ht="15" x14ac:dyDescent="0.4">
      <c r="A237" s="139"/>
      <c r="B237" s="138">
        <v>85.2</v>
      </c>
      <c r="C237" s="31" t="s">
        <v>28</v>
      </c>
      <c r="D237" s="31"/>
      <c r="E237" s="136">
        <v>10</v>
      </c>
      <c r="F237" s="137">
        <f t="shared" si="7"/>
        <v>852</v>
      </c>
      <c r="G237" s="123" t="s">
        <v>27</v>
      </c>
      <c r="H237" s="123"/>
      <c r="I237" s="21"/>
    </row>
    <row r="238" spans="1:9" ht="15" x14ac:dyDescent="0.4">
      <c r="A238" s="139"/>
      <c r="B238" s="138">
        <v>86.1</v>
      </c>
      <c r="C238" s="31" t="s">
        <v>29</v>
      </c>
      <c r="D238" s="31"/>
      <c r="E238" s="136">
        <v>3</v>
      </c>
      <c r="F238" s="137">
        <f t="shared" si="7"/>
        <v>258.29999999999995</v>
      </c>
      <c r="G238" s="123" t="s">
        <v>27</v>
      </c>
      <c r="H238" s="123"/>
      <c r="I238" s="21"/>
    </row>
    <row r="239" spans="1:9" ht="15" x14ac:dyDescent="0.4">
      <c r="A239" s="139"/>
      <c r="B239" s="138">
        <v>94.2</v>
      </c>
      <c r="C239" s="31" t="s">
        <v>30</v>
      </c>
      <c r="D239" s="31"/>
      <c r="E239" s="136">
        <v>6</v>
      </c>
      <c r="F239" s="137">
        <f t="shared" si="7"/>
        <v>565.20000000000005</v>
      </c>
      <c r="G239" s="123" t="s">
        <v>27</v>
      </c>
      <c r="H239" s="123"/>
      <c r="I239" s="21"/>
    </row>
    <row r="240" spans="1:9" ht="15" x14ac:dyDescent="0.4">
      <c r="A240" s="139" t="s">
        <v>31</v>
      </c>
      <c r="B240" s="138">
        <f>SUM(F236:F239)</f>
        <v>2248.3000000000002</v>
      </c>
      <c r="C240" s="123"/>
      <c r="D240" s="123"/>
      <c r="E240" s="123"/>
      <c r="F240" s="123"/>
      <c r="G240" s="123"/>
      <c r="H240" s="123"/>
      <c r="I240" s="21"/>
    </row>
    <row r="241" spans="1:9" x14ac:dyDescent="0.5">
      <c r="A241" s="140" t="s">
        <v>32</v>
      </c>
      <c r="B241" t="s">
        <v>228</v>
      </c>
      <c r="I241" s="4"/>
    </row>
    <row r="242" spans="1:9" x14ac:dyDescent="0.5">
      <c r="A242" s="140" t="s">
        <v>34</v>
      </c>
      <c r="B242" t="s">
        <v>35</v>
      </c>
      <c r="I242" s="4"/>
    </row>
    <row r="243" spans="1:9" ht="15" x14ac:dyDescent="0.4">
      <c r="A243" s="140" t="s">
        <v>36</v>
      </c>
      <c r="B243" s="31">
        <v>52</v>
      </c>
      <c r="C243" t="s">
        <v>37</v>
      </c>
      <c r="I243" s="4"/>
    </row>
    <row r="244" spans="1:9" x14ac:dyDescent="0.5">
      <c r="A244" s="140" t="s">
        <v>38</v>
      </c>
      <c r="B244" s="16" t="s">
        <v>39</v>
      </c>
      <c r="I244" s="4"/>
    </row>
    <row r="245" spans="1:9" x14ac:dyDescent="0.5">
      <c r="A245" s="140" t="s">
        <v>40</v>
      </c>
      <c r="B245" s="16" t="s">
        <v>229</v>
      </c>
      <c r="I245" s="4"/>
    </row>
    <row r="246" spans="1:9" ht="16.149999999999999" thickBot="1" x14ac:dyDescent="0.55000000000000004">
      <c r="A246" s="8"/>
      <c r="B246" s="9"/>
      <c r="C246" s="28"/>
      <c r="D246" s="9"/>
      <c r="E246" s="9"/>
      <c r="F246" s="15"/>
      <c r="G246" s="20"/>
      <c r="H246" s="20"/>
      <c r="I246" s="10"/>
    </row>
    <row r="247" spans="1:9" x14ac:dyDescent="0.5">
      <c r="A247" s="1"/>
      <c r="B247" s="2"/>
      <c r="C247" s="23"/>
      <c r="D247" s="2"/>
      <c r="E247" s="2"/>
      <c r="F247" s="12"/>
      <c r="G247" s="17"/>
      <c r="H247" s="17"/>
      <c r="I247" s="3"/>
    </row>
    <row r="248" spans="1:9" x14ac:dyDescent="0.4">
      <c r="A248" s="33" t="s">
        <v>42</v>
      </c>
      <c r="B248" s="34"/>
      <c r="C248" s="35"/>
      <c r="D248" s="34"/>
      <c r="E248" s="34"/>
      <c r="F248" s="36"/>
      <c r="G248" s="37"/>
      <c r="H248" s="37"/>
      <c r="I248" s="38"/>
    </row>
    <row r="249" spans="1:9" ht="18.75" customHeight="1" x14ac:dyDescent="0.4">
      <c r="A249" s="223" t="s">
        <v>43</v>
      </c>
      <c r="B249" s="191"/>
      <c r="C249" s="191"/>
      <c r="D249" s="191"/>
      <c r="E249" s="191"/>
      <c r="F249" s="191"/>
      <c r="G249" s="191"/>
      <c r="H249" s="191"/>
      <c r="I249" s="224"/>
    </row>
    <row r="250" spans="1:9" ht="18.75" customHeight="1" x14ac:dyDescent="0.4">
      <c r="A250" s="223" t="s">
        <v>44</v>
      </c>
      <c r="B250" s="191"/>
      <c r="C250" s="191"/>
      <c r="D250" s="191"/>
      <c r="E250" s="191"/>
      <c r="F250" s="191"/>
      <c r="G250" s="191"/>
      <c r="H250" s="191"/>
      <c r="I250" s="224"/>
    </row>
    <row r="251" spans="1:9" s="133" customFormat="1" ht="50.25" customHeight="1" x14ac:dyDescent="0.4">
      <c r="A251" s="225" t="s">
        <v>45</v>
      </c>
      <c r="B251" s="226"/>
      <c r="C251" s="226"/>
      <c r="D251" s="226"/>
      <c r="E251" s="226"/>
      <c r="F251" s="226"/>
      <c r="G251" s="226"/>
      <c r="H251" s="226"/>
      <c r="I251" s="227"/>
    </row>
    <row r="252" spans="1:9" ht="54" customHeight="1" x14ac:dyDescent="0.4">
      <c r="A252" s="243" t="s">
        <v>46</v>
      </c>
      <c r="B252" s="244"/>
      <c r="C252" s="244"/>
      <c r="D252" s="244"/>
      <c r="E252" s="244"/>
      <c r="F252" s="244"/>
      <c r="G252" s="244"/>
      <c r="H252" s="244"/>
      <c r="I252" s="245"/>
    </row>
    <row r="253" spans="1:9" ht="45" customHeight="1" x14ac:dyDescent="0.4">
      <c r="A253" s="225" t="s">
        <v>47</v>
      </c>
      <c r="B253" s="226"/>
      <c r="C253" s="226"/>
      <c r="D253" s="226"/>
      <c r="E253" s="226"/>
      <c r="F253" s="226"/>
      <c r="G253" s="226"/>
      <c r="H253" s="226"/>
      <c r="I253" s="227"/>
    </row>
    <row r="254" spans="1:9" ht="18.75" customHeight="1" x14ac:dyDescent="0.4">
      <c r="A254" s="243" t="s">
        <v>48</v>
      </c>
      <c r="B254" s="244"/>
      <c r="C254" s="244"/>
      <c r="D254" s="244"/>
      <c r="E254" s="244"/>
      <c r="F254" s="244"/>
      <c r="G254" s="244"/>
      <c r="H254" s="244"/>
      <c r="I254" s="245"/>
    </row>
    <row r="255" spans="1:9" ht="57.75" customHeight="1" x14ac:dyDescent="0.4">
      <c r="A255" s="243" t="s">
        <v>49</v>
      </c>
      <c r="B255" s="244"/>
      <c r="C255" s="244"/>
      <c r="D255" s="244"/>
      <c r="E255" s="244"/>
      <c r="F255" s="244"/>
      <c r="G255" s="244"/>
      <c r="H255" s="244"/>
      <c r="I255" s="245"/>
    </row>
    <row r="256" spans="1:9" ht="66.75" customHeight="1" x14ac:dyDescent="0.4">
      <c r="A256" s="220" t="s">
        <v>50</v>
      </c>
      <c r="B256" s="221"/>
      <c r="C256" s="221"/>
      <c r="D256" s="221"/>
      <c r="E256" s="221"/>
      <c r="F256" s="221"/>
      <c r="G256" s="221"/>
      <c r="H256" s="221"/>
      <c r="I256" s="222"/>
    </row>
    <row r="257" spans="1:9" ht="32.1" customHeight="1" x14ac:dyDescent="0.4">
      <c r="A257" s="220" t="s">
        <v>51</v>
      </c>
      <c r="B257" s="221"/>
      <c r="C257" s="221"/>
      <c r="D257" s="221"/>
      <c r="E257" s="221"/>
      <c r="F257" s="221"/>
      <c r="G257" s="221"/>
      <c r="H257" s="221"/>
      <c r="I257" s="222"/>
    </row>
    <row r="258" spans="1:9" ht="18.75" customHeight="1" x14ac:dyDescent="0.4">
      <c r="A258" s="220" t="s">
        <v>52</v>
      </c>
      <c r="B258" s="221"/>
      <c r="C258" s="221"/>
      <c r="D258" s="221"/>
      <c r="E258" s="221"/>
      <c r="F258" s="221"/>
      <c r="G258" s="221"/>
      <c r="H258" s="221"/>
      <c r="I258" s="222"/>
    </row>
    <row r="259" spans="1:9" ht="37.5" customHeight="1" x14ac:dyDescent="0.4">
      <c r="A259" s="217" t="s">
        <v>53</v>
      </c>
      <c r="B259" s="218"/>
      <c r="C259" s="218"/>
      <c r="D259" s="218"/>
      <c r="E259" s="218"/>
      <c r="F259" s="218"/>
      <c r="G259" s="218"/>
      <c r="H259" s="218"/>
      <c r="I259" s="219"/>
    </row>
    <row r="260" spans="1:9" ht="18.75" customHeight="1" x14ac:dyDescent="0.4">
      <c r="A260" s="220" t="s">
        <v>230</v>
      </c>
      <c r="B260" s="221"/>
      <c r="C260" s="221"/>
      <c r="D260" s="221"/>
      <c r="E260" s="221"/>
      <c r="F260" s="221"/>
      <c r="G260" s="221"/>
      <c r="H260" s="221"/>
      <c r="I260" s="222"/>
    </row>
    <row r="261" spans="1:9" ht="15.4" thickBot="1" x14ac:dyDescent="0.45">
      <c r="A261" s="228"/>
      <c r="B261" s="229"/>
      <c r="C261" s="229"/>
      <c r="D261" s="229"/>
      <c r="E261" s="229"/>
      <c r="F261" s="229"/>
      <c r="G261" s="229"/>
      <c r="H261" s="229"/>
      <c r="I261" s="230"/>
    </row>
    <row r="262" spans="1:9" thickTop="1" thickBot="1" x14ac:dyDescent="0.45">
      <c r="A262" s="42" t="s">
        <v>54</v>
      </c>
      <c r="B262" s="43" t="s">
        <v>55</v>
      </c>
      <c r="C262" s="43" t="s">
        <v>56</v>
      </c>
      <c r="D262" s="121" t="s">
        <v>57</v>
      </c>
      <c r="E262" s="44" t="s">
        <v>58</v>
      </c>
      <c r="F262" s="231" t="s">
        <v>59</v>
      </c>
      <c r="G262" s="232"/>
      <c r="H262" s="232"/>
      <c r="I262" s="233"/>
    </row>
    <row r="263" spans="1:9" thickTop="1" thickBot="1" x14ac:dyDescent="0.45">
      <c r="A263" s="45" t="s">
        <v>60</v>
      </c>
      <c r="B263" s="41"/>
      <c r="C263" s="41"/>
      <c r="D263" s="46"/>
      <c r="E263" s="47"/>
      <c r="F263" s="234"/>
      <c r="G263" s="235"/>
      <c r="H263" s="235"/>
      <c r="I263" s="236"/>
    </row>
    <row r="264" spans="1:9" ht="15.4" thickTop="1" x14ac:dyDescent="0.4">
      <c r="A264" s="48" t="s">
        <v>61</v>
      </c>
      <c r="B264" s="41">
        <v>52</v>
      </c>
      <c r="C264" s="41" t="s">
        <v>62</v>
      </c>
      <c r="D264" s="172"/>
      <c r="E264" s="47">
        <f>SUM(B264)*D264</f>
        <v>0</v>
      </c>
      <c r="F264" s="205"/>
      <c r="G264" s="206"/>
      <c r="H264" s="206"/>
      <c r="I264" s="207"/>
    </row>
    <row r="265" spans="1:9" ht="15" x14ac:dyDescent="0.4">
      <c r="A265" s="48" t="s">
        <v>63</v>
      </c>
      <c r="B265" s="41">
        <v>52</v>
      </c>
      <c r="C265" s="41" t="s">
        <v>62</v>
      </c>
      <c r="D265" s="172"/>
      <c r="E265" s="47">
        <f t="shared" ref="E265:E272" si="8">SUM(B265)*D265</f>
        <v>0</v>
      </c>
      <c r="F265" s="205"/>
      <c r="G265" s="206"/>
      <c r="H265" s="206"/>
      <c r="I265" s="207"/>
    </row>
    <row r="266" spans="1:9" ht="15" x14ac:dyDescent="0.4">
      <c r="A266" s="48" t="s">
        <v>64</v>
      </c>
      <c r="B266" s="41">
        <v>52</v>
      </c>
      <c r="C266" s="41" t="s">
        <v>62</v>
      </c>
      <c r="D266" s="172"/>
      <c r="E266" s="47">
        <f t="shared" si="8"/>
        <v>0</v>
      </c>
      <c r="F266" s="205"/>
      <c r="G266" s="206"/>
      <c r="H266" s="206"/>
      <c r="I266" s="207"/>
    </row>
    <row r="267" spans="1:9" ht="15" x14ac:dyDescent="0.4">
      <c r="A267" s="48" t="s">
        <v>65</v>
      </c>
      <c r="B267" s="41">
        <v>52</v>
      </c>
      <c r="C267" s="41" t="s">
        <v>62</v>
      </c>
      <c r="D267" s="172"/>
      <c r="E267" s="47">
        <f t="shared" si="8"/>
        <v>0</v>
      </c>
      <c r="F267" s="205"/>
      <c r="G267" s="206"/>
      <c r="H267" s="206"/>
      <c r="I267" s="207"/>
    </row>
    <row r="268" spans="1:9" ht="15" x14ac:dyDescent="0.4">
      <c r="A268" s="48" t="s">
        <v>66</v>
      </c>
      <c r="B268" s="41">
        <v>52</v>
      </c>
      <c r="C268" s="41" t="s">
        <v>62</v>
      </c>
      <c r="D268" s="172"/>
      <c r="E268" s="47">
        <f t="shared" si="8"/>
        <v>0</v>
      </c>
      <c r="F268" s="205"/>
      <c r="G268" s="206"/>
      <c r="H268" s="206"/>
      <c r="I268" s="207"/>
    </row>
    <row r="269" spans="1:9" ht="15" x14ac:dyDescent="0.4">
      <c r="A269" s="48" t="s">
        <v>67</v>
      </c>
      <c r="B269" s="41">
        <v>52</v>
      </c>
      <c r="C269" s="41" t="s">
        <v>62</v>
      </c>
      <c r="D269" s="172"/>
      <c r="E269" s="47">
        <f t="shared" si="8"/>
        <v>0</v>
      </c>
      <c r="F269" s="205"/>
      <c r="G269" s="206"/>
      <c r="H269" s="206"/>
      <c r="I269" s="207"/>
    </row>
    <row r="270" spans="1:9" ht="15" x14ac:dyDescent="0.4">
      <c r="A270" s="48" t="s">
        <v>231</v>
      </c>
      <c r="B270" s="41">
        <v>52</v>
      </c>
      <c r="C270" s="41" t="s">
        <v>62</v>
      </c>
      <c r="D270" s="172"/>
      <c r="E270" s="47">
        <f t="shared" si="8"/>
        <v>0</v>
      </c>
      <c r="F270" s="205"/>
      <c r="G270" s="206"/>
      <c r="H270" s="206"/>
      <c r="I270" s="207"/>
    </row>
    <row r="271" spans="1:9" ht="15" x14ac:dyDescent="0.4">
      <c r="A271" s="48" t="s">
        <v>69</v>
      </c>
      <c r="B271" s="41">
        <v>52</v>
      </c>
      <c r="C271" s="41" t="s">
        <v>62</v>
      </c>
      <c r="D271" s="172"/>
      <c r="E271" s="47">
        <f t="shared" si="8"/>
        <v>0</v>
      </c>
      <c r="F271" s="205"/>
      <c r="G271" s="206"/>
      <c r="H271" s="206"/>
      <c r="I271" s="207"/>
    </row>
    <row r="272" spans="1:9" ht="15.4" thickBot="1" x14ac:dyDescent="0.45">
      <c r="A272" s="48" t="s">
        <v>70</v>
      </c>
      <c r="B272" s="41">
        <v>52</v>
      </c>
      <c r="C272" s="41" t="s">
        <v>62</v>
      </c>
      <c r="D272" s="172"/>
      <c r="E272" s="47">
        <f t="shared" si="8"/>
        <v>0</v>
      </c>
      <c r="F272" s="205"/>
      <c r="G272" s="206"/>
      <c r="H272" s="206"/>
      <c r="I272" s="207"/>
    </row>
    <row r="273" spans="1:9" thickTop="1" thickBot="1" x14ac:dyDescent="0.45">
      <c r="A273" s="49" t="s">
        <v>71</v>
      </c>
      <c r="B273" s="41"/>
      <c r="C273" s="41"/>
      <c r="D273" s="164"/>
      <c r="E273" s="47"/>
      <c r="F273" s="208"/>
      <c r="G273" s="209"/>
      <c r="H273" s="209"/>
      <c r="I273" s="210"/>
    </row>
    <row r="274" spans="1:9" ht="15.4" thickTop="1" x14ac:dyDescent="0.4">
      <c r="A274" s="50" t="s">
        <v>72</v>
      </c>
      <c r="B274" s="41">
        <v>1</v>
      </c>
      <c r="C274" s="41" t="s">
        <v>73</v>
      </c>
      <c r="D274" s="172"/>
      <c r="E274" s="47">
        <f t="shared" ref="E274:E336" si="9">SUM(B274)*D274</f>
        <v>0</v>
      </c>
      <c r="F274" s="205"/>
      <c r="G274" s="206"/>
      <c r="H274" s="206"/>
      <c r="I274" s="207"/>
    </row>
    <row r="275" spans="1:9" ht="15" x14ac:dyDescent="0.4">
      <c r="A275" s="48" t="s">
        <v>74</v>
      </c>
      <c r="B275" s="41">
        <v>52</v>
      </c>
      <c r="C275" s="41" t="s">
        <v>62</v>
      </c>
      <c r="D275" s="172"/>
      <c r="E275" s="47">
        <f t="shared" si="9"/>
        <v>0</v>
      </c>
      <c r="F275" s="205"/>
      <c r="G275" s="206"/>
      <c r="H275" s="206"/>
      <c r="I275" s="207"/>
    </row>
    <row r="276" spans="1:9" ht="15" x14ac:dyDescent="0.4">
      <c r="A276" s="48" t="s">
        <v>75</v>
      </c>
      <c r="B276" s="41">
        <v>52</v>
      </c>
      <c r="C276" s="41" t="s">
        <v>62</v>
      </c>
      <c r="D276" s="172"/>
      <c r="E276" s="47">
        <f t="shared" si="9"/>
        <v>0</v>
      </c>
      <c r="F276" s="205"/>
      <c r="G276" s="206"/>
      <c r="H276" s="206"/>
      <c r="I276" s="207"/>
    </row>
    <row r="277" spans="1:9" ht="15" x14ac:dyDescent="0.4">
      <c r="A277" s="48" t="s">
        <v>76</v>
      </c>
      <c r="B277" s="41">
        <v>52</v>
      </c>
      <c r="C277" s="41" t="s">
        <v>62</v>
      </c>
      <c r="D277" s="172"/>
      <c r="E277" s="47">
        <f t="shared" si="9"/>
        <v>0</v>
      </c>
      <c r="F277" s="205"/>
      <c r="G277" s="206"/>
      <c r="H277" s="206"/>
      <c r="I277" s="207"/>
    </row>
    <row r="278" spans="1:9" ht="15" x14ac:dyDescent="0.4">
      <c r="A278" s="48" t="s">
        <v>77</v>
      </c>
      <c r="B278" s="41">
        <v>52</v>
      </c>
      <c r="C278" s="41" t="s">
        <v>62</v>
      </c>
      <c r="D278" s="172"/>
      <c r="E278" s="47">
        <f t="shared" si="9"/>
        <v>0</v>
      </c>
      <c r="F278" s="205"/>
      <c r="G278" s="206"/>
      <c r="H278" s="206"/>
      <c r="I278" s="207"/>
    </row>
    <row r="279" spans="1:9" ht="15" x14ac:dyDescent="0.4">
      <c r="A279" s="48" t="s">
        <v>78</v>
      </c>
      <c r="B279" s="41">
        <v>52</v>
      </c>
      <c r="C279" s="41" t="s">
        <v>62</v>
      </c>
      <c r="D279" s="172"/>
      <c r="E279" s="47">
        <f t="shared" si="9"/>
        <v>0</v>
      </c>
      <c r="F279" s="205"/>
      <c r="G279" s="206"/>
      <c r="H279" s="206"/>
      <c r="I279" s="207"/>
    </row>
    <row r="280" spans="1:9" ht="15" x14ac:dyDescent="0.4">
      <c r="A280" s="48" t="s">
        <v>79</v>
      </c>
      <c r="B280" s="41">
        <v>52</v>
      </c>
      <c r="C280" s="41" t="s">
        <v>62</v>
      </c>
      <c r="D280" s="172"/>
      <c r="E280" s="47">
        <f t="shared" si="9"/>
        <v>0</v>
      </c>
      <c r="F280" s="205"/>
      <c r="G280" s="206"/>
      <c r="H280" s="206"/>
      <c r="I280" s="207"/>
    </row>
    <row r="281" spans="1:9" ht="15" x14ac:dyDescent="0.4">
      <c r="A281" s="48" t="s">
        <v>80</v>
      </c>
      <c r="B281" s="41">
        <v>52</v>
      </c>
      <c r="C281" s="41" t="s">
        <v>62</v>
      </c>
      <c r="D281" s="172"/>
      <c r="E281" s="47">
        <f t="shared" si="9"/>
        <v>0</v>
      </c>
      <c r="F281" s="205"/>
      <c r="G281" s="206"/>
      <c r="H281" s="206"/>
      <c r="I281" s="207"/>
    </row>
    <row r="282" spans="1:9" ht="15" x14ac:dyDescent="0.4">
      <c r="A282" s="48" t="s">
        <v>81</v>
      </c>
      <c r="B282" s="41">
        <v>52</v>
      </c>
      <c r="C282" s="41" t="s">
        <v>62</v>
      </c>
      <c r="D282" s="172"/>
      <c r="E282" s="47">
        <f t="shared" si="9"/>
        <v>0</v>
      </c>
      <c r="F282" s="205"/>
      <c r="G282" s="206"/>
      <c r="H282" s="206"/>
      <c r="I282" s="207"/>
    </row>
    <row r="283" spans="1:9" ht="15.75" customHeight="1" x14ac:dyDescent="0.4">
      <c r="A283" s="50" t="s">
        <v>82</v>
      </c>
      <c r="B283" s="41">
        <v>52</v>
      </c>
      <c r="C283" s="41" t="s">
        <v>62</v>
      </c>
      <c r="D283" s="172"/>
      <c r="E283" s="47">
        <f t="shared" si="9"/>
        <v>0</v>
      </c>
      <c r="F283" s="205"/>
      <c r="G283" s="206"/>
      <c r="H283" s="206"/>
      <c r="I283" s="207"/>
    </row>
    <row r="284" spans="1:9" ht="15.75" customHeight="1" x14ac:dyDescent="0.4">
      <c r="A284" s="48" t="s">
        <v>83</v>
      </c>
      <c r="B284" s="41">
        <v>1</v>
      </c>
      <c r="C284" s="41" t="s">
        <v>73</v>
      </c>
      <c r="D284" s="172"/>
      <c r="E284" s="47">
        <f t="shared" si="9"/>
        <v>0</v>
      </c>
      <c r="F284" s="205"/>
      <c r="G284" s="206"/>
      <c r="H284" s="206"/>
      <c r="I284" s="207"/>
    </row>
    <row r="285" spans="1:9" ht="15.75" customHeight="1" x14ac:dyDescent="0.4">
      <c r="A285" s="48" t="s">
        <v>84</v>
      </c>
      <c r="B285" s="41">
        <v>1</v>
      </c>
      <c r="C285" s="41" t="s">
        <v>73</v>
      </c>
      <c r="D285" s="172"/>
      <c r="E285" s="47">
        <f t="shared" si="9"/>
        <v>0</v>
      </c>
      <c r="F285" s="205"/>
      <c r="G285" s="206"/>
      <c r="H285" s="206"/>
      <c r="I285" s="207"/>
    </row>
    <row r="286" spans="1:9" ht="15.75" customHeight="1" thickBot="1" x14ac:dyDescent="0.45">
      <c r="A286" s="143" t="s">
        <v>85</v>
      </c>
      <c r="B286" s="41">
        <v>1</v>
      </c>
      <c r="C286" s="41" t="s">
        <v>73</v>
      </c>
      <c r="D286" s="172"/>
      <c r="E286" s="47">
        <f t="shared" si="9"/>
        <v>0</v>
      </c>
      <c r="F286" s="205"/>
      <c r="G286" s="206"/>
      <c r="H286" s="206"/>
      <c r="I286" s="207"/>
    </row>
    <row r="287" spans="1:9" ht="16.5" customHeight="1" thickTop="1" thickBot="1" x14ac:dyDescent="0.45">
      <c r="A287" s="49" t="s">
        <v>86</v>
      </c>
      <c r="B287" s="41"/>
      <c r="C287" s="41"/>
      <c r="D287" s="164"/>
      <c r="E287" s="47"/>
      <c r="F287" s="208"/>
      <c r="G287" s="209"/>
      <c r="H287" s="209"/>
      <c r="I287" s="210"/>
    </row>
    <row r="288" spans="1:9" ht="15.75" customHeight="1" thickTop="1" thickBot="1" x14ac:dyDescent="0.45">
      <c r="A288" s="158" t="s">
        <v>87</v>
      </c>
      <c r="B288" s="41">
        <v>52</v>
      </c>
      <c r="C288" s="159" t="s">
        <v>62</v>
      </c>
      <c r="D288" s="173"/>
      <c r="E288" s="160">
        <f t="shared" si="9"/>
        <v>0</v>
      </c>
      <c r="F288" s="211"/>
      <c r="G288" s="212"/>
      <c r="H288" s="212"/>
      <c r="I288" s="213"/>
    </row>
    <row r="289" spans="1:9" ht="16.5" customHeight="1" thickBot="1" x14ac:dyDescent="0.45">
      <c r="A289" s="146" t="s">
        <v>88</v>
      </c>
      <c r="B289" s="147"/>
      <c r="C289" s="147"/>
      <c r="D289" s="165"/>
      <c r="E289" s="148"/>
      <c r="F289" s="214"/>
      <c r="G289" s="215"/>
      <c r="H289" s="215"/>
      <c r="I289" s="216"/>
    </row>
    <row r="290" spans="1:9" ht="15.75" customHeight="1" thickTop="1" x14ac:dyDescent="0.4">
      <c r="A290" s="48" t="s">
        <v>232</v>
      </c>
      <c r="B290" s="142">
        <v>1</v>
      </c>
      <c r="C290" s="142" t="s">
        <v>90</v>
      </c>
      <c r="D290" s="172"/>
      <c r="E290" s="47">
        <f t="shared" si="9"/>
        <v>0</v>
      </c>
      <c r="F290" s="205"/>
      <c r="G290" s="206"/>
      <c r="H290" s="206"/>
      <c r="I290" s="207"/>
    </row>
    <row r="291" spans="1:9" ht="15.75" customHeight="1" x14ac:dyDescent="0.4">
      <c r="A291" s="48" t="s">
        <v>233</v>
      </c>
      <c r="B291" s="142">
        <v>1</v>
      </c>
      <c r="C291" s="142" t="s">
        <v>90</v>
      </c>
      <c r="D291" s="172"/>
      <c r="E291" s="47">
        <f t="shared" si="9"/>
        <v>0</v>
      </c>
      <c r="F291" s="205"/>
      <c r="G291" s="206"/>
      <c r="H291" s="206"/>
      <c r="I291" s="207"/>
    </row>
    <row r="292" spans="1:9" ht="15.75" customHeight="1" x14ac:dyDescent="0.4">
      <c r="A292" s="48" t="s">
        <v>92</v>
      </c>
      <c r="B292" s="41">
        <v>1</v>
      </c>
      <c r="C292" s="142" t="s">
        <v>90</v>
      </c>
      <c r="D292" s="172"/>
      <c r="E292" s="47">
        <f t="shared" si="9"/>
        <v>0</v>
      </c>
      <c r="F292" s="205"/>
      <c r="G292" s="206"/>
      <c r="H292" s="206"/>
      <c r="I292" s="207"/>
    </row>
    <row r="293" spans="1:9" ht="15.75" customHeight="1" x14ac:dyDescent="0.4">
      <c r="A293" s="48" t="s">
        <v>93</v>
      </c>
      <c r="B293" s="41">
        <v>1</v>
      </c>
      <c r="C293" s="142" t="s">
        <v>90</v>
      </c>
      <c r="D293" s="172"/>
      <c r="E293" s="47">
        <f t="shared" si="9"/>
        <v>0</v>
      </c>
      <c r="F293" s="205"/>
      <c r="G293" s="206"/>
      <c r="H293" s="206"/>
      <c r="I293" s="207"/>
    </row>
    <row r="294" spans="1:9" ht="15.75" customHeight="1" thickBot="1" x14ac:dyDescent="0.45">
      <c r="A294" s="48" t="s">
        <v>94</v>
      </c>
      <c r="B294" s="142">
        <v>1</v>
      </c>
      <c r="C294" s="41" t="s">
        <v>90</v>
      </c>
      <c r="D294" s="172"/>
      <c r="E294" s="47">
        <f t="shared" si="9"/>
        <v>0</v>
      </c>
      <c r="F294" s="205"/>
      <c r="G294" s="206"/>
      <c r="H294" s="206"/>
      <c r="I294" s="207"/>
    </row>
    <row r="295" spans="1:9" ht="16.5" customHeight="1" thickTop="1" thickBot="1" x14ac:dyDescent="0.45">
      <c r="A295" s="49" t="s">
        <v>95</v>
      </c>
      <c r="B295" s="41"/>
      <c r="C295" s="41"/>
      <c r="D295" s="164"/>
      <c r="E295" s="47"/>
      <c r="F295" s="208"/>
      <c r="G295" s="209"/>
      <c r="H295" s="209"/>
      <c r="I295" s="210"/>
    </row>
    <row r="296" spans="1:9" ht="15.75" customHeight="1" thickTop="1" x14ac:dyDescent="0.4">
      <c r="A296" s="48" t="s">
        <v>96</v>
      </c>
      <c r="B296" s="41">
        <v>52</v>
      </c>
      <c r="C296" s="41" t="s">
        <v>62</v>
      </c>
      <c r="D296" s="172"/>
      <c r="E296" s="47">
        <f t="shared" si="9"/>
        <v>0</v>
      </c>
      <c r="F296" s="205"/>
      <c r="G296" s="206"/>
      <c r="H296" s="206"/>
      <c r="I296" s="207"/>
    </row>
    <row r="297" spans="1:9" ht="15.75" customHeight="1" x14ac:dyDescent="0.4">
      <c r="A297" s="48" t="s">
        <v>97</v>
      </c>
      <c r="B297" s="41">
        <v>52</v>
      </c>
      <c r="C297" s="41" t="s">
        <v>62</v>
      </c>
      <c r="D297" s="172"/>
      <c r="E297" s="47">
        <f t="shared" si="9"/>
        <v>0</v>
      </c>
      <c r="F297" s="205"/>
      <c r="G297" s="206"/>
      <c r="H297" s="206"/>
      <c r="I297" s="207"/>
    </row>
    <row r="298" spans="1:9" ht="15.75" customHeight="1" x14ac:dyDescent="0.4">
      <c r="A298" s="48" t="s">
        <v>98</v>
      </c>
      <c r="B298" s="41">
        <v>52</v>
      </c>
      <c r="C298" s="41" t="s">
        <v>62</v>
      </c>
      <c r="D298" s="172"/>
      <c r="E298" s="47">
        <f t="shared" si="9"/>
        <v>0</v>
      </c>
      <c r="F298" s="205"/>
      <c r="G298" s="206"/>
      <c r="H298" s="206"/>
      <c r="I298" s="207"/>
    </row>
    <row r="299" spans="1:9" ht="15.75" customHeight="1" thickBot="1" x14ac:dyDescent="0.45">
      <c r="A299" s="48" t="s">
        <v>99</v>
      </c>
      <c r="B299" s="41">
        <v>52</v>
      </c>
      <c r="C299" s="41" t="s">
        <v>62</v>
      </c>
      <c r="D299" s="172"/>
      <c r="E299" s="47">
        <f t="shared" si="9"/>
        <v>0</v>
      </c>
      <c r="F299" s="205"/>
      <c r="G299" s="206"/>
      <c r="H299" s="206"/>
      <c r="I299" s="207"/>
    </row>
    <row r="300" spans="1:9" ht="16.5" customHeight="1" thickTop="1" thickBot="1" x14ac:dyDescent="0.45">
      <c r="A300" s="49" t="s">
        <v>100</v>
      </c>
      <c r="B300" s="41"/>
      <c r="C300" s="41"/>
      <c r="D300" s="164"/>
      <c r="E300" s="47"/>
      <c r="F300" s="208"/>
      <c r="G300" s="209"/>
      <c r="H300" s="209"/>
      <c r="I300" s="210"/>
    </row>
    <row r="301" spans="1:9" ht="15.75" customHeight="1" thickTop="1" x14ac:dyDescent="0.4">
      <c r="A301" s="48" t="s">
        <v>101</v>
      </c>
      <c r="B301" s="41">
        <v>52</v>
      </c>
      <c r="C301" s="41" t="s">
        <v>62</v>
      </c>
      <c r="D301" s="172"/>
      <c r="E301" s="47">
        <f t="shared" si="9"/>
        <v>0</v>
      </c>
      <c r="F301" s="205"/>
      <c r="G301" s="206"/>
      <c r="H301" s="206"/>
      <c r="I301" s="207"/>
    </row>
    <row r="302" spans="1:9" ht="15.75" customHeight="1" x14ac:dyDescent="0.4">
      <c r="A302" s="48" t="s">
        <v>102</v>
      </c>
      <c r="B302" s="41">
        <v>1</v>
      </c>
      <c r="C302" s="41" t="s">
        <v>90</v>
      </c>
      <c r="D302" s="172"/>
      <c r="E302" s="47">
        <f t="shared" si="9"/>
        <v>0</v>
      </c>
      <c r="F302" s="205"/>
      <c r="G302" s="206"/>
      <c r="H302" s="206"/>
      <c r="I302" s="207"/>
    </row>
    <row r="303" spans="1:9" ht="15.75" customHeight="1" x14ac:dyDescent="0.4">
      <c r="A303" s="48" t="s">
        <v>103</v>
      </c>
      <c r="B303" s="41">
        <v>1</v>
      </c>
      <c r="C303" s="41" t="s">
        <v>90</v>
      </c>
      <c r="D303" s="172"/>
      <c r="E303" s="47">
        <f t="shared" si="9"/>
        <v>0</v>
      </c>
      <c r="F303" s="205"/>
      <c r="G303" s="206"/>
      <c r="H303" s="206"/>
      <c r="I303" s="207"/>
    </row>
    <row r="304" spans="1:9" ht="15.75" customHeight="1" x14ac:dyDescent="0.4">
      <c r="A304" s="48" t="s">
        <v>104</v>
      </c>
      <c r="B304" s="41">
        <v>1</v>
      </c>
      <c r="C304" s="41" t="s">
        <v>90</v>
      </c>
      <c r="D304" s="172"/>
      <c r="E304" s="47">
        <f t="shared" si="9"/>
        <v>0</v>
      </c>
      <c r="F304" s="205"/>
      <c r="G304" s="206"/>
      <c r="H304" s="206"/>
      <c r="I304" s="207"/>
    </row>
    <row r="305" spans="1:9" ht="15.75" customHeight="1" thickBot="1" x14ac:dyDescent="0.45">
      <c r="A305" s="48" t="s">
        <v>105</v>
      </c>
      <c r="B305" s="41">
        <v>52</v>
      </c>
      <c r="C305" s="41" t="s">
        <v>62</v>
      </c>
      <c r="D305" s="172"/>
      <c r="E305" s="47">
        <f t="shared" si="9"/>
        <v>0</v>
      </c>
      <c r="F305" s="205"/>
      <c r="G305" s="206"/>
      <c r="H305" s="206"/>
      <c r="I305" s="207"/>
    </row>
    <row r="306" spans="1:9" ht="16.5" customHeight="1" thickTop="1" thickBot="1" x14ac:dyDescent="0.45">
      <c r="A306" s="49" t="s">
        <v>106</v>
      </c>
      <c r="B306" s="41"/>
      <c r="C306" s="41"/>
      <c r="D306" s="164"/>
      <c r="E306" s="47"/>
      <c r="F306" s="208"/>
      <c r="G306" s="209"/>
      <c r="H306" s="209"/>
      <c r="I306" s="210"/>
    </row>
    <row r="307" spans="1:9" ht="15.75" customHeight="1" thickTop="1" thickBot="1" x14ac:dyDescent="0.45">
      <c r="A307" s="50" t="s">
        <v>107</v>
      </c>
      <c r="B307" s="41">
        <v>26</v>
      </c>
      <c r="C307" s="41" t="s">
        <v>62</v>
      </c>
      <c r="D307" s="172"/>
      <c r="E307" s="47">
        <f t="shared" si="9"/>
        <v>0</v>
      </c>
      <c r="F307" s="205"/>
      <c r="G307" s="206"/>
      <c r="H307" s="206"/>
      <c r="I307" s="207"/>
    </row>
    <row r="308" spans="1:9" ht="16.5" customHeight="1" thickTop="1" thickBot="1" x14ac:dyDescent="0.45">
      <c r="A308" s="49" t="s">
        <v>108</v>
      </c>
      <c r="B308" s="41"/>
      <c r="C308" s="41"/>
      <c r="D308" s="164"/>
      <c r="E308" s="47"/>
      <c r="F308" s="208"/>
      <c r="G308" s="209"/>
      <c r="H308" s="209"/>
      <c r="I308" s="210"/>
    </row>
    <row r="309" spans="1:9" ht="15.75" customHeight="1" thickTop="1" x14ac:dyDescent="0.4">
      <c r="A309" s="51" t="s">
        <v>109</v>
      </c>
      <c r="B309" s="41">
        <v>26</v>
      </c>
      <c r="C309" s="41" t="s">
        <v>62</v>
      </c>
      <c r="D309" s="172"/>
      <c r="E309" s="47">
        <f t="shared" si="9"/>
        <v>0</v>
      </c>
      <c r="F309" s="205"/>
      <c r="G309" s="206"/>
      <c r="H309" s="206"/>
      <c r="I309" s="207"/>
    </row>
    <row r="310" spans="1:9" ht="15.75" customHeight="1" x14ac:dyDescent="0.4">
      <c r="A310" s="51" t="s">
        <v>110</v>
      </c>
      <c r="B310" s="41">
        <v>26</v>
      </c>
      <c r="C310" s="41" t="s">
        <v>62</v>
      </c>
      <c r="D310" s="172"/>
      <c r="E310" s="47">
        <f t="shared" si="9"/>
        <v>0</v>
      </c>
      <c r="F310" s="205"/>
      <c r="G310" s="206"/>
      <c r="H310" s="206"/>
      <c r="I310" s="207"/>
    </row>
    <row r="311" spans="1:9" ht="15.75" customHeight="1" x14ac:dyDescent="0.4">
      <c r="A311" s="51" t="s">
        <v>111</v>
      </c>
      <c r="B311" s="41">
        <v>26</v>
      </c>
      <c r="C311" s="41" t="s">
        <v>62</v>
      </c>
      <c r="D311" s="172"/>
      <c r="E311" s="47">
        <f t="shared" si="9"/>
        <v>0</v>
      </c>
      <c r="F311" s="205"/>
      <c r="G311" s="206"/>
      <c r="H311" s="206"/>
      <c r="I311" s="207"/>
    </row>
    <row r="312" spans="1:9" ht="15.75" customHeight="1" x14ac:dyDescent="0.4">
      <c r="A312" s="51" t="s">
        <v>112</v>
      </c>
      <c r="B312" s="41">
        <v>26</v>
      </c>
      <c r="C312" s="41" t="s">
        <v>62</v>
      </c>
      <c r="D312" s="172"/>
      <c r="E312" s="47">
        <f t="shared" si="9"/>
        <v>0</v>
      </c>
      <c r="F312" s="205"/>
      <c r="G312" s="206"/>
      <c r="H312" s="206"/>
      <c r="I312" s="207"/>
    </row>
    <row r="313" spans="1:9" ht="15.75" customHeight="1" thickBot="1" x14ac:dyDescent="0.45">
      <c r="A313" s="50" t="s">
        <v>113</v>
      </c>
      <c r="B313" s="41">
        <v>26</v>
      </c>
      <c r="C313" s="41" t="s">
        <v>62</v>
      </c>
      <c r="D313" s="172"/>
      <c r="E313" s="47">
        <f t="shared" si="9"/>
        <v>0</v>
      </c>
      <c r="F313" s="205"/>
      <c r="G313" s="206"/>
      <c r="H313" s="206"/>
      <c r="I313" s="207"/>
    </row>
    <row r="314" spans="1:9" ht="16.5" customHeight="1" thickTop="1" thickBot="1" x14ac:dyDescent="0.45">
      <c r="A314" s="49" t="s">
        <v>114</v>
      </c>
      <c r="B314" s="41"/>
      <c r="C314" s="41"/>
      <c r="D314" s="164"/>
      <c r="E314" s="47"/>
      <c r="F314" s="208"/>
      <c r="G314" s="209"/>
      <c r="H314" s="209"/>
      <c r="I314" s="210"/>
    </row>
    <row r="315" spans="1:9" ht="15.75" customHeight="1" thickTop="1" x14ac:dyDescent="0.4">
      <c r="A315" s="50" t="s">
        <v>115</v>
      </c>
      <c r="B315" s="41">
        <v>1</v>
      </c>
      <c r="C315" s="41" t="s">
        <v>90</v>
      </c>
      <c r="D315" s="172"/>
      <c r="E315" s="47">
        <f t="shared" si="9"/>
        <v>0</v>
      </c>
      <c r="F315" s="205"/>
      <c r="G315" s="206"/>
      <c r="H315" s="206"/>
      <c r="I315" s="207"/>
    </row>
    <row r="316" spans="1:9" ht="15.75" customHeight="1" x14ac:dyDescent="0.4">
      <c r="A316" s="50" t="s">
        <v>116</v>
      </c>
      <c r="B316" s="41">
        <v>1</v>
      </c>
      <c r="C316" s="41" t="s">
        <v>90</v>
      </c>
      <c r="D316" s="172"/>
      <c r="E316" s="47">
        <f t="shared" si="9"/>
        <v>0</v>
      </c>
      <c r="F316" s="205"/>
      <c r="G316" s="206"/>
      <c r="H316" s="206"/>
      <c r="I316" s="207"/>
    </row>
    <row r="317" spans="1:9" ht="15.75" customHeight="1" thickBot="1" x14ac:dyDescent="0.45">
      <c r="A317" s="50" t="s">
        <v>117</v>
      </c>
      <c r="B317" s="41">
        <v>1</v>
      </c>
      <c r="C317" s="41" t="s">
        <v>90</v>
      </c>
      <c r="D317" s="172"/>
      <c r="E317" s="47">
        <f t="shared" si="9"/>
        <v>0</v>
      </c>
      <c r="F317" s="205"/>
      <c r="G317" s="206"/>
      <c r="H317" s="206"/>
      <c r="I317" s="207"/>
    </row>
    <row r="318" spans="1:9" ht="16.5" customHeight="1" thickTop="1" thickBot="1" x14ac:dyDescent="0.45">
      <c r="A318" s="49" t="s">
        <v>118</v>
      </c>
      <c r="B318" s="41"/>
      <c r="C318" s="41"/>
      <c r="D318" s="164"/>
      <c r="E318" s="47"/>
      <c r="F318" s="208"/>
      <c r="G318" s="209"/>
      <c r="H318" s="209"/>
      <c r="I318" s="210"/>
    </row>
    <row r="319" spans="1:9" ht="15.75" customHeight="1" thickTop="1" x14ac:dyDescent="0.4">
      <c r="A319" s="50" t="s">
        <v>119</v>
      </c>
      <c r="B319" s="41">
        <v>1</v>
      </c>
      <c r="C319" s="41" t="s">
        <v>90</v>
      </c>
      <c r="D319" s="172"/>
      <c r="E319" s="47">
        <f t="shared" si="9"/>
        <v>0</v>
      </c>
      <c r="F319" s="205"/>
      <c r="G319" s="206"/>
      <c r="H319" s="206"/>
      <c r="I319" s="207"/>
    </row>
    <row r="320" spans="1:9" ht="15.75" customHeight="1" x14ac:dyDescent="0.4">
      <c r="A320" s="51" t="s">
        <v>120</v>
      </c>
      <c r="B320" s="41">
        <v>1</v>
      </c>
      <c r="C320" s="41" t="s">
        <v>90</v>
      </c>
      <c r="D320" s="172"/>
      <c r="E320" s="47">
        <f t="shared" si="9"/>
        <v>0</v>
      </c>
      <c r="F320" s="205"/>
      <c r="G320" s="206"/>
      <c r="H320" s="206"/>
      <c r="I320" s="207"/>
    </row>
    <row r="321" spans="1:9" ht="15.75" customHeight="1" thickBot="1" x14ac:dyDescent="0.45">
      <c r="A321" s="50" t="s">
        <v>121</v>
      </c>
      <c r="B321" s="41">
        <v>1</v>
      </c>
      <c r="C321" s="41" t="s">
        <v>90</v>
      </c>
      <c r="D321" s="172"/>
      <c r="E321" s="47">
        <f t="shared" si="9"/>
        <v>0</v>
      </c>
      <c r="F321" s="205"/>
      <c r="G321" s="206"/>
      <c r="H321" s="206"/>
      <c r="I321" s="207"/>
    </row>
    <row r="322" spans="1:9" ht="16.5" customHeight="1" thickTop="1" thickBot="1" x14ac:dyDescent="0.45">
      <c r="A322" s="49" t="s">
        <v>122</v>
      </c>
      <c r="B322" s="41"/>
      <c r="C322" s="41"/>
      <c r="D322" s="164"/>
      <c r="E322" s="47"/>
      <c r="F322" s="208"/>
      <c r="G322" s="209"/>
      <c r="H322" s="209"/>
      <c r="I322" s="210"/>
    </row>
    <row r="323" spans="1:9" ht="15.75" customHeight="1" thickTop="1" x14ac:dyDescent="0.4">
      <c r="A323" s="50" t="s">
        <v>123</v>
      </c>
      <c r="B323" s="41">
        <v>1</v>
      </c>
      <c r="C323" s="41" t="s">
        <v>90</v>
      </c>
      <c r="D323" s="172"/>
      <c r="E323" s="47">
        <f t="shared" si="9"/>
        <v>0</v>
      </c>
      <c r="F323" s="205"/>
      <c r="G323" s="206"/>
      <c r="H323" s="206"/>
      <c r="I323" s="207"/>
    </row>
    <row r="324" spans="1:9" ht="15.75" customHeight="1" x14ac:dyDescent="0.4">
      <c r="A324" s="50" t="s">
        <v>124</v>
      </c>
      <c r="B324" s="41">
        <v>1</v>
      </c>
      <c r="C324" s="41" t="s">
        <v>90</v>
      </c>
      <c r="D324" s="172"/>
      <c r="E324" s="47">
        <f t="shared" si="9"/>
        <v>0</v>
      </c>
      <c r="F324" s="205"/>
      <c r="G324" s="206"/>
      <c r="H324" s="206"/>
      <c r="I324" s="207"/>
    </row>
    <row r="325" spans="1:9" ht="15.75" customHeight="1" x14ac:dyDescent="0.4">
      <c r="A325" s="50" t="s">
        <v>125</v>
      </c>
      <c r="B325" s="41">
        <v>1</v>
      </c>
      <c r="C325" s="41" t="s">
        <v>90</v>
      </c>
      <c r="D325" s="172"/>
      <c r="E325" s="47">
        <f t="shared" si="9"/>
        <v>0</v>
      </c>
      <c r="F325" s="205"/>
      <c r="G325" s="206"/>
      <c r="H325" s="206"/>
      <c r="I325" s="207"/>
    </row>
    <row r="326" spans="1:9" ht="15.75" customHeight="1" x14ac:dyDescent="0.4">
      <c r="A326" s="50" t="s">
        <v>126</v>
      </c>
      <c r="B326" s="41">
        <v>1</v>
      </c>
      <c r="C326" s="41" t="s">
        <v>90</v>
      </c>
      <c r="D326" s="172"/>
      <c r="E326" s="47">
        <f t="shared" si="9"/>
        <v>0</v>
      </c>
      <c r="F326" s="205"/>
      <c r="G326" s="206"/>
      <c r="H326" s="206"/>
      <c r="I326" s="207"/>
    </row>
    <row r="327" spans="1:9" ht="15.75" customHeight="1" x14ac:dyDescent="0.4">
      <c r="A327" s="50" t="s">
        <v>127</v>
      </c>
      <c r="B327" s="41">
        <v>1</v>
      </c>
      <c r="C327" s="41" t="s">
        <v>90</v>
      </c>
      <c r="D327" s="172"/>
      <c r="E327" s="47">
        <f t="shared" si="9"/>
        <v>0</v>
      </c>
      <c r="F327" s="205"/>
      <c r="G327" s="206"/>
      <c r="H327" s="206"/>
      <c r="I327" s="207"/>
    </row>
    <row r="328" spans="1:9" ht="15.75" customHeight="1" x14ac:dyDescent="0.4">
      <c r="A328" s="50" t="s">
        <v>128</v>
      </c>
      <c r="B328" s="41">
        <v>1</v>
      </c>
      <c r="C328" s="41" t="s">
        <v>90</v>
      </c>
      <c r="D328" s="172"/>
      <c r="E328" s="47">
        <f t="shared" si="9"/>
        <v>0</v>
      </c>
      <c r="F328" s="205"/>
      <c r="G328" s="206"/>
      <c r="H328" s="206"/>
      <c r="I328" s="207"/>
    </row>
    <row r="329" spans="1:9" ht="15.75" customHeight="1" x14ac:dyDescent="0.4">
      <c r="A329" s="50" t="s">
        <v>129</v>
      </c>
      <c r="B329" s="41">
        <v>1</v>
      </c>
      <c r="C329" s="41" t="s">
        <v>90</v>
      </c>
      <c r="D329" s="172"/>
      <c r="E329" s="47">
        <f t="shared" si="9"/>
        <v>0</v>
      </c>
      <c r="F329" s="205"/>
      <c r="G329" s="206"/>
      <c r="H329" s="206"/>
      <c r="I329" s="207"/>
    </row>
    <row r="330" spans="1:9" ht="15.75" customHeight="1" x14ac:dyDescent="0.4">
      <c r="A330" s="50" t="s">
        <v>130</v>
      </c>
      <c r="B330" s="41">
        <v>15</v>
      </c>
      <c r="C330" s="41" t="s">
        <v>131</v>
      </c>
      <c r="D330" s="172"/>
      <c r="E330" s="47">
        <f t="shared" si="9"/>
        <v>0</v>
      </c>
      <c r="F330" s="205" t="s">
        <v>132</v>
      </c>
      <c r="G330" s="206"/>
      <c r="H330" s="206"/>
      <c r="I330" s="207"/>
    </row>
    <row r="331" spans="1:9" ht="15.75" customHeight="1" x14ac:dyDescent="0.4">
      <c r="A331" s="50" t="s">
        <v>133</v>
      </c>
      <c r="B331" s="41">
        <v>1</v>
      </c>
      <c r="C331" s="41" t="s">
        <v>90</v>
      </c>
      <c r="D331" s="172"/>
      <c r="E331" s="47">
        <f t="shared" si="9"/>
        <v>0</v>
      </c>
      <c r="F331" s="205" t="s">
        <v>134</v>
      </c>
      <c r="G331" s="206"/>
      <c r="H331" s="206"/>
      <c r="I331" s="207"/>
    </row>
    <row r="332" spans="1:9" ht="15.75" customHeight="1" thickBot="1" x14ac:dyDescent="0.45">
      <c r="A332" s="50" t="s">
        <v>135</v>
      </c>
      <c r="B332" s="41">
        <v>1</v>
      </c>
      <c r="C332" s="41" t="s">
        <v>90</v>
      </c>
      <c r="D332" s="172"/>
      <c r="E332" s="47">
        <f t="shared" si="9"/>
        <v>0</v>
      </c>
      <c r="F332" s="205" t="s">
        <v>136</v>
      </c>
      <c r="G332" s="206"/>
      <c r="H332" s="206"/>
      <c r="I332" s="207"/>
    </row>
    <row r="333" spans="1:9" ht="16.5" customHeight="1" thickTop="1" thickBot="1" x14ac:dyDescent="0.45">
      <c r="A333" s="49" t="s">
        <v>137</v>
      </c>
      <c r="B333" s="41"/>
      <c r="C333" s="41"/>
      <c r="D333" s="164"/>
      <c r="E333" s="47"/>
      <c r="F333" s="208"/>
      <c r="G333" s="209"/>
      <c r="H333" s="209"/>
      <c r="I333" s="210"/>
    </row>
    <row r="334" spans="1:9" ht="15.75" customHeight="1" thickTop="1" x14ac:dyDescent="0.4">
      <c r="A334" s="50" t="s">
        <v>138</v>
      </c>
      <c r="B334" s="41">
        <v>1</v>
      </c>
      <c r="C334" s="41" t="s">
        <v>90</v>
      </c>
      <c r="D334" s="172"/>
      <c r="E334" s="47">
        <f t="shared" si="9"/>
        <v>0</v>
      </c>
      <c r="F334" s="205"/>
      <c r="G334" s="206"/>
      <c r="H334" s="206"/>
      <c r="I334" s="207"/>
    </row>
    <row r="335" spans="1:9" ht="15.75" customHeight="1" x14ac:dyDescent="0.4">
      <c r="A335" s="50" t="s">
        <v>139</v>
      </c>
      <c r="B335" s="41">
        <v>1</v>
      </c>
      <c r="C335" s="41" t="s">
        <v>90</v>
      </c>
      <c r="D335" s="172"/>
      <c r="E335" s="47">
        <f t="shared" si="9"/>
        <v>0</v>
      </c>
      <c r="F335" s="205"/>
      <c r="G335" s="206"/>
      <c r="H335" s="206"/>
      <c r="I335" s="207"/>
    </row>
    <row r="336" spans="1:9" ht="15.75" customHeight="1" x14ac:dyDescent="0.4">
      <c r="A336" s="48" t="s">
        <v>140</v>
      </c>
      <c r="B336" s="41">
        <v>1</v>
      </c>
      <c r="C336" s="41" t="s">
        <v>73</v>
      </c>
      <c r="D336" s="172"/>
      <c r="E336" s="47">
        <f t="shared" si="9"/>
        <v>0</v>
      </c>
      <c r="F336" s="205"/>
      <c r="G336" s="206"/>
      <c r="H336" s="206"/>
      <c r="I336" s="207"/>
    </row>
    <row r="337" spans="1:9" ht="15.75" customHeight="1" x14ac:dyDescent="0.4">
      <c r="A337" s="50" t="s">
        <v>141</v>
      </c>
      <c r="B337" s="41">
        <v>1</v>
      </c>
      <c r="C337" s="41" t="s">
        <v>90</v>
      </c>
      <c r="D337" s="172"/>
      <c r="E337" s="47">
        <f t="shared" ref="E337:E353" si="10">SUM(B337)*D337</f>
        <v>0</v>
      </c>
      <c r="F337" s="205"/>
      <c r="G337" s="206"/>
      <c r="H337" s="206"/>
      <c r="I337" s="207"/>
    </row>
    <row r="338" spans="1:9" ht="15.75" customHeight="1" thickBot="1" x14ac:dyDescent="0.45">
      <c r="A338" s="50" t="s">
        <v>142</v>
      </c>
      <c r="B338" s="41">
        <v>1</v>
      </c>
      <c r="C338" s="41" t="s">
        <v>90</v>
      </c>
      <c r="D338" s="172"/>
      <c r="E338" s="47">
        <f t="shared" si="10"/>
        <v>0</v>
      </c>
      <c r="F338" s="205"/>
      <c r="G338" s="206"/>
      <c r="H338" s="206"/>
      <c r="I338" s="207"/>
    </row>
    <row r="339" spans="1:9" ht="16.5" customHeight="1" thickTop="1" thickBot="1" x14ac:dyDescent="0.45">
      <c r="A339" s="49" t="s">
        <v>143</v>
      </c>
      <c r="B339" s="41"/>
      <c r="C339" s="41"/>
      <c r="D339" s="164"/>
      <c r="E339" s="47"/>
      <c r="F339" s="208"/>
      <c r="G339" s="209"/>
      <c r="H339" s="209"/>
      <c r="I339" s="210"/>
    </row>
    <row r="340" spans="1:9" ht="15.75" customHeight="1" thickTop="1" x14ac:dyDescent="0.4">
      <c r="A340" s="50" t="s">
        <v>234</v>
      </c>
      <c r="B340" s="41">
        <v>1</v>
      </c>
      <c r="C340" s="41" t="s">
        <v>90</v>
      </c>
      <c r="D340" s="172"/>
      <c r="E340" s="47">
        <f t="shared" si="10"/>
        <v>0</v>
      </c>
      <c r="F340" s="205"/>
      <c r="G340" s="206"/>
      <c r="H340" s="206"/>
      <c r="I340" s="207"/>
    </row>
    <row r="341" spans="1:9" ht="15.75" customHeight="1" x14ac:dyDescent="0.4">
      <c r="A341" s="50" t="s">
        <v>145</v>
      </c>
      <c r="B341" s="41">
        <v>1</v>
      </c>
      <c r="C341" s="41" t="s">
        <v>90</v>
      </c>
      <c r="D341" s="172"/>
      <c r="E341" s="47">
        <f t="shared" si="10"/>
        <v>0</v>
      </c>
      <c r="F341" s="205"/>
      <c r="G341" s="206"/>
      <c r="H341" s="206"/>
      <c r="I341" s="207"/>
    </row>
    <row r="342" spans="1:9" ht="15.75" customHeight="1" x14ac:dyDescent="0.4">
      <c r="A342" s="50" t="s">
        <v>146</v>
      </c>
      <c r="B342" s="41">
        <v>1</v>
      </c>
      <c r="C342" s="41" t="s">
        <v>90</v>
      </c>
      <c r="D342" s="172"/>
      <c r="E342" s="47">
        <f t="shared" si="10"/>
        <v>0</v>
      </c>
      <c r="F342" s="205"/>
      <c r="G342" s="206"/>
      <c r="H342" s="206"/>
      <c r="I342" s="207"/>
    </row>
    <row r="343" spans="1:9" ht="15.75" customHeight="1" x14ac:dyDescent="0.4">
      <c r="A343" s="50" t="s">
        <v>147</v>
      </c>
      <c r="B343" s="41">
        <v>8</v>
      </c>
      <c r="C343" s="41" t="s">
        <v>131</v>
      </c>
      <c r="D343" s="172"/>
      <c r="E343" s="47">
        <f t="shared" si="10"/>
        <v>0</v>
      </c>
      <c r="F343" s="205"/>
      <c r="G343" s="206"/>
      <c r="H343" s="206"/>
      <c r="I343" s="207"/>
    </row>
    <row r="344" spans="1:9" ht="15.75" customHeight="1" x14ac:dyDescent="0.4">
      <c r="A344" s="50" t="s">
        <v>148</v>
      </c>
      <c r="B344" s="41">
        <v>1</v>
      </c>
      <c r="C344" s="41" t="s">
        <v>90</v>
      </c>
      <c r="D344" s="172"/>
      <c r="E344" s="47">
        <f t="shared" si="10"/>
        <v>0</v>
      </c>
      <c r="F344" s="205"/>
      <c r="G344" s="206"/>
      <c r="H344" s="206"/>
      <c r="I344" s="207"/>
    </row>
    <row r="345" spans="1:9" ht="15.75" customHeight="1" thickBot="1" x14ac:dyDescent="0.45">
      <c r="A345" s="50" t="s">
        <v>149</v>
      </c>
      <c r="B345" s="41">
        <v>27</v>
      </c>
      <c r="C345" s="41" t="s">
        <v>131</v>
      </c>
      <c r="D345" s="172"/>
      <c r="E345" s="47">
        <f t="shared" si="10"/>
        <v>0</v>
      </c>
      <c r="F345" s="205"/>
      <c r="G345" s="206"/>
      <c r="H345" s="206"/>
      <c r="I345" s="207"/>
    </row>
    <row r="346" spans="1:9" ht="16.5" customHeight="1" thickTop="1" thickBot="1" x14ac:dyDescent="0.45">
      <c r="A346" s="49" t="s">
        <v>150</v>
      </c>
      <c r="B346" s="41"/>
      <c r="C346" s="41"/>
      <c r="D346" s="164"/>
      <c r="E346" s="47"/>
      <c r="F346" s="208"/>
      <c r="G346" s="209"/>
      <c r="H346" s="209"/>
      <c r="I346" s="210"/>
    </row>
    <row r="347" spans="1:9" ht="15.75" customHeight="1" thickTop="1" x14ac:dyDescent="0.4">
      <c r="A347" s="48" t="s">
        <v>235</v>
      </c>
      <c r="B347" s="41">
        <v>1</v>
      </c>
      <c r="C347" s="41" t="s">
        <v>73</v>
      </c>
      <c r="D347" s="172"/>
      <c r="E347" s="47">
        <f t="shared" si="10"/>
        <v>0</v>
      </c>
      <c r="F347" s="205"/>
      <c r="G347" s="206"/>
      <c r="H347" s="206"/>
      <c r="I347" s="207"/>
    </row>
    <row r="348" spans="1:9" ht="15.75" customHeight="1" x14ac:dyDescent="0.4">
      <c r="A348" s="48" t="s">
        <v>152</v>
      </c>
      <c r="B348" s="41">
        <v>1</v>
      </c>
      <c r="C348" s="41" t="s">
        <v>73</v>
      </c>
      <c r="D348" s="172"/>
      <c r="E348" s="47">
        <f t="shared" si="10"/>
        <v>0</v>
      </c>
      <c r="F348" s="205"/>
      <c r="G348" s="206"/>
      <c r="H348" s="206"/>
      <c r="I348" s="207"/>
    </row>
    <row r="349" spans="1:9" ht="15.75" customHeight="1" thickBot="1" x14ac:dyDescent="0.45">
      <c r="A349" s="48" t="s">
        <v>153</v>
      </c>
      <c r="B349" s="41"/>
      <c r="C349" s="41"/>
      <c r="D349" s="164"/>
      <c r="E349" s="144" t="s">
        <v>154</v>
      </c>
      <c r="F349" s="208" t="s">
        <v>155</v>
      </c>
      <c r="G349" s="209"/>
      <c r="H349" s="209"/>
      <c r="I349" s="210"/>
    </row>
    <row r="350" spans="1:9" ht="16.5" customHeight="1" thickTop="1" thickBot="1" x14ac:dyDescent="0.45">
      <c r="A350" s="49" t="s">
        <v>156</v>
      </c>
      <c r="B350" s="41"/>
      <c r="C350" s="41"/>
      <c r="D350" s="164"/>
      <c r="E350" s="47"/>
      <c r="F350" s="208"/>
      <c r="G350" s="209"/>
      <c r="H350" s="209"/>
      <c r="I350" s="210"/>
    </row>
    <row r="351" spans="1:9" ht="15.75" customHeight="1" thickTop="1" x14ac:dyDescent="0.4">
      <c r="A351" s="48" t="s">
        <v>236</v>
      </c>
      <c r="B351" s="41">
        <v>27</v>
      </c>
      <c r="C351" s="41" t="s">
        <v>131</v>
      </c>
      <c r="D351" s="172"/>
      <c r="E351" s="47">
        <f t="shared" si="10"/>
        <v>0</v>
      </c>
      <c r="F351" s="205"/>
      <c r="G351" s="206"/>
      <c r="H351" s="206"/>
      <c r="I351" s="207"/>
    </row>
    <row r="352" spans="1:9" ht="15.75" customHeight="1" x14ac:dyDescent="0.4">
      <c r="A352" s="48" t="s">
        <v>158</v>
      </c>
      <c r="B352" s="41">
        <v>1</v>
      </c>
      <c r="C352" s="41" t="s">
        <v>90</v>
      </c>
      <c r="D352" s="172"/>
      <c r="E352" s="47">
        <f t="shared" si="10"/>
        <v>0</v>
      </c>
      <c r="F352" s="205"/>
      <c r="G352" s="206"/>
      <c r="H352" s="206"/>
      <c r="I352" s="207"/>
    </row>
    <row r="353" spans="1:9" ht="15.75" customHeight="1" x14ac:dyDescent="0.4">
      <c r="A353" s="48" t="s">
        <v>159</v>
      </c>
      <c r="B353" s="41">
        <v>1</v>
      </c>
      <c r="C353" s="41" t="s">
        <v>90</v>
      </c>
      <c r="D353" s="172"/>
      <c r="E353" s="47">
        <f t="shared" si="10"/>
        <v>0</v>
      </c>
      <c r="F353" s="205"/>
      <c r="G353" s="206"/>
      <c r="H353" s="206"/>
      <c r="I353" s="207"/>
    </row>
    <row r="354" spans="1:9" ht="15.75" customHeight="1" thickBot="1" x14ac:dyDescent="0.45">
      <c r="A354" s="48"/>
      <c r="B354" s="41"/>
      <c r="C354" s="41"/>
      <c r="D354" s="46"/>
      <c r="E354" s="47"/>
      <c r="F354" s="208"/>
      <c r="G354" s="209"/>
      <c r="H354" s="209"/>
      <c r="I354" s="210"/>
    </row>
    <row r="355" spans="1:9" ht="16.5" customHeight="1" thickTop="1" thickBot="1" x14ac:dyDescent="0.45">
      <c r="A355" s="52" t="s">
        <v>160</v>
      </c>
      <c r="B355" s="53"/>
      <c r="C355" s="54"/>
      <c r="D355" s="55"/>
      <c r="E355" s="56">
        <f>SUM(E264:E353)</f>
        <v>0</v>
      </c>
      <c r="F355" s="199"/>
      <c r="G355" s="200"/>
      <c r="H355" s="200"/>
      <c r="I355" s="201"/>
    </row>
    <row r="356" spans="1:9" ht="16.5" customHeight="1" thickTop="1" thickBot="1" x14ac:dyDescent="0.45">
      <c r="A356" s="52" t="s">
        <v>161</v>
      </c>
      <c r="B356" s="53"/>
      <c r="C356" s="54"/>
      <c r="D356" s="55"/>
      <c r="E356" s="56">
        <f>SUM(E355)/B243</f>
        <v>0</v>
      </c>
      <c r="F356" s="199"/>
      <c r="G356" s="200"/>
      <c r="H356" s="200"/>
      <c r="I356" s="201"/>
    </row>
    <row r="357" spans="1:9" ht="16.5" customHeight="1" thickTop="1" thickBot="1" x14ac:dyDescent="0.45">
      <c r="A357" s="57"/>
      <c r="B357" s="58"/>
      <c r="C357" s="58"/>
      <c r="D357" s="58"/>
      <c r="E357" s="59"/>
      <c r="F357" s="60"/>
      <c r="G357" s="60"/>
      <c r="H357" s="60"/>
      <c r="I357" s="60"/>
    </row>
    <row r="358" spans="1:9" ht="16.5" customHeight="1" thickTop="1" thickBot="1" x14ac:dyDescent="0.45">
      <c r="A358" s="52" t="s">
        <v>162</v>
      </c>
      <c r="B358" s="53"/>
      <c r="C358" s="54"/>
      <c r="D358" s="55"/>
      <c r="E358" s="56"/>
      <c r="F358" s="199"/>
      <c r="G358" s="200"/>
      <c r="H358" s="200"/>
      <c r="I358" s="201"/>
    </row>
    <row r="359" spans="1:9" ht="15.75" customHeight="1" thickTop="1" x14ac:dyDescent="0.4">
      <c r="A359" s="61" t="s">
        <v>163</v>
      </c>
      <c r="B359" s="62"/>
      <c r="C359" s="63"/>
      <c r="D359" s="64"/>
      <c r="E359" s="174">
        <v>0</v>
      </c>
      <c r="F359" s="237"/>
      <c r="G359" s="238"/>
      <c r="H359" s="238"/>
      <c r="I359" s="239"/>
    </row>
    <row r="360" spans="1:9" ht="15.75" customHeight="1" thickBot="1" x14ac:dyDescent="0.45">
      <c r="A360" s="61" t="s">
        <v>164</v>
      </c>
      <c r="B360" s="66"/>
      <c r="C360" s="67"/>
      <c r="D360" s="68"/>
      <c r="E360" s="175">
        <v>0</v>
      </c>
      <c r="F360" s="247"/>
      <c r="G360" s="248"/>
      <c r="H360" s="248"/>
      <c r="I360" s="249"/>
    </row>
    <row r="361" spans="1:9" ht="16.5" customHeight="1" thickTop="1" thickBot="1" x14ac:dyDescent="0.45">
      <c r="A361" s="52" t="s">
        <v>165</v>
      </c>
      <c r="B361" s="53"/>
      <c r="C361" s="54"/>
      <c r="D361" s="55"/>
      <c r="E361" s="94">
        <f>SUM(E359:E360)</f>
        <v>0</v>
      </c>
      <c r="F361" s="199"/>
      <c r="G361" s="200"/>
      <c r="H361" s="200"/>
      <c r="I361" s="201"/>
    </row>
    <row r="362" spans="1:9" ht="16.5" customHeight="1" thickTop="1" thickBot="1" x14ac:dyDescent="0.45">
      <c r="A362" s="57"/>
      <c r="B362" s="58"/>
      <c r="C362" s="58"/>
      <c r="D362" s="58"/>
      <c r="E362" s="59"/>
      <c r="F362" s="60"/>
      <c r="G362" s="60"/>
      <c r="H362" s="60"/>
      <c r="I362" s="60"/>
    </row>
    <row r="363" spans="1:9" ht="16.5" customHeight="1" thickTop="1" thickBot="1" x14ac:dyDescent="0.45">
      <c r="A363" s="52" t="s">
        <v>166</v>
      </c>
      <c r="B363" s="53"/>
      <c r="C363" s="54"/>
      <c r="D363" s="54"/>
      <c r="E363" s="69"/>
      <c r="F363" s="54"/>
      <c r="G363" s="54"/>
      <c r="H363" s="54"/>
      <c r="I363" s="55"/>
    </row>
    <row r="364" spans="1:9" ht="16.5" customHeight="1" thickTop="1" thickBot="1" x14ac:dyDescent="0.45">
      <c r="A364" s="202"/>
      <c r="B364" s="203"/>
      <c r="C364" s="203"/>
      <c r="D364" s="203"/>
      <c r="E364" s="203"/>
      <c r="F364" s="203"/>
      <c r="G364" s="203"/>
      <c r="H364" s="203"/>
      <c r="I364" s="204"/>
    </row>
    <row r="365" spans="1:9" ht="16.5" customHeight="1" thickBot="1" x14ac:dyDescent="0.45">
      <c r="A365" s="70" t="s">
        <v>167</v>
      </c>
      <c r="B365" s="71" t="s">
        <v>55</v>
      </c>
      <c r="C365" s="71" t="s">
        <v>56</v>
      </c>
      <c r="D365" s="71" t="s">
        <v>57</v>
      </c>
      <c r="E365" s="72" t="s">
        <v>58</v>
      </c>
      <c r="F365" s="72" t="s">
        <v>168</v>
      </c>
      <c r="G365" s="73" t="s">
        <v>58</v>
      </c>
      <c r="H365" s="80"/>
      <c r="I365" s="75"/>
    </row>
    <row r="366" spans="1:9" ht="16.5" customHeight="1" thickTop="1" thickBot="1" x14ac:dyDescent="0.45">
      <c r="A366" s="76" t="s">
        <v>169</v>
      </c>
      <c r="B366" s="128"/>
      <c r="C366" s="77"/>
      <c r="D366" s="128"/>
      <c r="E366" s="78"/>
      <c r="F366" s="78"/>
      <c r="G366" s="79"/>
      <c r="H366" s="80"/>
      <c r="I366" s="75"/>
    </row>
    <row r="367" spans="1:9" ht="16.5" customHeight="1" thickTop="1" thickBot="1" x14ac:dyDescent="0.45">
      <c r="A367" s="81" t="s">
        <v>170</v>
      </c>
      <c r="B367" s="129">
        <v>71.599999999999994</v>
      </c>
      <c r="C367" s="39" t="s">
        <v>171</v>
      </c>
      <c r="D367" s="176"/>
      <c r="E367" s="78">
        <f>SUM(B367)*D367</f>
        <v>0</v>
      </c>
      <c r="F367" s="82">
        <v>3</v>
      </c>
      <c r="G367" s="83">
        <f>SUM(E367*F367)</f>
        <v>0</v>
      </c>
      <c r="H367" s="80"/>
      <c r="I367" s="75"/>
    </row>
    <row r="368" spans="1:9" ht="16.5" customHeight="1" thickTop="1" thickBot="1" x14ac:dyDescent="0.45">
      <c r="A368" s="76" t="s">
        <v>172</v>
      </c>
      <c r="B368" s="129"/>
      <c r="C368" s="39"/>
      <c r="D368" s="129"/>
      <c r="E368" s="78"/>
      <c r="F368" s="78"/>
      <c r="G368" s="79"/>
      <c r="H368" s="80"/>
      <c r="I368" s="75"/>
    </row>
    <row r="369" spans="1:9" ht="16.5" customHeight="1" thickTop="1" x14ac:dyDescent="0.4">
      <c r="A369" s="84" t="s">
        <v>172</v>
      </c>
      <c r="B369" s="129">
        <v>71.599999999999994</v>
      </c>
      <c r="C369" s="39" t="s">
        <v>171</v>
      </c>
      <c r="D369" s="176"/>
      <c r="E369" s="78">
        <f>SUM(B369)*D369</f>
        <v>0</v>
      </c>
      <c r="F369" s="82">
        <v>3</v>
      </c>
      <c r="G369" s="83">
        <f>SUM(E369*F369)</f>
        <v>0</v>
      </c>
      <c r="H369" s="80"/>
      <c r="I369" s="75"/>
    </row>
    <row r="370" spans="1:9" ht="16.5" customHeight="1" thickBot="1" x14ac:dyDescent="0.45">
      <c r="A370" s="179" t="s">
        <v>173</v>
      </c>
      <c r="B370" s="129">
        <v>1</v>
      </c>
      <c r="C370" s="39" t="s">
        <v>90</v>
      </c>
      <c r="D370" s="176"/>
      <c r="E370" s="78">
        <f>SUM(B370)*D370</f>
        <v>0</v>
      </c>
      <c r="F370" s="85">
        <v>3</v>
      </c>
      <c r="G370" s="86">
        <f>SUM(E370*F370)</f>
        <v>0</v>
      </c>
      <c r="H370" s="80"/>
      <c r="I370" s="75"/>
    </row>
    <row r="371" spans="1:9" ht="16.5" customHeight="1" thickBot="1" x14ac:dyDescent="0.45">
      <c r="A371" s="87" t="s">
        <v>174</v>
      </c>
      <c r="B371" s="40"/>
      <c r="C371" s="40"/>
      <c r="D371" s="40"/>
      <c r="E371" s="40"/>
      <c r="F371" s="88"/>
      <c r="G371" s="89">
        <f>SUM(G367:G370)</f>
        <v>0</v>
      </c>
      <c r="H371" s="80"/>
      <c r="I371" s="75"/>
    </row>
    <row r="372" spans="1:9" ht="16.5" customHeight="1" thickBot="1" x14ac:dyDescent="0.45">
      <c r="A372" s="240"/>
      <c r="B372" s="241"/>
      <c r="C372" s="241"/>
      <c r="D372" s="241"/>
      <c r="E372" s="241"/>
      <c r="F372" s="241"/>
      <c r="G372" s="241"/>
      <c r="H372" s="241"/>
      <c r="I372" s="242"/>
    </row>
    <row r="373" spans="1:9" ht="16.5" customHeight="1" thickBot="1" x14ac:dyDescent="0.45">
      <c r="A373" s="70" t="s">
        <v>175</v>
      </c>
      <c r="B373" s="71" t="s">
        <v>55</v>
      </c>
      <c r="C373" s="71" t="s">
        <v>56</v>
      </c>
      <c r="D373" s="71" t="s">
        <v>57</v>
      </c>
      <c r="E373" s="72" t="s">
        <v>58</v>
      </c>
      <c r="F373" s="72" t="s">
        <v>168</v>
      </c>
      <c r="G373" s="73" t="s">
        <v>58</v>
      </c>
      <c r="H373" s="80"/>
      <c r="I373" s="75"/>
    </row>
    <row r="374" spans="1:9" ht="16.5" customHeight="1" thickTop="1" thickBot="1" x14ac:dyDescent="0.45">
      <c r="A374" s="76" t="s">
        <v>169</v>
      </c>
      <c r="B374" s="128"/>
      <c r="C374" s="77"/>
      <c r="D374" s="128"/>
      <c r="E374" s="78"/>
      <c r="F374" s="78"/>
      <c r="G374" s="79"/>
      <c r="H374" s="80"/>
      <c r="I374" s="75"/>
    </row>
    <row r="375" spans="1:9" ht="16.5" customHeight="1" thickTop="1" thickBot="1" x14ac:dyDescent="0.45">
      <c r="A375" s="81" t="s">
        <v>170</v>
      </c>
      <c r="B375" s="129">
        <v>71.599999999999994</v>
      </c>
      <c r="C375" s="39" t="s">
        <v>171</v>
      </c>
      <c r="D375" s="176"/>
      <c r="E375" s="78">
        <f>SUM(B375)*D375</f>
        <v>0</v>
      </c>
      <c r="F375" s="82">
        <v>5</v>
      </c>
      <c r="G375" s="83">
        <f>SUM(E375*F375)</f>
        <v>0</v>
      </c>
      <c r="H375" s="80"/>
      <c r="I375" s="75"/>
    </row>
    <row r="376" spans="1:9" ht="16.5" customHeight="1" thickTop="1" thickBot="1" x14ac:dyDescent="0.45">
      <c r="A376" s="76" t="s">
        <v>172</v>
      </c>
      <c r="B376" s="129"/>
      <c r="C376" s="39"/>
      <c r="D376" s="129"/>
      <c r="E376" s="78"/>
      <c r="F376" s="78"/>
      <c r="G376" s="79"/>
      <c r="H376" s="80"/>
      <c r="I376" s="75"/>
    </row>
    <row r="377" spans="1:9" ht="16.5" customHeight="1" thickTop="1" x14ac:dyDescent="0.4">
      <c r="A377" s="84" t="s">
        <v>172</v>
      </c>
      <c r="B377" s="129">
        <v>71.599999999999994</v>
      </c>
      <c r="C377" s="39" t="s">
        <v>171</v>
      </c>
      <c r="D377" s="176"/>
      <c r="E377" s="78">
        <f>SUM(B377)*D377</f>
        <v>0</v>
      </c>
      <c r="F377" s="82">
        <v>5</v>
      </c>
      <c r="G377" s="83">
        <f>SUM(E377*F377)</f>
        <v>0</v>
      </c>
      <c r="H377" s="80"/>
      <c r="I377" s="75"/>
    </row>
    <row r="378" spans="1:9" ht="16.5" customHeight="1" thickBot="1" x14ac:dyDescent="0.45">
      <c r="A378" s="179" t="s">
        <v>173</v>
      </c>
      <c r="B378" s="129">
        <v>1</v>
      </c>
      <c r="C378" s="39" t="s">
        <v>90</v>
      </c>
      <c r="D378" s="176"/>
      <c r="E378" s="78">
        <f>SUM(B378)*D378</f>
        <v>0</v>
      </c>
      <c r="F378" s="85">
        <v>5</v>
      </c>
      <c r="G378" s="86">
        <f>SUM(E378*F378)</f>
        <v>0</v>
      </c>
      <c r="H378" s="80"/>
      <c r="I378" s="75"/>
    </row>
    <row r="379" spans="1:9" ht="16.5" customHeight="1" thickBot="1" x14ac:dyDescent="0.45">
      <c r="A379" s="87" t="s">
        <v>176</v>
      </c>
      <c r="B379" s="40"/>
      <c r="C379" s="40"/>
      <c r="D379" s="40"/>
      <c r="E379" s="40"/>
      <c r="F379" s="88"/>
      <c r="G379" s="89">
        <f>SUM(G375:G378)</f>
        <v>0</v>
      </c>
      <c r="H379" s="80"/>
      <c r="I379" s="75"/>
    </row>
    <row r="380" spans="1:9" ht="16.5" customHeight="1" thickBot="1" x14ac:dyDescent="0.45">
      <c r="A380" s="180"/>
      <c r="B380" s="180"/>
      <c r="C380" s="180"/>
      <c r="D380" s="180"/>
      <c r="E380" s="180"/>
      <c r="F380" s="180"/>
      <c r="G380" s="180"/>
      <c r="H380" s="180"/>
      <c r="I380" s="180"/>
    </row>
    <row r="381" spans="1:9" ht="16.5" customHeight="1" thickBot="1" x14ac:dyDescent="0.45">
      <c r="A381" s="70" t="s">
        <v>177</v>
      </c>
      <c r="B381" s="71" t="s">
        <v>55</v>
      </c>
      <c r="C381" s="71" t="s">
        <v>56</v>
      </c>
      <c r="D381" s="71" t="s">
        <v>57</v>
      </c>
      <c r="E381" s="72" t="s">
        <v>58</v>
      </c>
      <c r="F381" s="72" t="s">
        <v>168</v>
      </c>
      <c r="G381" s="73" t="s">
        <v>58</v>
      </c>
      <c r="H381" s="74"/>
      <c r="I381" s="75"/>
    </row>
    <row r="382" spans="1:9" ht="16.5" customHeight="1" thickTop="1" thickBot="1" x14ac:dyDescent="0.45">
      <c r="A382" s="76" t="s">
        <v>169</v>
      </c>
      <c r="B382" s="128"/>
      <c r="C382" s="77"/>
      <c r="D382" s="128"/>
      <c r="E382" s="78"/>
      <c r="F382" s="78"/>
      <c r="G382" s="79"/>
      <c r="H382" s="80"/>
      <c r="I382" s="75"/>
    </row>
    <row r="383" spans="1:9" ht="16.5" customHeight="1" thickTop="1" thickBot="1" x14ac:dyDescent="0.45">
      <c r="A383" s="81" t="s">
        <v>170</v>
      </c>
      <c r="B383" s="129">
        <v>85.2</v>
      </c>
      <c r="C383" s="39" t="s">
        <v>171</v>
      </c>
      <c r="D383" s="176"/>
      <c r="E383" s="78">
        <f>SUM(B383)*D383</f>
        <v>0</v>
      </c>
      <c r="F383" s="82">
        <v>10</v>
      </c>
      <c r="G383" s="83">
        <f>SUM(E383*F383)</f>
        <v>0</v>
      </c>
      <c r="H383" s="80"/>
      <c r="I383" s="75"/>
    </row>
    <row r="384" spans="1:9" ht="16.5" customHeight="1" thickTop="1" thickBot="1" x14ac:dyDescent="0.45">
      <c r="A384" s="76" t="s">
        <v>172</v>
      </c>
      <c r="B384" s="129"/>
      <c r="C384" s="39"/>
      <c r="D384" s="129"/>
      <c r="E384" s="78"/>
      <c r="F384" s="78"/>
      <c r="G384" s="79"/>
      <c r="H384" s="80"/>
      <c r="I384" s="75"/>
    </row>
    <row r="385" spans="1:9" ht="16.5" customHeight="1" thickTop="1" x14ac:dyDescent="0.4">
      <c r="A385" s="84" t="s">
        <v>172</v>
      </c>
      <c r="B385" s="129">
        <v>85.2</v>
      </c>
      <c r="C385" s="39" t="s">
        <v>171</v>
      </c>
      <c r="D385" s="176"/>
      <c r="E385" s="78">
        <f>SUM(B385)*D385</f>
        <v>0</v>
      </c>
      <c r="F385" s="82">
        <v>10</v>
      </c>
      <c r="G385" s="83">
        <f>SUM(E385*F385)</f>
        <v>0</v>
      </c>
      <c r="H385" s="80"/>
      <c r="I385" s="75"/>
    </row>
    <row r="386" spans="1:9" ht="16.5" customHeight="1" thickBot="1" x14ac:dyDescent="0.45">
      <c r="A386" s="179" t="s">
        <v>173</v>
      </c>
      <c r="B386" s="129">
        <v>1</v>
      </c>
      <c r="C386" s="39" t="s">
        <v>90</v>
      </c>
      <c r="D386" s="176"/>
      <c r="E386" s="78">
        <f>SUM(B386)*D386</f>
        <v>0</v>
      </c>
      <c r="F386" s="85">
        <v>10</v>
      </c>
      <c r="G386" s="86">
        <f>SUM(E386*F386)</f>
        <v>0</v>
      </c>
      <c r="H386" s="80"/>
      <c r="I386" s="75"/>
    </row>
    <row r="387" spans="1:9" ht="16.5" customHeight="1" thickBot="1" x14ac:dyDescent="0.45">
      <c r="A387" s="87" t="s">
        <v>178</v>
      </c>
      <c r="B387" s="40"/>
      <c r="C387" s="40"/>
      <c r="D387" s="40"/>
      <c r="E387" s="40"/>
      <c r="F387" s="88"/>
      <c r="G387" s="89">
        <f>SUM(G383:G386)</f>
        <v>0</v>
      </c>
      <c r="H387" s="90"/>
      <c r="I387" s="75"/>
    </row>
    <row r="388" spans="1:9" ht="16.5" customHeight="1" thickBot="1" x14ac:dyDescent="0.45">
      <c r="A388" s="183"/>
      <c r="B388" s="93"/>
      <c r="C388" s="93"/>
      <c r="D388" s="93"/>
      <c r="E388" s="93"/>
      <c r="F388" s="184"/>
      <c r="G388" s="185"/>
      <c r="H388" s="80"/>
      <c r="I388" s="80"/>
    </row>
    <row r="389" spans="1:9" ht="16.5" customHeight="1" thickBot="1" x14ac:dyDescent="0.45">
      <c r="A389" s="70" t="s">
        <v>179</v>
      </c>
      <c r="B389" s="71" t="s">
        <v>55</v>
      </c>
      <c r="C389" s="71" t="s">
        <v>56</v>
      </c>
      <c r="D389" s="71" t="s">
        <v>57</v>
      </c>
      <c r="E389" s="72" t="s">
        <v>58</v>
      </c>
      <c r="F389" s="72" t="s">
        <v>168</v>
      </c>
      <c r="G389" s="73" t="s">
        <v>58</v>
      </c>
      <c r="H389" s="80"/>
      <c r="I389" s="80"/>
    </row>
    <row r="390" spans="1:9" ht="16.5" customHeight="1" thickTop="1" thickBot="1" x14ac:dyDescent="0.45">
      <c r="A390" s="76" t="s">
        <v>169</v>
      </c>
      <c r="B390" s="128"/>
      <c r="C390" s="77"/>
      <c r="D390" s="128"/>
      <c r="E390" s="78"/>
      <c r="F390" s="78"/>
      <c r="G390" s="79"/>
      <c r="H390" s="80"/>
      <c r="I390" s="80"/>
    </row>
    <row r="391" spans="1:9" ht="16.5" customHeight="1" thickTop="1" thickBot="1" x14ac:dyDescent="0.45">
      <c r="A391" s="81" t="s">
        <v>170</v>
      </c>
      <c r="B391" s="129">
        <v>86.1</v>
      </c>
      <c r="C391" s="39" t="s">
        <v>171</v>
      </c>
      <c r="D391" s="176"/>
      <c r="E391" s="78">
        <f>SUM(B391)*D391</f>
        <v>0</v>
      </c>
      <c r="F391" s="82">
        <v>3</v>
      </c>
      <c r="G391" s="83">
        <f>SUM(E391*F391)</f>
        <v>0</v>
      </c>
      <c r="H391" s="80"/>
      <c r="I391" s="80"/>
    </row>
    <row r="392" spans="1:9" ht="16.5" customHeight="1" thickTop="1" thickBot="1" x14ac:dyDescent="0.45">
      <c r="A392" s="76" t="s">
        <v>172</v>
      </c>
      <c r="B392" s="129"/>
      <c r="C392" s="39"/>
      <c r="D392" s="129"/>
      <c r="E392" s="78"/>
      <c r="F392" s="78"/>
      <c r="G392" s="79"/>
      <c r="H392" s="80"/>
      <c r="I392" s="80"/>
    </row>
    <row r="393" spans="1:9" ht="16.5" customHeight="1" thickTop="1" x14ac:dyDescent="0.4">
      <c r="A393" s="84" t="s">
        <v>172</v>
      </c>
      <c r="B393" s="129">
        <v>86.1</v>
      </c>
      <c r="C393" s="39" t="s">
        <v>171</v>
      </c>
      <c r="D393" s="176"/>
      <c r="E393" s="78">
        <f>SUM(B393)*D393</f>
        <v>0</v>
      </c>
      <c r="F393" s="82">
        <v>3</v>
      </c>
      <c r="G393" s="83">
        <f>SUM(E393*F393)</f>
        <v>0</v>
      </c>
      <c r="H393" s="80"/>
      <c r="I393" s="80"/>
    </row>
    <row r="394" spans="1:9" ht="16.5" customHeight="1" thickBot="1" x14ac:dyDescent="0.45">
      <c r="A394" s="179" t="s">
        <v>173</v>
      </c>
      <c r="B394" s="129">
        <v>1</v>
      </c>
      <c r="C394" s="39" t="s">
        <v>90</v>
      </c>
      <c r="D394" s="176"/>
      <c r="E394" s="78">
        <f>SUM(B394)*D394</f>
        <v>0</v>
      </c>
      <c r="F394" s="85">
        <v>3</v>
      </c>
      <c r="G394" s="86">
        <f>SUM(E394*F394)</f>
        <v>0</v>
      </c>
      <c r="H394" s="80"/>
      <c r="I394" s="80"/>
    </row>
    <row r="395" spans="1:9" ht="16.5" customHeight="1" thickBot="1" x14ac:dyDescent="0.45">
      <c r="A395" s="87" t="s">
        <v>178</v>
      </c>
      <c r="B395" s="40"/>
      <c r="C395" s="40"/>
      <c r="D395" s="40"/>
      <c r="E395" s="40"/>
      <c r="F395" s="88"/>
      <c r="G395" s="89">
        <f>SUM(G391:G394)</f>
        <v>0</v>
      </c>
      <c r="H395" s="80"/>
      <c r="I395" s="80"/>
    </row>
    <row r="396" spans="1:9" ht="16.5" customHeight="1" thickBot="1" x14ac:dyDescent="0.45">
      <c r="A396" s="180"/>
      <c r="B396" s="180"/>
      <c r="C396" s="180"/>
      <c r="D396" s="180"/>
      <c r="E396" s="180"/>
      <c r="F396" s="180"/>
      <c r="G396" s="180"/>
      <c r="H396" s="180"/>
      <c r="I396" s="180"/>
    </row>
    <row r="397" spans="1:9" ht="16.5" customHeight="1" thickBot="1" x14ac:dyDescent="0.45">
      <c r="A397" s="70" t="s">
        <v>180</v>
      </c>
      <c r="B397" s="71" t="s">
        <v>55</v>
      </c>
      <c r="C397" s="71" t="s">
        <v>56</v>
      </c>
      <c r="D397" s="71" t="s">
        <v>57</v>
      </c>
      <c r="E397" s="72" t="s">
        <v>58</v>
      </c>
      <c r="F397" s="72" t="s">
        <v>168</v>
      </c>
      <c r="G397" s="73" t="s">
        <v>58</v>
      </c>
      <c r="H397" s="80"/>
      <c r="I397" s="75"/>
    </row>
    <row r="398" spans="1:9" ht="16.5" customHeight="1" thickTop="1" thickBot="1" x14ac:dyDescent="0.45">
      <c r="A398" s="76" t="s">
        <v>169</v>
      </c>
      <c r="B398" s="128"/>
      <c r="C398" s="77"/>
      <c r="D398" s="128"/>
      <c r="E398" s="78"/>
      <c r="F398" s="78"/>
      <c r="G398" s="79"/>
      <c r="H398" s="80"/>
      <c r="I398" s="75"/>
    </row>
    <row r="399" spans="1:9" ht="16.5" customHeight="1" thickTop="1" thickBot="1" x14ac:dyDescent="0.45">
      <c r="A399" s="81" t="s">
        <v>170</v>
      </c>
      <c r="B399" s="129">
        <v>94.2</v>
      </c>
      <c r="C399" s="39" t="s">
        <v>171</v>
      </c>
      <c r="D399" s="176"/>
      <c r="E399" s="78">
        <f>SUM(B399)*D399</f>
        <v>0</v>
      </c>
      <c r="F399" s="82">
        <v>6</v>
      </c>
      <c r="G399" s="83">
        <f>SUM(E399*F399)</f>
        <v>0</v>
      </c>
      <c r="H399" s="80"/>
      <c r="I399" s="75"/>
    </row>
    <row r="400" spans="1:9" ht="16.5" customHeight="1" thickTop="1" thickBot="1" x14ac:dyDescent="0.45">
      <c r="A400" s="76" t="s">
        <v>172</v>
      </c>
      <c r="B400" s="129"/>
      <c r="C400" s="39"/>
      <c r="D400" s="129"/>
      <c r="E400" s="78"/>
      <c r="F400" s="78"/>
      <c r="G400" s="79"/>
      <c r="H400" s="80"/>
      <c r="I400" s="75"/>
    </row>
    <row r="401" spans="1:9" ht="16.5" customHeight="1" thickTop="1" x14ac:dyDescent="0.4">
      <c r="A401" s="84" t="s">
        <v>172</v>
      </c>
      <c r="B401" s="129">
        <v>94.2</v>
      </c>
      <c r="C401" s="39" t="s">
        <v>171</v>
      </c>
      <c r="D401" s="176"/>
      <c r="E401" s="78">
        <f>SUM(B401)*D401</f>
        <v>0</v>
      </c>
      <c r="F401" s="82">
        <v>6</v>
      </c>
      <c r="G401" s="83">
        <f>SUM(E401*F401)</f>
        <v>0</v>
      </c>
      <c r="H401" s="80"/>
      <c r="I401" s="75"/>
    </row>
    <row r="402" spans="1:9" ht="16.5" customHeight="1" thickBot="1" x14ac:dyDescent="0.45">
      <c r="A402" s="179" t="s">
        <v>173</v>
      </c>
      <c r="B402" s="129">
        <v>1</v>
      </c>
      <c r="C402" s="39" t="s">
        <v>90</v>
      </c>
      <c r="D402" s="176"/>
      <c r="E402" s="78">
        <f>SUM(B402)*D402</f>
        <v>0</v>
      </c>
      <c r="F402" s="85">
        <v>6</v>
      </c>
      <c r="G402" s="86">
        <f>SUM(E402*F402)</f>
        <v>0</v>
      </c>
      <c r="H402" s="80"/>
      <c r="I402" s="75"/>
    </row>
    <row r="403" spans="1:9" ht="16.5" customHeight="1" thickBot="1" x14ac:dyDescent="0.45">
      <c r="A403" s="87" t="s">
        <v>181</v>
      </c>
      <c r="B403" s="40"/>
      <c r="C403" s="40"/>
      <c r="D403" s="40"/>
      <c r="E403" s="40"/>
      <c r="F403" s="88"/>
      <c r="G403" s="89">
        <f>SUM(G399:G402)</f>
        <v>0</v>
      </c>
      <c r="H403" s="80"/>
      <c r="I403" s="75"/>
    </row>
    <row r="404" spans="1:9" ht="15.4" thickBot="1" x14ac:dyDescent="0.45">
      <c r="A404" s="196"/>
      <c r="B404" s="196"/>
      <c r="C404" s="196"/>
      <c r="D404" s="196"/>
      <c r="E404" s="196"/>
      <c r="F404" s="196"/>
      <c r="G404" s="196"/>
      <c r="H404" s="196"/>
      <c r="I404" s="196"/>
    </row>
    <row r="405" spans="1:9" ht="15.4" thickBot="1" x14ac:dyDescent="0.45">
      <c r="A405" s="112" t="s">
        <v>182</v>
      </c>
      <c r="B405" s="71" t="s">
        <v>55</v>
      </c>
      <c r="C405" s="71" t="s">
        <v>56</v>
      </c>
      <c r="D405" s="71" t="s">
        <v>57</v>
      </c>
      <c r="E405" s="113" t="s">
        <v>58</v>
      </c>
      <c r="F405" s="72"/>
      <c r="G405" s="73"/>
      <c r="H405" s="149"/>
      <c r="I405" s="150"/>
    </row>
    <row r="406" spans="1:9" thickTop="1" thickBot="1" x14ac:dyDescent="0.45">
      <c r="A406" s="114" t="s">
        <v>183</v>
      </c>
      <c r="B406" s="39"/>
      <c r="C406" s="39"/>
      <c r="D406" s="129"/>
      <c r="E406" s="110"/>
      <c r="F406" s="108"/>
      <c r="G406" s="109"/>
      <c r="H406" s="65"/>
      <c r="I406" s="110"/>
    </row>
    <row r="407" spans="1:9" ht="15.4" thickTop="1" x14ac:dyDescent="0.4">
      <c r="A407" s="116" t="s">
        <v>184</v>
      </c>
      <c r="B407" s="39">
        <v>7942</v>
      </c>
      <c r="C407" s="39" t="s">
        <v>185</v>
      </c>
      <c r="D407" s="176"/>
      <c r="E407" s="78">
        <f>SUM(B407)*D407</f>
        <v>0</v>
      </c>
      <c r="F407" s="78"/>
      <c r="G407" s="111"/>
      <c r="H407" s="65"/>
      <c r="I407" s="110"/>
    </row>
    <row r="408" spans="1:9" ht="15.4" thickBot="1" x14ac:dyDescent="0.45">
      <c r="A408" s="117" t="s">
        <v>186</v>
      </c>
      <c r="B408" s="39">
        <v>7942</v>
      </c>
      <c r="C408" s="39" t="s">
        <v>185</v>
      </c>
      <c r="D408" s="176"/>
      <c r="E408" s="78">
        <f t="shared" ref="E408" si="11">SUM(B408)*D408</f>
        <v>0</v>
      </c>
      <c r="F408" s="78"/>
      <c r="G408" s="111"/>
      <c r="H408" s="65"/>
      <c r="I408" s="110"/>
    </row>
    <row r="409" spans="1:9" thickTop="1" thickBot="1" x14ac:dyDescent="0.45">
      <c r="A409" s="114" t="s">
        <v>187</v>
      </c>
      <c r="B409" s="39"/>
      <c r="C409" s="39"/>
      <c r="D409" s="129"/>
      <c r="E409" s="78"/>
      <c r="F409" s="78"/>
      <c r="G409" s="111"/>
      <c r="H409" s="65"/>
      <c r="I409" s="110"/>
    </row>
    <row r="410" spans="1:9" ht="15.4" thickTop="1" x14ac:dyDescent="0.4">
      <c r="A410" s="116" t="s">
        <v>188</v>
      </c>
      <c r="B410" s="39">
        <v>814</v>
      </c>
      <c r="C410" s="39" t="s">
        <v>185</v>
      </c>
      <c r="D410" s="176"/>
      <c r="E410" s="78">
        <f t="shared" ref="E410:E414" si="12">SUM(B410)*D410</f>
        <v>0</v>
      </c>
      <c r="F410" s="78"/>
      <c r="G410" s="111"/>
      <c r="H410" s="65"/>
      <c r="I410" s="110"/>
    </row>
    <row r="411" spans="1:9" ht="15" x14ac:dyDescent="0.4">
      <c r="A411" s="96" t="s">
        <v>189</v>
      </c>
      <c r="B411" s="39">
        <v>592</v>
      </c>
      <c r="C411" s="39" t="s">
        <v>185</v>
      </c>
      <c r="D411" s="176"/>
      <c r="E411" s="78">
        <f t="shared" si="12"/>
        <v>0</v>
      </c>
      <c r="F411" s="78"/>
      <c r="G411" s="111"/>
      <c r="H411" s="65"/>
      <c r="I411" s="110"/>
    </row>
    <row r="412" spans="1:9" ht="15" x14ac:dyDescent="0.4">
      <c r="A412" s="96" t="s">
        <v>190</v>
      </c>
      <c r="B412" s="181" t="s">
        <v>191</v>
      </c>
      <c r="C412" s="39" t="s">
        <v>185</v>
      </c>
      <c r="D412" s="176"/>
      <c r="E412" s="78">
        <f t="shared" si="12"/>
        <v>0</v>
      </c>
      <c r="F412" s="78"/>
      <c r="G412" s="111"/>
      <c r="H412" s="65"/>
      <c r="I412" s="110"/>
    </row>
    <row r="413" spans="1:9" ht="15" x14ac:dyDescent="0.4">
      <c r="A413" s="96" t="s">
        <v>192</v>
      </c>
      <c r="B413" s="39">
        <v>900</v>
      </c>
      <c r="C413" s="39" t="s">
        <v>185</v>
      </c>
      <c r="D413" s="176"/>
      <c r="E413" s="78">
        <f t="shared" si="12"/>
        <v>0</v>
      </c>
      <c r="F413" s="78"/>
      <c r="G413" s="111"/>
      <c r="H413" s="65"/>
      <c r="I413" s="110"/>
    </row>
    <row r="414" spans="1:9" ht="15.4" thickBot="1" x14ac:dyDescent="0.45">
      <c r="A414" s="117" t="s">
        <v>193</v>
      </c>
      <c r="B414" s="39">
        <v>1225</v>
      </c>
      <c r="C414" s="39" t="s">
        <v>185</v>
      </c>
      <c r="D414" s="176"/>
      <c r="E414" s="78">
        <f t="shared" si="12"/>
        <v>0</v>
      </c>
      <c r="F414" s="78"/>
      <c r="G414" s="111"/>
      <c r="H414" s="65"/>
      <c r="I414" s="110"/>
    </row>
    <row r="415" spans="1:9" thickTop="1" thickBot="1" x14ac:dyDescent="0.45">
      <c r="A415" s="114" t="s">
        <v>194</v>
      </c>
      <c r="B415" s="39"/>
      <c r="C415" s="39"/>
      <c r="D415" s="129"/>
      <c r="E415" s="78"/>
      <c r="F415" s="78"/>
      <c r="G415" s="111"/>
      <c r="H415" s="65"/>
      <c r="I415" s="110"/>
    </row>
    <row r="416" spans="1:9" ht="15.4" thickTop="1" x14ac:dyDescent="0.4">
      <c r="A416" s="116" t="s">
        <v>195</v>
      </c>
      <c r="B416" s="39">
        <v>2639</v>
      </c>
      <c r="C416" s="39" t="s">
        <v>185</v>
      </c>
      <c r="D416" s="176"/>
      <c r="E416" s="78">
        <f t="shared" ref="E416:E417" si="13">SUM(B416)*D416</f>
        <v>0</v>
      </c>
      <c r="F416" s="78"/>
      <c r="G416" s="111"/>
      <c r="H416" s="65"/>
      <c r="I416" s="110"/>
    </row>
    <row r="417" spans="1:9" ht="15" x14ac:dyDescent="0.4">
      <c r="A417" s="96" t="s">
        <v>196</v>
      </c>
      <c r="B417" s="39">
        <v>660</v>
      </c>
      <c r="C417" s="39" t="s">
        <v>185</v>
      </c>
      <c r="D417" s="129">
        <v>40</v>
      </c>
      <c r="E417" s="78">
        <f t="shared" si="13"/>
        <v>26400</v>
      </c>
      <c r="F417" s="65" t="s">
        <v>197</v>
      </c>
      <c r="G417" s="111"/>
      <c r="H417" s="65"/>
      <c r="I417" s="110"/>
    </row>
    <row r="418" spans="1:9" ht="15" x14ac:dyDescent="0.4">
      <c r="A418" s="96" t="s">
        <v>198</v>
      </c>
      <c r="B418" s="39">
        <v>67</v>
      </c>
      <c r="C418" s="41" t="s">
        <v>131</v>
      </c>
      <c r="D418" s="129">
        <v>300</v>
      </c>
      <c r="E418" s="78">
        <f t="shared" ref="E418" si="14">SUM(B418)*D418</f>
        <v>20100</v>
      </c>
      <c r="F418" s="65" t="s">
        <v>197</v>
      </c>
      <c r="G418" s="111"/>
      <c r="H418" s="65"/>
      <c r="I418" s="110"/>
    </row>
    <row r="419" spans="1:9" ht="15" x14ac:dyDescent="0.4">
      <c r="A419" s="91" t="s">
        <v>199</v>
      </c>
      <c r="B419" s="41">
        <v>29</v>
      </c>
      <c r="C419" s="41" t="s">
        <v>131</v>
      </c>
      <c r="D419" s="177"/>
      <c r="E419" s="78">
        <f t="shared" ref="E419:E421" si="15">SUM(B419)*D419</f>
        <v>0</v>
      </c>
      <c r="F419" s="78"/>
      <c r="G419" s="111"/>
      <c r="H419" s="65"/>
      <c r="I419" s="110"/>
    </row>
    <row r="420" spans="1:9" ht="15" x14ac:dyDescent="0.4">
      <c r="A420" s="96" t="s">
        <v>200</v>
      </c>
      <c r="B420" s="39">
        <v>507</v>
      </c>
      <c r="C420" s="39" t="s">
        <v>201</v>
      </c>
      <c r="D420" s="176"/>
      <c r="E420" s="78">
        <f t="shared" si="15"/>
        <v>0</v>
      </c>
      <c r="F420" s="78"/>
      <c r="G420" s="111"/>
      <c r="H420" s="65"/>
      <c r="I420" s="110"/>
    </row>
    <row r="421" spans="1:9" ht="15.4" thickBot="1" x14ac:dyDescent="0.45">
      <c r="A421" s="117" t="s">
        <v>202</v>
      </c>
      <c r="B421" s="39">
        <v>401</v>
      </c>
      <c r="C421" s="39" t="s">
        <v>201</v>
      </c>
      <c r="D421" s="176"/>
      <c r="E421" s="78">
        <f t="shared" si="15"/>
        <v>0</v>
      </c>
      <c r="F421" s="78"/>
      <c r="G421" s="111"/>
      <c r="H421" s="65"/>
      <c r="I421" s="110"/>
    </row>
    <row r="422" spans="1:9" thickTop="1" thickBot="1" x14ac:dyDescent="0.45">
      <c r="A422" s="114" t="s">
        <v>203</v>
      </c>
      <c r="B422" s="39"/>
      <c r="C422" s="39"/>
      <c r="D422" s="129"/>
      <c r="E422" s="78"/>
      <c r="F422" s="78"/>
      <c r="G422" s="111"/>
      <c r="H422" s="65"/>
      <c r="I422" s="110"/>
    </row>
    <row r="423" spans="1:9" ht="15.4" thickTop="1" x14ac:dyDescent="0.4">
      <c r="A423" s="116" t="s">
        <v>204</v>
      </c>
      <c r="B423" s="39">
        <v>1</v>
      </c>
      <c r="C423" s="39" t="s">
        <v>90</v>
      </c>
      <c r="D423" s="129">
        <v>81000</v>
      </c>
      <c r="E423" s="78">
        <f t="shared" ref="E423:E425" si="16">SUM(B423)*D423</f>
        <v>81000</v>
      </c>
      <c r="F423" s="65" t="s">
        <v>197</v>
      </c>
      <c r="G423" s="111"/>
      <c r="H423" s="65"/>
      <c r="I423" s="110"/>
    </row>
    <row r="424" spans="1:9" ht="15" x14ac:dyDescent="0.4">
      <c r="A424" s="96" t="s">
        <v>205</v>
      </c>
      <c r="B424" s="39">
        <v>27</v>
      </c>
      <c r="C424" s="39" t="s">
        <v>90</v>
      </c>
      <c r="D424" s="176"/>
      <c r="E424" s="78">
        <f t="shared" si="16"/>
        <v>0</v>
      </c>
      <c r="F424" s="78"/>
      <c r="G424" s="111"/>
      <c r="H424" s="65"/>
      <c r="I424" s="110"/>
    </row>
    <row r="425" spans="1:9" ht="15.4" thickBot="1" x14ac:dyDescent="0.45">
      <c r="A425" s="117" t="s">
        <v>206</v>
      </c>
      <c r="B425" s="39">
        <v>1</v>
      </c>
      <c r="C425" s="39" t="s">
        <v>90</v>
      </c>
      <c r="D425" s="129">
        <v>6000</v>
      </c>
      <c r="E425" s="78">
        <f t="shared" si="16"/>
        <v>6000</v>
      </c>
      <c r="F425" s="65" t="s">
        <v>197</v>
      </c>
      <c r="G425" s="111"/>
      <c r="H425" s="65"/>
      <c r="I425" s="110"/>
    </row>
    <row r="426" spans="1:9" thickTop="1" thickBot="1" x14ac:dyDescent="0.45">
      <c r="A426" s="114" t="s">
        <v>207</v>
      </c>
      <c r="B426" s="39"/>
      <c r="C426" s="39"/>
      <c r="D426" s="129"/>
      <c r="E426" s="78"/>
      <c r="F426" s="78"/>
      <c r="G426" s="111"/>
      <c r="H426" s="65"/>
      <c r="I426" s="110"/>
    </row>
    <row r="427" spans="1:9" ht="15.4" thickTop="1" x14ac:dyDescent="0.4">
      <c r="A427" s="116" t="s">
        <v>208</v>
      </c>
      <c r="B427" s="39">
        <v>1</v>
      </c>
      <c r="C427" s="39" t="s">
        <v>90</v>
      </c>
      <c r="D427" s="129">
        <v>23000</v>
      </c>
      <c r="E427" s="78">
        <f t="shared" ref="E427:E431" si="17">SUM(B427)*D427</f>
        <v>23000</v>
      </c>
      <c r="F427" s="65" t="s">
        <v>197</v>
      </c>
      <c r="G427" s="111"/>
      <c r="H427" s="65"/>
      <c r="I427" s="110"/>
    </row>
    <row r="428" spans="1:9" ht="15" x14ac:dyDescent="0.4">
      <c r="A428" s="96" t="s">
        <v>209</v>
      </c>
      <c r="B428" s="39">
        <v>1</v>
      </c>
      <c r="C428" s="39" t="s">
        <v>90</v>
      </c>
      <c r="D428" s="129">
        <v>17250</v>
      </c>
      <c r="E428" s="78">
        <f t="shared" si="17"/>
        <v>17250</v>
      </c>
      <c r="F428" s="65" t="s">
        <v>197</v>
      </c>
      <c r="G428" s="111"/>
      <c r="H428" s="65"/>
      <c r="I428" s="110"/>
    </row>
    <row r="429" spans="1:9" ht="15" x14ac:dyDescent="0.4">
      <c r="A429" s="96" t="s">
        <v>210</v>
      </c>
      <c r="B429" s="39">
        <v>1</v>
      </c>
      <c r="C429" s="39" t="s">
        <v>90</v>
      </c>
      <c r="D429" s="129">
        <v>23000</v>
      </c>
      <c r="E429" s="78">
        <f t="shared" si="17"/>
        <v>23000</v>
      </c>
      <c r="F429" s="65" t="s">
        <v>197</v>
      </c>
      <c r="G429" s="111"/>
      <c r="H429" s="65"/>
      <c r="I429" s="110"/>
    </row>
    <row r="430" spans="1:9" ht="15" x14ac:dyDescent="0.4">
      <c r="A430" s="134" t="s">
        <v>211</v>
      </c>
      <c r="B430" s="39">
        <v>1</v>
      </c>
      <c r="C430" s="39" t="s">
        <v>212</v>
      </c>
      <c r="D430" s="129">
        <v>8250</v>
      </c>
      <c r="E430" s="78">
        <f t="shared" si="17"/>
        <v>8250</v>
      </c>
      <c r="F430" s="65" t="s">
        <v>197</v>
      </c>
      <c r="G430" s="111"/>
      <c r="H430" s="65"/>
      <c r="I430" s="110"/>
    </row>
    <row r="431" spans="1:9" ht="15" x14ac:dyDescent="0.4">
      <c r="A431" s="96" t="s">
        <v>213</v>
      </c>
      <c r="B431" s="39">
        <v>1</v>
      </c>
      <c r="C431" s="39" t="s">
        <v>90</v>
      </c>
      <c r="D431" s="129">
        <v>11500</v>
      </c>
      <c r="E431" s="78">
        <f t="shared" si="17"/>
        <v>11500</v>
      </c>
      <c r="F431" s="65" t="s">
        <v>197</v>
      </c>
      <c r="G431" s="111"/>
      <c r="H431" s="65"/>
      <c r="I431" s="110"/>
    </row>
    <row r="432" spans="1:9" ht="15.4" thickBot="1" x14ac:dyDescent="0.45">
      <c r="A432" s="96" t="s">
        <v>214</v>
      </c>
      <c r="B432" s="39">
        <v>1</v>
      </c>
      <c r="C432" s="39" t="s">
        <v>90</v>
      </c>
      <c r="D432" s="129">
        <v>6000</v>
      </c>
      <c r="E432" s="78">
        <f>SUM(B432)*D432</f>
        <v>6000</v>
      </c>
      <c r="F432" s="145" t="s">
        <v>197</v>
      </c>
      <c r="G432" s="118"/>
      <c r="H432" s="65"/>
      <c r="I432" s="110"/>
    </row>
    <row r="433" spans="1:9" ht="15.4" thickBot="1" x14ac:dyDescent="0.45">
      <c r="A433" s="87" t="s">
        <v>215</v>
      </c>
      <c r="B433" s="40"/>
      <c r="C433" s="40"/>
      <c r="D433" s="40"/>
      <c r="E433" s="40"/>
      <c r="F433" s="88"/>
      <c r="G433" s="89">
        <f>SUM(E407:E432)</f>
        <v>222500</v>
      </c>
      <c r="H433" s="119"/>
      <c r="I433" s="115"/>
    </row>
    <row r="434" spans="1:9" ht="15.4" thickBot="1" x14ac:dyDescent="0.45">
      <c r="A434" s="197"/>
      <c r="B434" s="197"/>
      <c r="C434" s="197"/>
      <c r="D434" s="197"/>
      <c r="E434" s="197"/>
      <c r="F434" s="197"/>
      <c r="G434" s="197"/>
      <c r="H434" s="197"/>
      <c r="I434" s="198"/>
    </row>
    <row r="435" spans="1:9" ht="15.4" thickBot="1" x14ac:dyDescent="0.45">
      <c r="A435" s="192" t="s">
        <v>216</v>
      </c>
      <c r="B435" s="192"/>
      <c r="C435" s="192"/>
      <c r="D435" s="192"/>
      <c r="E435" s="188"/>
      <c r="F435" s="124"/>
      <c r="G435" s="99" t="s">
        <v>217</v>
      </c>
      <c r="H435" s="27"/>
      <c r="I435" s="130"/>
    </row>
    <row r="436" spans="1:9" ht="15" x14ac:dyDescent="0.4">
      <c r="A436" s="102"/>
      <c r="B436" s="101"/>
      <c r="C436" s="100"/>
      <c r="D436" s="100"/>
      <c r="E436" s="100"/>
      <c r="F436" s="125"/>
      <c r="G436" s="79"/>
      <c r="H436" s="27"/>
      <c r="I436" s="130"/>
    </row>
    <row r="437" spans="1:9" ht="15" x14ac:dyDescent="0.4">
      <c r="A437" s="103" t="s">
        <v>54</v>
      </c>
      <c r="B437" s="92"/>
      <c r="C437" s="93"/>
      <c r="D437" s="93"/>
      <c r="E437" s="93"/>
      <c r="F437" s="126"/>
      <c r="G437" s="120">
        <f>SUM(E355)</f>
        <v>0</v>
      </c>
      <c r="H437" s="27"/>
      <c r="I437" s="130"/>
    </row>
    <row r="438" spans="1:9" ht="15" x14ac:dyDescent="0.4">
      <c r="A438" s="103" t="s">
        <v>218</v>
      </c>
      <c r="B438" s="92"/>
      <c r="C438" s="93"/>
      <c r="D438" s="93"/>
      <c r="E438" s="93"/>
      <c r="F438" s="126"/>
      <c r="G438" s="97">
        <f>SUM(G367,G375,G383,G391,G399)</f>
        <v>0</v>
      </c>
      <c r="H438" s="27"/>
      <c r="I438" s="130"/>
    </row>
    <row r="439" spans="1:9" ht="15" x14ac:dyDescent="0.4">
      <c r="A439" s="103" t="s">
        <v>219</v>
      </c>
      <c r="B439" s="92"/>
      <c r="C439" s="93"/>
      <c r="D439" s="93"/>
      <c r="E439" s="93"/>
      <c r="F439" s="126"/>
      <c r="G439" s="97">
        <f>SUM(G369,G377,G385,G393,G401)</f>
        <v>0</v>
      </c>
      <c r="H439" s="27"/>
      <c r="I439" s="130"/>
    </row>
    <row r="440" spans="1:9" ht="15" x14ac:dyDescent="0.4">
      <c r="A440" s="103" t="s">
        <v>220</v>
      </c>
      <c r="B440" s="92"/>
      <c r="C440" s="93"/>
      <c r="D440" s="93"/>
      <c r="E440" s="93"/>
      <c r="F440" s="126"/>
      <c r="G440" s="97">
        <f>SUM(G370,G378,G386,G394,G402)</f>
        <v>0</v>
      </c>
      <c r="H440" s="27"/>
      <c r="I440" s="130"/>
    </row>
    <row r="441" spans="1:9" ht="15" x14ac:dyDescent="0.4">
      <c r="A441" s="103" t="s">
        <v>221</v>
      </c>
      <c r="B441" s="92"/>
      <c r="C441" s="93"/>
      <c r="D441" s="93"/>
      <c r="E441" s="93"/>
      <c r="F441" s="126"/>
      <c r="G441" s="97">
        <f>SUM(G433)</f>
        <v>222500</v>
      </c>
      <c r="H441" s="27"/>
      <c r="I441" s="130"/>
    </row>
    <row r="442" spans="1:9" ht="15" x14ac:dyDescent="0.4">
      <c r="A442" s="103" t="s">
        <v>222</v>
      </c>
      <c r="B442" s="92"/>
      <c r="C442" s="93"/>
      <c r="D442" s="93"/>
      <c r="E442" s="93"/>
      <c r="F442" s="126"/>
      <c r="G442" s="97">
        <f>SUM(G437:G441)*3%</f>
        <v>6675</v>
      </c>
      <c r="H442" s="27"/>
      <c r="I442" s="130"/>
    </row>
    <row r="443" spans="1:9" ht="15" x14ac:dyDescent="0.4">
      <c r="A443" s="103" t="s">
        <v>237</v>
      </c>
      <c r="B443" s="92"/>
      <c r="C443" s="93"/>
      <c r="D443" s="93"/>
      <c r="E443" s="93"/>
      <c r="F443" s="126"/>
      <c r="G443" s="97">
        <f>SUM(G437:G442)*E361</f>
        <v>0</v>
      </c>
      <c r="H443" s="27"/>
      <c r="I443" s="130"/>
    </row>
    <row r="444" spans="1:9" ht="15.4" thickBot="1" x14ac:dyDescent="0.45">
      <c r="A444" s="103"/>
      <c r="B444" s="92"/>
      <c r="C444" s="93"/>
      <c r="D444" s="93"/>
      <c r="E444" s="93"/>
      <c r="F444" s="126"/>
      <c r="G444" s="98"/>
      <c r="H444" s="27"/>
      <c r="I444" s="130"/>
    </row>
    <row r="445" spans="1:9" ht="15.4" thickBot="1" x14ac:dyDescent="0.45">
      <c r="A445" s="104" t="s">
        <v>238</v>
      </c>
      <c r="B445" s="105"/>
      <c r="C445" s="106"/>
      <c r="D445" s="106"/>
      <c r="E445" s="106"/>
      <c r="F445" s="127"/>
      <c r="G445" s="107">
        <f>SUM(G437:G444)</f>
        <v>229175</v>
      </c>
      <c r="H445" s="131"/>
      <c r="I445" s="132"/>
    </row>
    <row r="446" spans="1:9" ht="15.4" thickBot="1" x14ac:dyDescent="0.45">
      <c r="A446" s="24"/>
      <c r="C446" s="25"/>
      <c r="D446" s="25"/>
      <c r="E446" s="25"/>
      <c r="F446" s="26"/>
      <c r="G446" s="27"/>
      <c r="H446" s="27"/>
      <c r="I446" s="25"/>
    </row>
    <row r="447" spans="1:9" ht="24" customHeight="1" thickBot="1" x14ac:dyDescent="0.45">
      <c r="A447" s="193" t="s">
        <v>239</v>
      </c>
      <c r="B447" s="194"/>
      <c r="C447" s="194"/>
      <c r="D447" s="194"/>
      <c r="E447" s="194"/>
      <c r="F447" s="195"/>
      <c r="G447" s="153"/>
    </row>
    <row r="448" spans="1:9" ht="24" customHeight="1" thickBot="1" x14ac:dyDescent="0.45">
      <c r="A448" s="135" t="s">
        <v>224</v>
      </c>
      <c r="B448" s="154"/>
      <c r="C448" s="155"/>
      <c r="D448" s="155"/>
      <c r="E448" s="155"/>
      <c r="F448" s="156"/>
      <c r="G448" s="157">
        <f>SUM(G221)</f>
        <v>229175</v>
      </c>
    </row>
    <row r="449" spans="1:7" ht="24" customHeight="1" thickBot="1" x14ac:dyDescent="0.45">
      <c r="A449" s="188" t="s">
        <v>238</v>
      </c>
      <c r="B449" s="189"/>
      <c r="C449" s="189"/>
      <c r="D449" s="189"/>
      <c r="E449" s="189"/>
      <c r="F449" s="190"/>
      <c r="G449" s="157">
        <f>SUM(G445)</f>
        <v>229175</v>
      </c>
    </row>
    <row r="450" spans="1:7" ht="30.95" customHeight="1" thickBot="1" x14ac:dyDescent="0.45">
      <c r="A450" s="188" t="s">
        <v>240</v>
      </c>
      <c r="B450" s="189"/>
      <c r="C450" s="189"/>
      <c r="D450" s="189"/>
      <c r="E450" s="189"/>
      <c r="F450" s="190"/>
      <c r="G450" s="157">
        <f>SUM(G448:G449)</f>
        <v>458350</v>
      </c>
    </row>
  </sheetData>
  <sheetProtection algorithmName="SHA-512" hashValue="pWnJJk2cGZ04YROW7Qsx4ZFbuqnxjBMHAo+nn4HZBjU3T2k4d2B4XTQcg29W9HffnHXxHpNkZe7nfPYaWcsgNA==" saltValue="dnPLe2EBDQUgIq92fOuB+g=="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3A33-70A1-448D-940D-514E6FE51C39}">
  <sheetPr>
    <tabColor theme="7"/>
    <pageSetUpPr fitToPage="1"/>
  </sheetPr>
  <dimension ref="A1:K450"/>
  <sheetViews>
    <sheetView view="pageBreakPreview" topLeftCell="A225" zoomScaleNormal="100" zoomScaleSheetLayoutView="100" workbookViewId="0">
      <selection activeCell="D399" sqref="D399"/>
    </sheetView>
  </sheetViews>
  <sheetFormatPr defaultRowHeight="15.75" x14ac:dyDescent="0.5"/>
  <cols>
    <col min="1" max="1" width="49.44140625" customWidth="1"/>
    <col min="2" max="2" width="17.109375" customWidth="1"/>
    <col min="3" max="3" width="9.21875" style="22"/>
    <col min="5" max="5" width="10.88671875" customWidth="1"/>
    <col min="6" max="6" width="14.77734375" style="13" customWidth="1"/>
    <col min="7" max="7" width="15.33203125" style="18" customWidth="1"/>
    <col min="8" max="8" width="17" style="18" customWidth="1"/>
    <col min="9" max="9" width="7.21875" customWidth="1"/>
    <col min="11" max="11" width="40.21875" customWidth="1"/>
  </cols>
  <sheetData>
    <row r="1" spans="1:9" ht="30" customHeight="1" x14ac:dyDescent="0.5">
      <c r="A1" s="30" t="s">
        <v>0</v>
      </c>
      <c r="B1" s="2"/>
      <c r="C1" s="23"/>
      <c r="D1" s="2"/>
      <c r="E1" s="2"/>
      <c r="F1" s="12"/>
      <c r="G1" s="17"/>
      <c r="H1" s="17"/>
      <c r="I1" s="3"/>
    </row>
    <row r="2" spans="1:9" ht="30" customHeight="1" x14ac:dyDescent="0.5">
      <c r="A2" s="5" t="s">
        <v>1</v>
      </c>
      <c r="I2" s="4"/>
    </row>
    <row r="3" spans="1:9" ht="30" customHeight="1" x14ac:dyDescent="0.5">
      <c r="A3" s="5" t="s">
        <v>16</v>
      </c>
      <c r="I3" s="4"/>
    </row>
    <row r="4" spans="1:9" ht="30" customHeight="1" x14ac:dyDescent="0.4">
      <c r="A4" s="29" t="s">
        <v>3</v>
      </c>
      <c r="B4" s="186" t="s">
        <v>4</v>
      </c>
      <c r="C4" s="186"/>
      <c r="D4" s="186"/>
      <c r="E4" s="186"/>
      <c r="F4" s="186"/>
      <c r="G4" s="186"/>
      <c r="H4" s="186"/>
      <c r="I4" s="4"/>
    </row>
    <row r="5" spans="1:9" ht="30.75" customHeight="1" x14ac:dyDescent="0.5">
      <c r="A5" s="29" t="s">
        <v>247</v>
      </c>
      <c r="B5" s="7"/>
      <c r="D5" s="246"/>
      <c r="E5" s="246"/>
      <c r="F5" s="14"/>
      <c r="G5" s="19"/>
      <c r="I5" s="4"/>
    </row>
    <row r="6" spans="1:9" ht="30.75" customHeight="1" x14ac:dyDescent="0.5">
      <c r="A6" s="29" t="s">
        <v>18</v>
      </c>
      <c r="B6" s="7"/>
      <c r="D6" s="122"/>
      <c r="E6" s="122"/>
      <c r="F6" s="14"/>
      <c r="G6" s="19"/>
      <c r="I6" s="4"/>
    </row>
    <row r="7" spans="1:9" ht="30.75" customHeight="1" x14ac:dyDescent="0.4">
      <c r="A7" s="29" t="s">
        <v>19</v>
      </c>
      <c r="B7" s="191" t="s">
        <v>248</v>
      </c>
      <c r="C7" s="191"/>
      <c r="D7" s="191"/>
      <c r="E7" s="191"/>
      <c r="F7" s="191"/>
      <c r="G7" s="191"/>
      <c r="H7" s="191"/>
      <c r="I7" s="4"/>
    </row>
    <row r="8" spans="1:9" ht="11.25" customHeight="1" thickBot="1" x14ac:dyDescent="0.55000000000000004">
      <c r="A8" s="32"/>
      <c r="B8" s="9"/>
      <c r="C8" s="28"/>
      <c r="D8" s="9"/>
      <c r="E8" s="9"/>
      <c r="F8" s="15"/>
      <c r="G8" s="20"/>
      <c r="H8" s="20"/>
      <c r="I8" s="10"/>
    </row>
    <row r="9" spans="1:9" x14ac:dyDescent="0.5">
      <c r="A9" s="1"/>
      <c r="B9" s="2"/>
      <c r="C9" s="23"/>
      <c r="D9" s="2"/>
      <c r="E9" s="2"/>
      <c r="F9" s="12"/>
      <c r="G9" s="17"/>
      <c r="H9" s="17"/>
      <c r="I9" s="3"/>
    </row>
    <row r="10" spans="1:9" x14ac:dyDescent="0.5">
      <c r="A10" s="11" t="s">
        <v>21</v>
      </c>
      <c r="I10" s="4"/>
    </row>
    <row r="11" spans="1:9" x14ac:dyDescent="0.5">
      <c r="A11" s="6"/>
      <c r="I11" s="4"/>
    </row>
    <row r="12" spans="1:9" ht="15" customHeight="1" x14ac:dyDescent="0.4">
      <c r="A12" s="139" t="s">
        <v>22</v>
      </c>
      <c r="B12" t="s">
        <v>23</v>
      </c>
      <c r="C12"/>
      <c r="D12" s="133"/>
      <c r="E12" s="141" t="s">
        <v>24</v>
      </c>
      <c r="F12" s="133"/>
      <c r="G12" s="133"/>
      <c r="H12" s="133"/>
      <c r="I12" s="95"/>
    </row>
    <row r="13" spans="1:9" ht="15" x14ac:dyDescent="0.4">
      <c r="A13" s="139" t="s">
        <v>25</v>
      </c>
      <c r="B13" s="138">
        <v>71.599999999999994</v>
      </c>
      <c r="C13" s="31" t="s">
        <v>26</v>
      </c>
      <c r="D13" s="31"/>
      <c r="E13" s="136">
        <v>8</v>
      </c>
      <c r="F13" s="137">
        <f t="shared" ref="F13:F16" si="0">SUM(B13)*E13</f>
        <v>572.79999999999995</v>
      </c>
      <c r="G13" s="123" t="s">
        <v>27</v>
      </c>
      <c r="H13" s="123"/>
      <c r="I13" s="21"/>
    </row>
    <row r="14" spans="1:9" ht="15" x14ac:dyDescent="0.4">
      <c r="A14" s="139"/>
      <c r="B14" s="138">
        <v>85.2</v>
      </c>
      <c r="C14" s="31" t="s">
        <v>28</v>
      </c>
      <c r="D14" s="31"/>
      <c r="E14" s="136">
        <v>10</v>
      </c>
      <c r="F14" s="137">
        <f t="shared" si="0"/>
        <v>852</v>
      </c>
      <c r="G14" s="123" t="s">
        <v>27</v>
      </c>
      <c r="H14" s="123"/>
      <c r="I14" s="21"/>
    </row>
    <row r="15" spans="1:9" ht="15" x14ac:dyDescent="0.4">
      <c r="A15" s="139"/>
      <c r="B15" s="138">
        <v>86.1</v>
      </c>
      <c r="C15" s="31" t="s">
        <v>29</v>
      </c>
      <c r="D15" s="31"/>
      <c r="E15" s="136">
        <v>3</v>
      </c>
      <c r="F15" s="137">
        <f t="shared" si="0"/>
        <v>258.29999999999995</v>
      </c>
      <c r="G15" s="123" t="s">
        <v>27</v>
      </c>
      <c r="H15" s="123"/>
      <c r="I15" s="21"/>
    </row>
    <row r="16" spans="1:9" ht="15" x14ac:dyDescent="0.4">
      <c r="A16" s="139"/>
      <c r="B16" s="138">
        <v>94.2</v>
      </c>
      <c r="C16" s="31" t="s">
        <v>30</v>
      </c>
      <c r="D16" s="31"/>
      <c r="E16" s="136">
        <v>6</v>
      </c>
      <c r="F16" s="137">
        <f t="shared" si="0"/>
        <v>565.20000000000005</v>
      </c>
      <c r="G16" s="123" t="s">
        <v>27</v>
      </c>
      <c r="H16" s="123"/>
      <c r="I16" s="21"/>
    </row>
    <row r="17" spans="1:11" ht="15" x14ac:dyDescent="0.4">
      <c r="A17" s="139" t="s">
        <v>31</v>
      </c>
      <c r="B17" s="138">
        <f>SUM(F13:F16)</f>
        <v>2248.3000000000002</v>
      </c>
      <c r="C17" s="123"/>
      <c r="D17" s="123"/>
      <c r="E17" s="123"/>
      <c r="F17" s="123"/>
      <c r="G17" s="123"/>
      <c r="H17" s="123"/>
      <c r="I17" s="21"/>
    </row>
    <row r="18" spans="1:11" ht="16.5" customHeight="1" x14ac:dyDescent="0.5">
      <c r="A18" s="140" t="s">
        <v>32</v>
      </c>
      <c r="B18" t="s">
        <v>33</v>
      </c>
      <c r="I18" s="4"/>
    </row>
    <row r="19" spans="1:11" x14ac:dyDescent="0.5">
      <c r="A19" s="140" t="s">
        <v>34</v>
      </c>
      <c r="B19" t="s">
        <v>35</v>
      </c>
      <c r="I19" s="4"/>
    </row>
    <row r="20" spans="1:11" ht="15" x14ac:dyDescent="0.4">
      <c r="A20" s="140" t="s">
        <v>36</v>
      </c>
      <c r="B20" s="31">
        <v>68</v>
      </c>
      <c r="C20" t="s">
        <v>37</v>
      </c>
      <c r="I20" s="4"/>
    </row>
    <row r="21" spans="1:11" x14ac:dyDescent="0.5">
      <c r="A21" s="140" t="s">
        <v>38</v>
      </c>
      <c r="B21" s="16" t="s">
        <v>39</v>
      </c>
      <c r="I21" s="4"/>
    </row>
    <row r="22" spans="1:11" x14ac:dyDescent="0.5">
      <c r="A22" s="140" t="s">
        <v>40</v>
      </c>
      <c r="B22" s="16" t="s">
        <v>41</v>
      </c>
      <c r="I22" s="4"/>
    </row>
    <row r="23" spans="1:11" ht="16.149999999999999" thickBot="1" x14ac:dyDescent="0.55000000000000004">
      <c r="A23" s="8"/>
      <c r="B23" s="9"/>
      <c r="C23" s="28"/>
      <c r="D23" s="9"/>
      <c r="E23" s="9"/>
      <c r="F23" s="15"/>
      <c r="G23" s="20"/>
      <c r="H23" s="20"/>
      <c r="I23" s="10"/>
    </row>
    <row r="24" spans="1:11" x14ac:dyDescent="0.5">
      <c r="A24" s="1"/>
      <c r="B24" s="2"/>
      <c r="C24" s="23"/>
      <c r="D24" s="2"/>
      <c r="E24" s="2"/>
      <c r="F24" s="12"/>
      <c r="G24" s="17"/>
      <c r="H24" s="17"/>
      <c r="I24" s="3"/>
    </row>
    <row r="25" spans="1:11" ht="18.75" customHeight="1" x14ac:dyDescent="0.4">
      <c r="A25" s="33" t="s">
        <v>42</v>
      </c>
      <c r="B25" s="34"/>
      <c r="C25" s="35"/>
      <c r="D25" s="34"/>
      <c r="E25" s="34"/>
      <c r="F25" s="36"/>
      <c r="G25" s="37"/>
      <c r="H25" s="37"/>
      <c r="I25" s="38"/>
      <c r="K25" s="18"/>
    </row>
    <row r="26" spans="1:11" ht="18.75" customHeight="1" x14ac:dyDescent="0.4">
      <c r="A26" s="223" t="s">
        <v>43</v>
      </c>
      <c r="B26" s="191"/>
      <c r="C26" s="191"/>
      <c r="D26" s="191"/>
      <c r="E26" s="191"/>
      <c r="F26" s="191"/>
      <c r="G26" s="191"/>
      <c r="H26" s="191"/>
      <c r="I26" s="224"/>
      <c r="K26" s="18"/>
    </row>
    <row r="27" spans="1:11" ht="18.75" customHeight="1" x14ac:dyDescent="0.4">
      <c r="A27" s="223" t="s">
        <v>44</v>
      </c>
      <c r="B27" s="191"/>
      <c r="C27" s="191"/>
      <c r="D27" s="191"/>
      <c r="E27" s="191"/>
      <c r="F27" s="191"/>
      <c r="G27" s="191"/>
      <c r="H27" s="191"/>
      <c r="I27" s="224"/>
      <c r="K27" s="18"/>
    </row>
    <row r="28" spans="1:11" ht="55.5" customHeight="1" x14ac:dyDescent="0.4">
      <c r="A28" s="225" t="s">
        <v>45</v>
      </c>
      <c r="B28" s="226"/>
      <c r="C28" s="226"/>
      <c r="D28" s="226"/>
      <c r="E28" s="226"/>
      <c r="F28" s="226"/>
      <c r="G28" s="226"/>
      <c r="H28" s="226"/>
      <c r="I28" s="227"/>
    </row>
    <row r="29" spans="1:11" ht="51" customHeight="1" x14ac:dyDescent="0.4">
      <c r="A29" s="243" t="s">
        <v>46</v>
      </c>
      <c r="B29" s="244"/>
      <c r="C29" s="244"/>
      <c r="D29" s="244"/>
      <c r="E29" s="244"/>
      <c r="F29" s="244"/>
      <c r="G29" s="244"/>
      <c r="H29" s="244"/>
      <c r="I29" s="245"/>
    </row>
    <row r="30" spans="1:11" ht="40.5" customHeight="1" x14ac:dyDescent="0.4">
      <c r="A30" s="225" t="s">
        <v>47</v>
      </c>
      <c r="B30" s="226"/>
      <c r="C30" s="226"/>
      <c r="D30" s="226"/>
      <c r="E30" s="226"/>
      <c r="F30" s="226"/>
      <c r="G30" s="226"/>
      <c r="H30" s="226"/>
      <c r="I30" s="227"/>
    </row>
    <row r="31" spans="1:11" ht="18.75" customHeight="1" x14ac:dyDescent="0.4">
      <c r="A31" s="243" t="s">
        <v>48</v>
      </c>
      <c r="B31" s="244"/>
      <c r="C31" s="244"/>
      <c r="D31" s="244"/>
      <c r="E31" s="244"/>
      <c r="F31" s="244"/>
      <c r="G31" s="244"/>
      <c r="H31" s="244"/>
      <c r="I31" s="245"/>
    </row>
    <row r="32" spans="1:11" ht="58.5" customHeight="1" x14ac:dyDescent="0.4">
      <c r="A32" s="243" t="s">
        <v>49</v>
      </c>
      <c r="B32" s="244"/>
      <c r="C32" s="244"/>
      <c r="D32" s="244"/>
      <c r="E32" s="244"/>
      <c r="F32" s="244"/>
      <c r="G32" s="244"/>
      <c r="H32" s="244"/>
      <c r="I32" s="245"/>
      <c r="K32" s="162"/>
    </row>
    <row r="33" spans="1:11" ht="76.5" customHeight="1" x14ac:dyDescent="0.4">
      <c r="A33" s="220" t="s">
        <v>50</v>
      </c>
      <c r="B33" s="221"/>
      <c r="C33" s="221"/>
      <c r="D33" s="221"/>
      <c r="E33" s="221"/>
      <c r="F33" s="221"/>
      <c r="G33" s="221"/>
      <c r="H33" s="221"/>
      <c r="I33" s="222"/>
      <c r="K33" s="162"/>
    </row>
    <row r="34" spans="1:11" ht="33" customHeight="1" x14ac:dyDescent="0.4">
      <c r="A34" s="220" t="s">
        <v>51</v>
      </c>
      <c r="B34" s="221"/>
      <c r="C34" s="221"/>
      <c r="D34" s="221"/>
      <c r="E34" s="221"/>
      <c r="F34" s="221"/>
      <c r="G34" s="221"/>
      <c r="H34" s="221"/>
      <c r="I34" s="222"/>
      <c r="K34" s="163"/>
    </row>
    <row r="35" spans="1:11" ht="18.75" customHeight="1" x14ac:dyDescent="0.4">
      <c r="A35" s="220" t="s">
        <v>52</v>
      </c>
      <c r="B35" s="221"/>
      <c r="C35" s="221"/>
      <c r="D35" s="221"/>
      <c r="E35" s="221"/>
      <c r="F35" s="221"/>
      <c r="G35" s="221"/>
      <c r="H35" s="221"/>
      <c r="I35" s="222"/>
    </row>
    <row r="36" spans="1:11" ht="36.75" customHeight="1" x14ac:dyDescent="0.4">
      <c r="A36" s="217" t="s">
        <v>53</v>
      </c>
      <c r="B36" s="218"/>
      <c r="C36" s="218"/>
      <c r="D36" s="218"/>
      <c r="E36" s="218"/>
      <c r="F36" s="218"/>
      <c r="G36" s="218"/>
      <c r="H36" s="218"/>
      <c r="I36" s="219"/>
      <c r="K36" s="162"/>
    </row>
    <row r="37" spans="1:11" ht="15.75" customHeight="1" thickBot="1" x14ac:dyDescent="0.45">
      <c r="A37" s="228"/>
      <c r="B37" s="229"/>
      <c r="C37" s="229"/>
      <c r="D37" s="229"/>
      <c r="E37" s="229"/>
      <c r="F37" s="229"/>
      <c r="G37" s="229"/>
      <c r="H37" s="229"/>
      <c r="I37" s="230"/>
    </row>
    <row r="38" spans="1:11" ht="24" customHeight="1" thickTop="1" thickBot="1" x14ac:dyDescent="0.45">
      <c r="A38" s="42" t="s">
        <v>54</v>
      </c>
      <c r="B38" s="43" t="s">
        <v>55</v>
      </c>
      <c r="C38" s="43" t="s">
        <v>56</v>
      </c>
      <c r="D38" s="121" t="s">
        <v>57</v>
      </c>
      <c r="E38" s="44" t="s">
        <v>58</v>
      </c>
      <c r="F38" s="231" t="s">
        <v>59</v>
      </c>
      <c r="G38" s="232"/>
      <c r="H38" s="232"/>
      <c r="I38" s="233"/>
    </row>
    <row r="39" spans="1:11" ht="15.75" customHeight="1" thickTop="1" thickBot="1" x14ac:dyDescent="0.45">
      <c r="A39" s="45" t="s">
        <v>60</v>
      </c>
      <c r="B39" s="41"/>
      <c r="C39" s="41"/>
      <c r="D39" s="46"/>
      <c r="E39" s="47"/>
      <c r="F39" s="234"/>
      <c r="G39" s="235"/>
      <c r="H39" s="235"/>
      <c r="I39" s="236"/>
    </row>
    <row r="40" spans="1:11" ht="15.75" customHeight="1" thickTop="1" x14ac:dyDescent="0.4">
      <c r="A40" s="48" t="s">
        <v>61</v>
      </c>
      <c r="B40" s="41">
        <v>68</v>
      </c>
      <c r="C40" s="41" t="s">
        <v>62</v>
      </c>
      <c r="D40" s="172"/>
      <c r="E40" s="47">
        <f>SUM(B40)*D40</f>
        <v>0</v>
      </c>
      <c r="F40" s="205"/>
      <c r="G40" s="206"/>
      <c r="H40" s="206"/>
      <c r="I40" s="207"/>
    </row>
    <row r="41" spans="1:11" ht="15.75" customHeight="1" x14ac:dyDescent="0.4">
      <c r="A41" s="48" t="s">
        <v>63</v>
      </c>
      <c r="B41" s="41">
        <v>68</v>
      </c>
      <c r="C41" s="41" t="s">
        <v>62</v>
      </c>
      <c r="D41" s="172"/>
      <c r="E41" s="47">
        <f t="shared" ref="E41:E104" si="1">SUM(B41)*D41</f>
        <v>0</v>
      </c>
      <c r="F41" s="205"/>
      <c r="G41" s="206"/>
      <c r="H41" s="206"/>
      <c r="I41" s="207"/>
    </row>
    <row r="42" spans="1:11" ht="15.75" customHeight="1" x14ac:dyDescent="0.4">
      <c r="A42" s="48" t="s">
        <v>64</v>
      </c>
      <c r="B42" s="41">
        <v>68</v>
      </c>
      <c r="C42" s="41" t="s">
        <v>62</v>
      </c>
      <c r="D42" s="172"/>
      <c r="E42" s="47">
        <f t="shared" si="1"/>
        <v>0</v>
      </c>
      <c r="F42" s="205"/>
      <c r="G42" s="206"/>
      <c r="H42" s="206"/>
      <c r="I42" s="207"/>
    </row>
    <row r="43" spans="1:11" ht="15.75" customHeight="1" x14ac:dyDescent="0.4">
      <c r="A43" s="48" t="s">
        <v>65</v>
      </c>
      <c r="B43" s="41">
        <v>68</v>
      </c>
      <c r="C43" s="41" t="s">
        <v>62</v>
      </c>
      <c r="D43" s="172"/>
      <c r="E43" s="47">
        <f t="shared" si="1"/>
        <v>0</v>
      </c>
      <c r="F43" s="205"/>
      <c r="G43" s="206"/>
      <c r="H43" s="206"/>
      <c r="I43" s="207"/>
    </row>
    <row r="44" spans="1:11" ht="15.75" customHeight="1" x14ac:dyDescent="0.4">
      <c r="A44" s="48" t="s">
        <v>66</v>
      </c>
      <c r="B44" s="41">
        <v>68</v>
      </c>
      <c r="C44" s="41" t="s">
        <v>62</v>
      </c>
      <c r="D44" s="172"/>
      <c r="E44" s="47">
        <f t="shared" si="1"/>
        <v>0</v>
      </c>
      <c r="F44" s="205"/>
      <c r="G44" s="206"/>
      <c r="H44" s="206"/>
      <c r="I44" s="207"/>
    </row>
    <row r="45" spans="1:11" ht="15.75" customHeight="1" x14ac:dyDescent="0.4">
      <c r="A45" s="48" t="s">
        <v>67</v>
      </c>
      <c r="B45" s="41">
        <v>68</v>
      </c>
      <c r="C45" s="41" t="s">
        <v>62</v>
      </c>
      <c r="D45" s="172"/>
      <c r="E45" s="47">
        <f t="shared" si="1"/>
        <v>0</v>
      </c>
      <c r="F45" s="205"/>
      <c r="G45" s="206"/>
      <c r="H45" s="206"/>
      <c r="I45" s="207"/>
    </row>
    <row r="46" spans="1:11" ht="15.75" customHeight="1" x14ac:dyDescent="0.4">
      <c r="A46" s="48" t="s">
        <v>68</v>
      </c>
      <c r="B46" s="41">
        <v>68</v>
      </c>
      <c r="C46" s="41" t="s">
        <v>62</v>
      </c>
      <c r="D46" s="172"/>
      <c r="E46" s="47">
        <f t="shared" si="1"/>
        <v>0</v>
      </c>
      <c r="F46" s="205"/>
      <c r="G46" s="206"/>
      <c r="H46" s="206"/>
      <c r="I46" s="207"/>
    </row>
    <row r="47" spans="1:11" ht="15.75" customHeight="1" x14ac:dyDescent="0.4">
      <c r="A47" s="48" t="s">
        <v>69</v>
      </c>
      <c r="B47" s="41">
        <v>68</v>
      </c>
      <c r="C47" s="41" t="s">
        <v>62</v>
      </c>
      <c r="D47" s="172"/>
      <c r="E47" s="47">
        <f t="shared" si="1"/>
        <v>0</v>
      </c>
      <c r="F47" s="205"/>
      <c r="G47" s="206"/>
      <c r="H47" s="206"/>
      <c r="I47" s="207"/>
    </row>
    <row r="48" spans="1:11" ht="15.75" customHeight="1" thickBot="1" x14ac:dyDescent="0.45">
      <c r="A48" s="48" t="s">
        <v>70</v>
      </c>
      <c r="B48" s="41">
        <v>68</v>
      </c>
      <c r="C48" s="41" t="s">
        <v>62</v>
      </c>
      <c r="D48" s="172"/>
      <c r="E48" s="47">
        <f t="shared" si="1"/>
        <v>0</v>
      </c>
      <c r="F48" s="205"/>
      <c r="G48" s="206"/>
      <c r="H48" s="206"/>
      <c r="I48" s="207"/>
    </row>
    <row r="49" spans="1:9" ht="15.75" customHeight="1" thickTop="1" thickBot="1" x14ac:dyDescent="0.45">
      <c r="A49" s="49" t="s">
        <v>71</v>
      </c>
      <c r="B49" s="41"/>
      <c r="C49" s="41"/>
      <c r="D49" s="164"/>
      <c r="E49" s="47"/>
      <c r="F49" s="208"/>
      <c r="G49" s="209"/>
      <c r="H49" s="209"/>
      <c r="I49" s="210"/>
    </row>
    <row r="50" spans="1:9" ht="15.75" customHeight="1" thickTop="1" x14ac:dyDescent="0.4">
      <c r="A50" s="50" t="s">
        <v>72</v>
      </c>
      <c r="B50" s="142">
        <v>1</v>
      </c>
      <c r="C50" s="41" t="s">
        <v>73</v>
      </c>
      <c r="D50" s="172"/>
      <c r="E50" s="47">
        <f t="shared" si="1"/>
        <v>0</v>
      </c>
      <c r="F50" s="205"/>
      <c r="G50" s="206"/>
      <c r="H50" s="206"/>
      <c r="I50" s="207"/>
    </row>
    <row r="51" spans="1:9" ht="15.75" customHeight="1" x14ac:dyDescent="0.4">
      <c r="A51" s="48" t="s">
        <v>74</v>
      </c>
      <c r="B51" s="41">
        <v>68</v>
      </c>
      <c r="C51" s="41" t="s">
        <v>62</v>
      </c>
      <c r="D51" s="172"/>
      <c r="E51" s="47">
        <f t="shared" si="1"/>
        <v>0</v>
      </c>
      <c r="F51" s="205"/>
      <c r="G51" s="206"/>
      <c r="H51" s="206"/>
      <c r="I51" s="207"/>
    </row>
    <row r="52" spans="1:9" ht="15.75" customHeight="1" x14ac:dyDescent="0.4">
      <c r="A52" s="48" t="s">
        <v>75</v>
      </c>
      <c r="B52" s="41">
        <v>68</v>
      </c>
      <c r="C52" s="41" t="s">
        <v>62</v>
      </c>
      <c r="D52" s="172"/>
      <c r="E52" s="47">
        <f t="shared" si="1"/>
        <v>0</v>
      </c>
      <c r="F52" s="205"/>
      <c r="G52" s="206"/>
      <c r="H52" s="206"/>
      <c r="I52" s="207"/>
    </row>
    <row r="53" spans="1:9" ht="15.75" customHeight="1" x14ac:dyDescent="0.4">
      <c r="A53" s="48" t="s">
        <v>76</v>
      </c>
      <c r="B53" s="41">
        <v>68</v>
      </c>
      <c r="C53" s="41" t="s">
        <v>62</v>
      </c>
      <c r="D53" s="172"/>
      <c r="E53" s="47">
        <f t="shared" si="1"/>
        <v>0</v>
      </c>
      <c r="F53" s="205"/>
      <c r="G53" s="206"/>
      <c r="H53" s="206"/>
      <c r="I53" s="207"/>
    </row>
    <row r="54" spans="1:9" ht="15.75" customHeight="1" x14ac:dyDescent="0.4">
      <c r="A54" s="48" t="s">
        <v>77</v>
      </c>
      <c r="B54" s="41">
        <v>68</v>
      </c>
      <c r="C54" s="41" t="s">
        <v>62</v>
      </c>
      <c r="D54" s="172"/>
      <c r="E54" s="47">
        <f t="shared" si="1"/>
        <v>0</v>
      </c>
      <c r="F54" s="205"/>
      <c r="G54" s="206"/>
      <c r="H54" s="206"/>
      <c r="I54" s="207"/>
    </row>
    <row r="55" spans="1:9" ht="15.75" customHeight="1" x14ac:dyDescent="0.4">
      <c r="A55" s="48" t="s">
        <v>78</v>
      </c>
      <c r="B55" s="41">
        <v>68</v>
      </c>
      <c r="C55" s="41" t="s">
        <v>62</v>
      </c>
      <c r="D55" s="172"/>
      <c r="E55" s="47">
        <f t="shared" si="1"/>
        <v>0</v>
      </c>
      <c r="F55" s="205"/>
      <c r="G55" s="206"/>
      <c r="H55" s="206"/>
      <c r="I55" s="207"/>
    </row>
    <row r="56" spans="1:9" ht="15.75" customHeight="1" x14ac:dyDescent="0.4">
      <c r="A56" s="48" t="s">
        <v>79</v>
      </c>
      <c r="B56" s="41">
        <v>68</v>
      </c>
      <c r="C56" s="41" t="s">
        <v>62</v>
      </c>
      <c r="D56" s="172"/>
      <c r="E56" s="47">
        <f t="shared" si="1"/>
        <v>0</v>
      </c>
      <c r="F56" s="205"/>
      <c r="G56" s="206"/>
      <c r="H56" s="206"/>
      <c r="I56" s="207"/>
    </row>
    <row r="57" spans="1:9" ht="15.75" customHeight="1" x14ac:dyDescent="0.4">
      <c r="A57" s="48" t="s">
        <v>80</v>
      </c>
      <c r="B57" s="41">
        <v>68</v>
      </c>
      <c r="C57" s="41" t="s">
        <v>62</v>
      </c>
      <c r="D57" s="172"/>
      <c r="E57" s="47">
        <f t="shared" si="1"/>
        <v>0</v>
      </c>
      <c r="F57" s="205"/>
      <c r="G57" s="206"/>
      <c r="H57" s="206"/>
      <c r="I57" s="207"/>
    </row>
    <row r="58" spans="1:9" ht="15.75" customHeight="1" x14ac:dyDescent="0.4">
      <c r="A58" s="48" t="s">
        <v>81</v>
      </c>
      <c r="B58" s="41">
        <v>68</v>
      </c>
      <c r="C58" s="41" t="s">
        <v>62</v>
      </c>
      <c r="D58" s="172"/>
      <c r="E58" s="47">
        <f t="shared" si="1"/>
        <v>0</v>
      </c>
      <c r="F58" s="205"/>
      <c r="G58" s="206"/>
      <c r="H58" s="206"/>
      <c r="I58" s="207"/>
    </row>
    <row r="59" spans="1:9" ht="15.75" customHeight="1" x14ac:dyDescent="0.4">
      <c r="A59" s="50" t="s">
        <v>82</v>
      </c>
      <c r="B59" s="41">
        <v>68</v>
      </c>
      <c r="C59" s="41" t="s">
        <v>62</v>
      </c>
      <c r="D59" s="172"/>
      <c r="E59" s="47">
        <f t="shared" si="1"/>
        <v>0</v>
      </c>
      <c r="F59" s="205"/>
      <c r="G59" s="206"/>
      <c r="H59" s="206"/>
      <c r="I59" s="207"/>
    </row>
    <row r="60" spans="1:9" ht="15.75" customHeight="1" x14ac:dyDescent="0.4">
      <c r="A60" s="48" t="s">
        <v>83</v>
      </c>
      <c r="B60" s="142">
        <v>1</v>
      </c>
      <c r="C60" s="41" t="s">
        <v>73</v>
      </c>
      <c r="D60" s="172"/>
      <c r="E60" s="47">
        <f t="shared" si="1"/>
        <v>0</v>
      </c>
      <c r="F60" s="205"/>
      <c r="G60" s="206"/>
      <c r="H60" s="206"/>
      <c r="I60" s="207"/>
    </row>
    <row r="61" spans="1:9" ht="15.75" customHeight="1" x14ac:dyDescent="0.4">
      <c r="A61" s="48" t="s">
        <v>84</v>
      </c>
      <c r="B61" s="142">
        <v>1</v>
      </c>
      <c r="C61" s="41" t="s">
        <v>73</v>
      </c>
      <c r="D61" s="172"/>
      <c r="E61" s="47">
        <f t="shared" si="1"/>
        <v>0</v>
      </c>
      <c r="F61" s="205"/>
      <c r="G61" s="206"/>
      <c r="H61" s="206"/>
      <c r="I61" s="207"/>
    </row>
    <row r="62" spans="1:9" ht="15.75" customHeight="1" thickBot="1" x14ac:dyDescent="0.45">
      <c r="A62" s="143" t="s">
        <v>85</v>
      </c>
      <c r="B62" s="142">
        <v>1</v>
      </c>
      <c r="C62" s="41" t="s">
        <v>73</v>
      </c>
      <c r="D62" s="172"/>
      <c r="E62" s="47">
        <f t="shared" si="1"/>
        <v>0</v>
      </c>
      <c r="F62" s="205"/>
      <c r="G62" s="206"/>
      <c r="H62" s="206"/>
      <c r="I62" s="207"/>
    </row>
    <row r="63" spans="1:9" ht="15.75" customHeight="1" thickTop="1" thickBot="1" x14ac:dyDescent="0.45">
      <c r="A63" s="49" t="s">
        <v>86</v>
      </c>
      <c r="B63" s="41"/>
      <c r="C63" s="41"/>
      <c r="D63" s="164"/>
      <c r="E63" s="47"/>
      <c r="F63" s="208"/>
      <c r="G63" s="209"/>
      <c r="H63" s="209"/>
      <c r="I63" s="210"/>
    </row>
    <row r="64" spans="1:9" ht="15.75" customHeight="1" thickTop="1" thickBot="1" x14ac:dyDescent="0.45">
      <c r="A64" s="158" t="s">
        <v>87</v>
      </c>
      <c r="B64" s="41">
        <v>68</v>
      </c>
      <c r="C64" s="159" t="s">
        <v>62</v>
      </c>
      <c r="D64" s="173"/>
      <c r="E64" s="160">
        <f t="shared" si="1"/>
        <v>0</v>
      </c>
      <c r="F64" s="211"/>
      <c r="G64" s="212"/>
      <c r="H64" s="212"/>
      <c r="I64" s="213"/>
    </row>
    <row r="65" spans="1:9" ht="15.75" customHeight="1" thickBot="1" x14ac:dyDescent="0.45">
      <c r="A65" s="146" t="s">
        <v>88</v>
      </c>
      <c r="B65" s="147"/>
      <c r="C65" s="147"/>
      <c r="D65" s="165"/>
      <c r="E65" s="148"/>
      <c r="F65" s="214"/>
      <c r="G65" s="215"/>
      <c r="H65" s="215"/>
      <c r="I65" s="216"/>
    </row>
    <row r="66" spans="1:9" ht="15.75" customHeight="1" thickTop="1" x14ac:dyDescent="0.4">
      <c r="A66" s="48" t="s">
        <v>89</v>
      </c>
      <c r="B66" s="142">
        <v>1</v>
      </c>
      <c r="C66" s="142" t="s">
        <v>90</v>
      </c>
      <c r="D66" s="172"/>
      <c r="E66" s="47">
        <f t="shared" si="1"/>
        <v>0</v>
      </c>
      <c r="F66" s="205"/>
      <c r="G66" s="206"/>
      <c r="H66" s="206"/>
      <c r="I66" s="207"/>
    </row>
    <row r="67" spans="1:9" ht="15.75" customHeight="1" x14ac:dyDescent="0.4">
      <c r="A67" s="48" t="s">
        <v>91</v>
      </c>
      <c r="B67" s="142">
        <v>1</v>
      </c>
      <c r="C67" s="142" t="s">
        <v>90</v>
      </c>
      <c r="D67" s="172"/>
      <c r="E67" s="47">
        <f t="shared" si="1"/>
        <v>0</v>
      </c>
      <c r="F67" s="205"/>
      <c r="G67" s="206"/>
      <c r="H67" s="206"/>
      <c r="I67" s="207"/>
    </row>
    <row r="68" spans="1:9" ht="15.75" customHeight="1" x14ac:dyDescent="0.4">
      <c r="A68" s="48" t="s">
        <v>92</v>
      </c>
      <c r="B68" s="41">
        <v>1</v>
      </c>
      <c r="C68" s="142" t="s">
        <v>90</v>
      </c>
      <c r="D68" s="172"/>
      <c r="E68" s="47">
        <f t="shared" si="1"/>
        <v>0</v>
      </c>
      <c r="F68" s="205"/>
      <c r="G68" s="206"/>
      <c r="H68" s="206"/>
      <c r="I68" s="207"/>
    </row>
    <row r="69" spans="1:9" ht="15.75" customHeight="1" x14ac:dyDescent="0.4">
      <c r="A69" s="48" t="s">
        <v>93</v>
      </c>
      <c r="B69" s="41">
        <v>1</v>
      </c>
      <c r="C69" s="142" t="s">
        <v>90</v>
      </c>
      <c r="D69" s="172"/>
      <c r="E69" s="47">
        <f t="shared" si="1"/>
        <v>0</v>
      </c>
      <c r="F69" s="205"/>
      <c r="G69" s="206"/>
      <c r="H69" s="206"/>
      <c r="I69" s="207"/>
    </row>
    <row r="70" spans="1:9" ht="15.75" customHeight="1" thickBot="1" x14ac:dyDescent="0.45">
      <c r="A70" s="48" t="s">
        <v>94</v>
      </c>
      <c r="B70" s="142">
        <v>1</v>
      </c>
      <c r="C70" s="41" t="s">
        <v>90</v>
      </c>
      <c r="D70" s="172"/>
      <c r="E70" s="47">
        <f t="shared" si="1"/>
        <v>0</v>
      </c>
      <c r="F70" s="205"/>
      <c r="G70" s="206"/>
      <c r="H70" s="206"/>
      <c r="I70" s="207"/>
    </row>
    <row r="71" spans="1:9" ht="15.75" customHeight="1" thickTop="1" thickBot="1" x14ac:dyDescent="0.45">
      <c r="A71" s="49" t="s">
        <v>95</v>
      </c>
      <c r="B71" s="41"/>
      <c r="C71" s="41"/>
      <c r="D71" s="164"/>
      <c r="E71" s="47"/>
      <c r="F71" s="208"/>
      <c r="G71" s="209"/>
      <c r="H71" s="209"/>
      <c r="I71" s="210"/>
    </row>
    <row r="72" spans="1:9" ht="15.75" customHeight="1" thickTop="1" x14ac:dyDescent="0.4">
      <c r="A72" s="48" t="s">
        <v>96</v>
      </c>
      <c r="B72" s="41">
        <v>68</v>
      </c>
      <c r="C72" s="41" t="s">
        <v>62</v>
      </c>
      <c r="D72" s="172"/>
      <c r="E72" s="47">
        <f t="shared" si="1"/>
        <v>0</v>
      </c>
      <c r="F72" s="205"/>
      <c r="G72" s="206"/>
      <c r="H72" s="206"/>
      <c r="I72" s="207"/>
    </row>
    <row r="73" spans="1:9" ht="15.75" customHeight="1" x14ac:dyDescent="0.4">
      <c r="A73" s="48" t="s">
        <v>97</v>
      </c>
      <c r="B73" s="41">
        <v>68</v>
      </c>
      <c r="C73" s="41" t="s">
        <v>62</v>
      </c>
      <c r="D73" s="172"/>
      <c r="E73" s="47">
        <f t="shared" si="1"/>
        <v>0</v>
      </c>
      <c r="F73" s="205"/>
      <c r="G73" s="206"/>
      <c r="H73" s="206"/>
      <c r="I73" s="207"/>
    </row>
    <row r="74" spans="1:9" ht="15.75" customHeight="1" x14ac:dyDescent="0.4">
      <c r="A74" s="48" t="s">
        <v>98</v>
      </c>
      <c r="B74" s="41">
        <v>68</v>
      </c>
      <c r="C74" s="41" t="s">
        <v>62</v>
      </c>
      <c r="D74" s="172"/>
      <c r="E74" s="47">
        <f t="shared" si="1"/>
        <v>0</v>
      </c>
      <c r="F74" s="205"/>
      <c r="G74" s="206"/>
      <c r="H74" s="206"/>
      <c r="I74" s="207"/>
    </row>
    <row r="75" spans="1:9" ht="15.75" customHeight="1" thickBot="1" x14ac:dyDescent="0.45">
      <c r="A75" s="48" t="s">
        <v>99</v>
      </c>
      <c r="B75" s="41">
        <v>68</v>
      </c>
      <c r="C75" s="41" t="s">
        <v>62</v>
      </c>
      <c r="D75" s="172"/>
      <c r="E75" s="47">
        <f t="shared" si="1"/>
        <v>0</v>
      </c>
      <c r="F75" s="205"/>
      <c r="G75" s="206"/>
      <c r="H75" s="206"/>
      <c r="I75" s="207"/>
    </row>
    <row r="76" spans="1:9" ht="15.75" customHeight="1" thickTop="1" thickBot="1" x14ac:dyDescent="0.45">
      <c r="A76" s="49" t="s">
        <v>100</v>
      </c>
      <c r="B76" s="41"/>
      <c r="C76" s="41"/>
      <c r="D76" s="164"/>
      <c r="E76" s="47"/>
      <c r="F76" s="208"/>
      <c r="G76" s="209"/>
      <c r="H76" s="209"/>
      <c r="I76" s="210"/>
    </row>
    <row r="77" spans="1:9" ht="15.75" customHeight="1" thickTop="1" x14ac:dyDescent="0.4">
      <c r="A77" s="48" t="s">
        <v>101</v>
      </c>
      <c r="B77" s="41">
        <v>68</v>
      </c>
      <c r="C77" s="41" t="s">
        <v>62</v>
      </c>
      <c r="D77" s="172"/>
      <c r="E77" s="47">
        <f t="shared" si="1"/>
        <v>0</v>
      </c>
      <c r="F77" s="205"/>
      <c r="G77" s="206"/>
      <c r="H77" s="206"/>
      <c r="I77" s="207"/>
    </row>
    <row r="78" spans="1:9" ht="15.75" customHeight="1" x14ac:dyDescent="0.4">
      <c r="A78" s="48" t="s">
        <v>102</v>
      </c>
      <c r="B78" s="142">
        <v>1</v>
      </c>
      <c r="C78" s="41" t="s">
        <v>90</v>
      </c>
      <c r="D78" s="172"/>
      <c r="E78" s="47">
        <f t="shared" si="1"/>
        <v>0</v>
      </c>
      <c r="F78" s="205"/>
      <c r="G78" s="206"/>
      <c r="H78" s="206"/>
      <c r="I78" s="207"/>
    </row>
    <row r="79" spans="1:9" ht="15.75" customHeight="1" x14ac:dyDescent="0.4">
      <c r="A79" s="48" t="s">
        <v>103</v>
      </c>
      <c r="B79" s="142">
        <v>1</v>
      </c>
      <c r="C79" s="41" t="s">
        <v>90</v>
      </c>
      <c r="D79" s="172"/>
      <c r="E79" s="47">
        <f t="shared" si="1"/>
        <v>0</v>
      </c>
      <c r="F79" s="205"/>
      <c r="G79" s="206"/>
      <c r="H79" s="206"/>
      <c r="I79" s="207"/>
    </row>
    <row r="80" spans="1:9" ht="15.75" customHeight="1" x14ac:dyDescent="0.4">
      <c r="A80" s="48" t="s">
        <v>104</v>
      </c>
      <c r="B80" s="142">
        <v>1</v>
      </c>
      <c r="C80" s="41" t="s">
        <v>90</v>
      </c>
      <c r="D80" s="172"/>
      <c r="E80" s="47">
        <f t="shared" si="1"/>
        <v>0</v>
      </c>
      <c r="F80" s="205"/>
      <c r="G80" s="206"/>
      <c r="H80" s="206"/>
      <c r="I80" s="207"/>
    </row>
    <row r="81" spans="1:9" ht="15.75" customHeight="1" thickBot="1" x14ac:dyDescent="0.45">
      <c r="A81" s="48" t="s">
        <v>105</v>
      </c>
      <c r="B81" s="41">
        <v>68</v>
      </c>
      <c r="C81" s="41" t="s">
        <v>62</v>
      </c>
      <c r="D81" s="172"/>
      <c r="E81" s="47">
        <f t="shared" si="1"/>
        <v>0</v>
      </c>
      <c r="F81" s="205"/>
      <c r="G81" s="206"/>
      <c r="H81" s="206"/>
      <c r="I81" s="207"/>
    </row>
    <row r="82" spans="1:9" ht="15.75" customHeight="1" thickTop="1" thickBot="1" x14ac:dyDescent="0.45">
      <c r="A82" s="49" t="s">
        <v>106</v>
      </c>
      <c r="B82" s="41"/>
      <c r="C82" s="41"/>
      <c r="D82" s="164"/>
      <c r="E82" s="47"/>
      <c r="F82" s="208"/>
      <c r="G82" s="209"/>
      <c r="H82" s="209"/>
      <c r="I82" s="210"/>
    </row>
    <row r="83" spans="1:9" ht="15.75" customHeight="1" thickTop="1" thickBot="1" x14ac:dyDescent="0.45">
      <c r="A83" s="50" t="s">
        <v>107</v>
      </c>
      <c r="B83" s="41">
        <v>34</v>
      </c>
      <c r="C83" s="41" t="s">
        <v>62</v>
      </c>
      <c r="D83" s="172"/>
      <c r="E83" s="47">
        <f t="shared" si="1"/>
        <v>0</v>
      </c>
      <c r="F83" s="205"/>
      <c r="G83" s="206"/>
      <c r="H83" s="206"/>
      <c r="I83" s="207"/>
    </row>
    <row r="84" spans="1:9" ht="15.75" customHeight="1" thickTop="1" thickBot="1" x14ac:dyDescent="0.45">
      <c r="A84" s="49" t="s">
        <v>108</v>
      </c>
      <c r="B84" s="41"/>
      <c r="C84" s="41"/>
      <c r="D84" s="164"/>
      <c r="E84" s="47"/>
      <c r="F84" s="208"/>
      <c r="G84" s="209"/>
      <c r="H84" s="209"/>
      <c r="I84" s="210"/>
    </row>
    <row r="85" spans="1:9" ht="15.75" customHeight="1" thickTop="1" x14ac:dyDescent="0.4">
      <c r="A85" s="51" t="s">
        <v>109</v>
      </c>
      <c r="B85" s="41">
        <v>34</v>
      </c>
      <c r="C85" s="41" t="s">
        <v>62</v>
      </c>
      <c r="D85" s="172"/>
      <c r="E85" s="47">
        <f t="shared" si="1"/>
        <v>0</v>
      </c>
      <c r="F85" s="205"/>
      <c r="G85" s="206"/>
      <c r="H85" s="206"/>
      <c r="I85" s="207"/>
    </row>
    <row r="86" spans="1:9" ht="15.75" customHeight="1" x14ac:dyDescent="0.4">
      <c r="A86" s="51" t="s">
        <v>110</v>
      </c>
      <c r="B86" s="41">
        <v>34</v>
      </c>
      <c r="C86" s="41" t="s">
        <v>62</v>
      </c>
      <c r="D86" s="172"/>
      <c r="E86" s="47">
        <f t="shared" si="1"/>
        <v>0</v>
      </c>
      <c r="F86" s="205"/>
      <c r="G86" s="206"/>
      <c r="H86" s="206"/>
      <c r="I86" s="207"/>
    </row>
    <row r="87" spans="1:9" ht="15.75" customHeight="1" x14ac:dyDescent="0.4">
      <c r="A87" s="51" t="s">
        <v>111</v>
      </c>
      <c r="B87" s="41">
        <v>34</v>
      </c>
      <c r="C87" s="41" t="s">
        <v>62</v>
      </c>
      <c r="D87" s="172"/>
      <c r="E87" s="47">
        <f t="shared" si="1"/>
        <v>0</v>
      </c>
      <c r="F87" s="205"/>
      <c r="G87" s="206"/>
      <c r="H87" s="206"/>
      <c r="I87" s="207"/>
    </row>
    <row r="88" spans="1:9" ht="15.75" customHeight="1" x14ac:dyDescent="0.4">
      <c r="A88" s="51" t="s">
        <v>112</v>
      </c>
      <c r="B88" s="41">
        <v>34</v>
      </c>
      <c r="C88" s="41" t="s">
        <v>62</v>
      </c>
      <c r="D88" s="172"/>
      <c r="E88" s="47">
        <f t="shared" si="1"/>
        <v>0</v>
      </c>
      <c r="F88" s="205"/>
      <c r="G88" s="206"/>
      <c r="H88" s="206"/>
      <c r="I88" s="207"/>
    </row>
    <row r="89" spans="1:9" ht="15.75" customHeight="1" thickBot="1" x14ac:dyDescent="0.45">
      <c r="A89" s="50" t="s">
        <v>113</v>
      </c>
      <c r="B89" s="41">
        <v>34</v>
      </c>
      <c r="C89" s="41" t="s">
        <v>62</v>
      </c>
      <c r="D89" s="172"/>
      <c r="E89" s="47">
        <f t="shared" si="1"/>
        <v>0</v>
      </c>
      <c r="F89" s="205"/>
      <c r="G89" s="206"/>
      <c r="H89" s="206"/>
      <c r="I89" s="207"/>
    </row>
    <row r="90" spans="1:9" ht="15.75" customHeight="1" thickTop="1" thickBot="1" x14ac:dyDescent="0.45">
      <c r="A90" s="49" t="s">
        <v>114</v>
      </c>
      <c r="B90" s="41"/>
      <c r="C90" s="41"/>
      <c r="D90" s="164"/>
      <c r="E90" s="47"/>
      <c r="F90" s="208"/>
      <c r="G90" s="209"/>
      <c r="H90" s="209"/>
      <c r="I90" s="210"/>
    </row>
    <row r="91" spans="1:9" ht="15.75" customHeight="1" thickTop="1" x14ac:dyDescent="0.4">
      <c r="A91" s="50" t="s">
        <v>115</v>
      </c>
      <c r="B91" s="142">
        <v>1</v>
      </c>
      <c r="C91" s="41" t="s">
        <v>90</v>
      </c>
      <c r="D91" s="172"/>
      <c r="E91" s="47">
        <f t="shared" si="1"/>
        <v>0</v>
      </c>
      <c r="F91" s="205"/>
      <c r="G91" s="206"/>
      <c r="H91" s="206"/>
      <c r="I91" s="207"/>
    </row>
    <row r="92" spans="1:9" ht="15.75" customHeight="1" x14ac:dyDescent="0.4">
      <c r="A92" s="50" t="s">
        <v>116</v>
      </c>
      <c r="B92" s="142">
        <v>1</v>
      </c>
      <c r="C92" s="41" t="s">
        <v>90</v>
      </c>
      <c r="D92" s="172"/>
      <c r="E92" s="47">
        <f t="shared" si="1"/>
        <v>0</v>
      </c>
      <c r="F92" s="205"/>
      <c r="G92" s="206"/>
      <c r="H92" s="206"/>
      <c r="I92" s="207"/>
    </row>
    <row r="93" spans="1:9" ht="15.75" customHeight="1" thickBot="1" x14ac:dyDescent="0.45">
      <c r="A93" s="50" t="s">
        <v>117</v>
      </c>
      <c r="B93" s="142">
        <v>1</v>
      </c>
      <c r="C93" s="41" t="s">
        <v>90</v>
      </c>
      <c r="D93" s="172"/>
      <c r="E93" s="47">
        <f t="shared" si="1"/>
        <v>0</v>
      </c>
      <c r="F93" s="205"/>
      <c r="G93" s="206"/>
      <c r="H93" s="206"/>
      <c r="I93" s="207"/>
    </row>
    <row r="94" spans="1:9" ht="15.75" customHeight="1" thickTop="1" thickBot="1" x14ac:dyDescent="0.45">
      <c r="A94" s="49" t="s">
        <v>118</v>
      </c>
      <c r="B94" s="41"/>
      <c r="C94" s="41"/>
      <c r="D94" s="164"/>
      <c r="E94" s="47"/>
      <c r="F94" s="208"/>
      <c r="G94" s="209"/>
      <c r="H94" s="209"/>
      <c r="I94" s="210"/>
    </row>
    <row r="95" spans="1:9" ht="15.75" customHeight="1" thickTop="1" x14ac:dyDescent="0.4">
      <c r="A95" s="50" t="s">
        <v>119</v>
      </c>
      <c r="B95" s="142">
        <v>1</v>
      </c>
      <c r="C95" s="41" t="s">
        <v>90</v>
      </c>
      <c r="D95" s="172"/>
      <c r="E95" s="47">
        <f t="shared" si="1"/>
        <v>0</v>
      </c>
      <c r="F95" s="205"/>
      <c r="G95" s="206"/>
      <c r="H95" s="206"/>
      <c r="I95" s="207"/>
    </row>
    <row r="96" spans="1:9" ht="15.75" customHeight="1" x14ac:dyDescent="0.4">
      <c r="A96" s="51" t="s">
        <v>120</v>
      </c>
      <c r="B96" s="142">
        <v>1</v>
      </c>
      <c r="C96" s="41" t="s">
        <v>90</v>
      </c>
      <c r="D96" s="172"/>
      <c r="E96" s="47">
        <f t="shared" si="1"/>
        <v>0</v>
      </c>
      <c r="F96" s="205"/>
      <c r="G96" s="206"/>
      <c r="H96" s="206"/>
      <c r="I96" s="207"/>
    </row>
    <row r="97" spans="1:9" ht="15.75" customHeight="1" thickBot="1" x14ac:dyDescent="0.45">
      <c r="A97" s="50" t="s">
        <v>121</v>
      </c>
      <c r="B97" s="142">
        <v>1</v>
      </c>
      <c r="C97" s="41" t="s">
        <v>90</v>
      </c>
      <c r="D97" s="172"/>
      <c r="E97" s="47">
        <f t="shared" si="1"/>
        <v>0</v>
      </c>
      <c r="F97" s="205"/>
      <c r="G97" s="206"/>
      <c r="H97" s="206"/>
      <c r="I97" s="207"/>
    </row>
    <row r="98" spans="1:9" ht="15.75" customHeight="1" thickTop="1" thickBot="1" x14ac:dyDescent="0.45">
      <c r="A98" s="49" t="s">
        <v>122</v>
      </c>
      <c r="B98" s="41"/>
      <c r="C98" s="41"/>
      <c r="D98" s="164"/>
      <c r="E98" s="47"/>
      <c r="F98" s="208"/>
      <c r="G98" s="209"/>
      <c r="H98" s="209"/>
      <c r="I98" s="210"/>
    </row>
    <row r="99" spans="1:9" ht="15.75" customHeight="1" thickTop="1" x14ac:dyDescent="0.4">
      <c r="A99" s="50" t="s">
        <v>123</v>
      </c>
      <c r="B99" s="41">
        <v>1</v>
      </c>
      <c r="C99" s="41" t="s">
        <v>90</v>
      </c>
      <c r="D99" s="172"/>
      <c r="E99" s="47">
        <f t="shared" si="1"/>
        <v>0</v>
      </c>
      <c r="F99" s="205"/>
      <c r="G99" s="206"/>
      <c r="H99" s="206"/>
      <c r="I99" s="207"/>
    </row>
    <row r="100" spans="1:9" ht="15.75" customHeight="1" x14ac:dyDescent="0.4">
      <c r="A100" s="50" t="s">
        <v>124</v>
      </c>
      <c r="B100" s="41">
        <v>1</v>
      </c>
      <c r="C100" s="41" t="s">
        <v>90</v>
      </c>
      <c r="D100" s="172"/>
      <c r="E100" s="47">
        <f t="shared" si="1"/>
        <v>0</v>
      </c>
      <c r="F100" s="205"/>
      <c r="G100" s="206"/>
      <c r="H100" s="206"/>
      <c r="I100" s="207"/>
    </row>
    <row r="101" spans="1:9" ht="15.75" customHeight="1" x14ac:dyDescent="0.4">
      <c r="A101" s="50" t="s">
        <v>125</v>
      </c>
      <c r="B101" s="41">
        <v>1</v>
      </c>
      <c r="C101" s="41" t="s">
        <v>90</v>
      </c>
      <c r="D101" s="172"/>
      <c r="E101" s="47">
        <f t="shared" si="1"/>
        <v>0</v>
      </c>
      <c r="F101" s="205"/>
      <c r="G101" s="206"/>
      <c r="H101" s="206"/>
      <c r="I101" s="207"/>
    </row>
    <row r="102" spans="1:9" ht="15.75" customHeight="1" x14ac:dyDescent="0.4">
      <c r="A102" s="50" t="s">
        <v>126</v>
      </c>
      <c r="B102" s="41">
        <v>1</v>
      </c>
      <c r="C102" s="41" t="s">
        <v>90</v>
      </c>
      <c r="D102" s="172"/>
      <c r="E102" s="47">
        <f t="shared" si="1"/>
        <v>0</v>
      </c>
      <c r="F102" s="205"/>
      <c r="G102" s="206"/>
      <c r="H102" s="206"/>
      <c r="I102" s="207"/>
    </row>
    <row r="103" spans="1:9" ht="15.75" customHeight="1" x14ac:dyDescent="0.4">
      <c r="A103" s="50" t="s">
        <v>127</v>
      </c>
      <c r="B103" s="41">
        <v>1</v>
      </c>
      <c r="C103" s="41" t="s">
        <v>90</v>
      </c>
      <c r="D103" s="172"/>
      <c r="E103" s="47">
        <f t="shared" si="1"/>
        <v>0</v>
      </c>
      <c r="F103" s="205"/>
      <c r="G103" s="206"/>
      <c r="H103" s="206"/>
      <c r="I103" s="207"/>
    </row>
    <row r="104" spans="1:9" ht="15.75" customHeight="1" x14ac:dyDescent="0.4">
      <c r="A104" s="50" t="s">
        <v>128</v>
      </c>
      <c r="B104" s="41">
        <v>1</v>
      </c>
      <c r="C104" s="41" t="s">
        <v>90</v>
      </c>
      <c r="D104" s="172"/>
      <c r="E104" s="47">
        <f t="shared" si="1"/>
        <v>0</v>
      </c>
      <c r="F104" s="205"/>
      <c r="G104" s="206"/>
      <c r="H104" s="206"/>
      <c r="I104" s="207"/>
    </row>
    <row r="105" spans="1:9" ht="15.75" customHeight="1" x14ac:dyDescent="0.4">
      <c r="A105" s="50" t="s">
        <v>129</v>
      </c>
      <c r="B105" s="41">
        <v>1</v>
      </c>
      <c r="C105" s="41" t="s">
        <v>90</v>
      </c>
      <c r="D105" s="172"/>
      <c r="E105" s="47">
        <f t="shared" ref="E105:E129" si="2">SUM(B105)*D105</f>
        <v>0</v>
      </c>
      <c r="F105" s="205"/>
      <c r="G105" s="206"/>
      <c r="H105" s="206"/>
      <c r="I105" s="207"/>
    </row>
    <row r="106" spans="1:9" ht="15.75" customHeight="1" x14ac:dyDescent="0.4">
      <c r="A106" s="50" t="s">
        <v>130</v>
      </c>
      <c r="B106" s="142">
        <v>15</v>
      </c>
      <c r="C106" s="41" t="s">
        <v>131</v>
      </c>
      <c r="D106" s="172"/>
      <c r="E106" s="47">
        <f t="shared" si="2"/>
        <v>0</v>
      </c>
      <c r="F106" s="205" t="s">
        <v>132</v>
      </c>
      <c r="G106" s="206"/>
      <c r="H106" s="206"/>
      <c r="I106" s="207"/>
    </row>
    <row r="107" spans="1:9" ht="15.75" customHeight="1" x14ac:dyDescent="0.4">
      <c r="A107" s="50" t="s">
        <v>133</v>
      </c>
      <c r="B107" s="41">
        <v>1</v>
      </c>
      <c r="C107" s="41" t="s">
        <v>90</v>
      </c>
      <c r="D107" s="172"/>
      <c r="E107" s="47">
        <f t="shared" si="2"/>
        <v>0</v>
      </c>
      <c r="F107" s="205" t="s">
        <v>134</v>
      </c>
      <c r="G107" s="206"/>
      <c r="H107" s="206"/>
      <c r="I107" s="207"/>
    </row>
    <row r="108" spans="1:9" ht="15.75" customHeight="1" thickBot="1" x14ac:dyDescent="0.45">
      <c r="A108" s="50" t="s">
        <v>135</v>
      </c>
      <c r="B108" s="142">
        <v>1</v>
      </c>
      <c r="C108" s="41" t="s">
        <v>90</v>
      </c>
      <c r="D108" s="172"/>
      <c r="E108" s="47">
        <f t="shared" si="2"/>
        <v>0</v>
      </c>
      <c r="F108" s="205" t="s">
        <v>136</v>
      </c>
      <c r="G108" s="206"/>
      <c r="H108" s="206"/>
      <c r="I108" s="207"/>
    </row>
    <row r="109" spans="1:9" ht="15.75" customHeight="1" thickTop="1" thickBot="1" x14ac:dyDescent="0.45">
      <c r="A109" s="49" t="s">
        <v>137</v>
      </c>
      <c r="B109" s="41"/>
      <c r="C109" s="41"/>
      <c r="D109" s="164"/>
      <c r="E109" s="47"/>
      <c r="F109" s="208"/>
      <c r="G109" s="209"/>
      <c r="H109" s="209"/>
      <c r="I109" s="210"/>
    </row>
    <row r="110" spans="1:9" ht="15.75" customHeight="1" thickTop="1" x14ac:dyDescent="0.4">
      <c r="A110" s="50" t="s">
        <v>138</v>
      </c>
      <c r="B110" s="142">
        <v>1</v>
      </c>
      <c r="C110" s="41" t="s">
        <v>90</v>
      </c>
      <c r="D110" s="172"/>
      <c r="E110" s="47">
        <f t="shared" si="2"/>
        <v>0</v>
      </c>
      <c r="F110" s="205"/>
      <c r="G110" s="206"/>
      <c r="H110" s="206"/>
      <c r="I110" s="207"/>
    </row>
    <row r="111" spans="1:9" ht="15.75" customHeight="1" x14ac:dyDescent="0.4">
      <c r="A111" s="50" t="s">
        <v>139</v>
      </c>
      <c r="B111" s="142">
        <v>1</v>
      </c>
      <c r="C111" s="41" t="s">
        <v>90</v>
      </c>
      <c r="D111" s="172"/>
      <c r="E111" s="47">
        <f t="shared" si="2"/>
        <v>0</v>
      </c>
      <c r="F111" s="205"/>
      <c r="G111" s="206"/>
      <c r="H111" s="206"/>
      <c r="I111" s="207"/>
    </row>
    <row r="112" spans="1:9" ht="15.75" customHeight="1" x14ac:dyDescent="0.4">
      <c r="A112" s="48" t="s">
        <v>140</v>
      </c>
      <c r="B112" s="142">
        <v>1</v>
      </c>
      <c r="C112" s="41" t="s">
        <v>73</v>
      </c>
      <c r="D112" s="172"/>
      <c r="E112" s="47">
        <f t="shared" si="2"/>
        <v>0</v>
      </c>
      <c r="F112" s="205"/>
      <c r="G112" s="206"/>
      <c r="H112" s="206"/>
      <c r="I112" s="207"/>
    </row>
    <row r="113" spans="1:9" ht="15.75" customHeight="1" x14ac:dyDescent="0.4">
      <c r="A113" s="50" t="s">
        <v>141</v>
      </c>
      <c r="B113" s="142">
        <v>1</v>
      </c>
      <c r="C113" s="41" t="s">
        <v>90</v>
      </c>
      <c r="D113" s="172"/>
      <c r="E113" s="47">
        <f t="shared" si="2"/>
        <v>0</v>
      </c>
      <c r="F113" s="205"/>
      <c r="G113" s="206"/>
      <c r="H113" s="206"/>
      <c r="I113" s="207"/>
    </row>
    <row r="114" spans="1:9" ht="15.75" customHeight="1" thickBot="1" x14ac:dyDescent="0.45">
      <c r="A114" s="50" t="s">
        <v>142</v>
      </c>
      <c r="B114" s="142">
        <v>1</v>
      </c>
      <c r="C114" s="41" t="s">
        <v>90</v>
      </c>
      <c r="D114" s="172"/>
      <c r="E114" s="47">
        <f t="shared" si="2"/>
        <v>0</v>
      </c>
      <c r="F114" s="205"/>
      <c r="G114" s="206"/>
      <c r="H114" s="206"/>
      <c r="I114" s="207"/>
    </row>
    <row r="115" spans="1:9" ht="15.75" customHeight="1" thickTop="1" thickBot="1" x14ac:dyDescent="0.45">
      <c r="A115" s="49" t="s">
        <v>143</v>
      </c>
      <c r="B115" s="142"/>
      <c r="C115" s="41"/>
      <c r="D115" s="164"/>
      <c r="E115" s="47"/>
      <c r="F115" s="208"/>
      <c r="G115" s="209"/>
      <c r="H115" s="209"/>
      <c r="I115" s="210"/>
    </row>
    <row r="116" spans="1:9" ht="15.75" customHeight="1" thickTop="1" x14ac:dyDescent="0.4">
      <c r="A116" s="50" t="s">
        <v>144</v>
      </c>
      <c r="B116" s="142">
        <v>1</v>
      </c>
      <c r="C116" s="41" t="s">
        <v>90</v>
      </c>
      <c r="D116" s="172"/>
      <c r="E116" s="47">
        <f t="shared" si="2"/>
        <v>0</v>
      </c>
      <c r="F116" s="205"/>
      <c r="G116" s="206"/>
      <c r="H116" s="206"/>
      <c r="I116" s="207"/>
    </row>
    <row r="117" spans="1:9" ht="15.75" customHeight="1" x14ac:dyDescent="0.4">
      <c r="A117" s="50" t="s">
        <v>145</v>
      </c>
      <c r="B117" s="142">
        <v>1</v>
      </c>
      <c r="C117" s="41" t="s">
        <v>90</v>
      </c>
      <c r="D117" s="172"/>
      <c r="E117" s="47">
        <f t="shared" si="2"/>
        <v>0</v>
      </c>
      <c r="F117" s="205"/>
      <c r="G117" s="206"/>
      <c r="H117" s="206"/>
      <c r="I117" s="207"/>
    </row>
    <row r="118" spans="1:9" ht="15.75" customHeight="1" x14ac:dyDescent="0.4">
      <c r="A118" s="50" t="s">
        <v>146</v>
      </c>
      <c r="B118" s="142">
        <v>1</v>
      </c>
      <c r="C118" s="41" t="s">
        <v>90</v>
      </c>
      <c r="D118" s="172"/>
      <c r="E118" s="47">
        <f t="shared" si="2"/>
        <v>0</v>
      </c>
      <c r="F118" s="205"/>
      <c r="G118" s="206"/>
      <c r="H118" s="206"/>
      <c r="I118" s="207"/>
    </row>
    <row r="119" spans="1:9" ht="15.75" customHeight="1" x14ac:dyDescent="0.4">
      <c r="A119" s="50" t="s">
        <v>147</v>
      </c>
      <c r="B119" s="41">
        <v>8</v>
      </c>
      <c r="C119" s="41" t="s">
        <v>131</v>
      </c>
      <c r="D119" s="172"/>
      <c r="E119" s="47">
        <f t="shared" si="2"/>
        <v>0</v>
      </c>
      <c r="F119" s="205"/>
      <c r="G119" s="206"/>
      <c r="H119" s="206"/>
      <c r="I119" s="207"/>
    </row>
    <row r="120" spans="1:9" ht="15.75" customHeight="1" x14ac:dyDescent="0.4">
      <c r="A120" s="50" t="s">
        <v>148</v>
      </c>
      <c r="B120" s="41">
        <v>1</v>
      </c>
      <c r="C120" s="41" t="s">
        <v>90</v>
      </c>
      <c r="D120" s="172"/>
      <c r="E120" s="47">
        <f t="shared" si="2"/>
        <v>0</v>
      </c>
      <c r="F120" s="205"/>
      <c r="G120" s="206"/>
      <c r="H120" s="206"/>
      <c r="I120" s="207"/>
    </row>
    <row r="121" spans="1:9" ht="15.75" customHeight="1" thickBot="1" x14ac:dyDescent="0.45">
      <c r="A121" s="50" t="s">
        <v>149</v>
      </c>
      <c r="B121" s="142">
        <v>27</v>
      </c>
      <c r="C121" s="142" t="s">
        <v>131</v>
      </c>
      <c r="D121" s="172"/>
      <c r="E121" s="47">
        <f t="shared" si="2"/>
        <v>0</v>
      </c>
      <c r="F121" s="205"/>
      <c r="G121" s="206"/>
      <c r="H121" s="206"/>
      <c r="I121" s="207"/>
    </row>
    <row r="122" spans="1:9" ht="15.75" customHeight="1" thickTop="1" thickBot="1" x14ac:dyDescent="0.45">
      <c r="A122" s="49" t="s">
        <v>150</v>
      </c>
      <c r="B122" s="41"/>
      <c r="C122" s="41"/>
      <c r="D122" s="164"/>
      <c r="E122" s="47"/>
      <c r="F122" s="208"/>
      <c r="G122" s="209"/>
      <c r="H122" s="209"/>
      <c r="I122" s="210"/>
    </row>
    <row r="123" spans="1:9" ht="15.75" customHeight="1" thickTop="1" x14ac:dyDescent="0.4">
      <c r="A123" s="48" t="s">
        <v>151</v>
      </c>
      <c r="B123" s="142">
        <v>1</v>
      </c>
      <c r="C123" s="41" t="s">
        <v>73</v>
      </c>
      <c r="D123" s="172"/>
      <c r="E123" s="47">
        <f t="shared" si="2"/>
        <v>0</v>
      </c>
      <c r="F123" s="205"/>
      <c r="G123" s="206"/>
      <c r="H123" s="206"/>
      <c r="I123" s="207"/>
    </row>
    <row r="124" spans="1:9" ht="15.75" customHeight="1" x14ac:dyDescent="0.4">
      <c r="A124" s="48" t="s">
        <v>152</v>
      </c>
      <c r="B124" s="142">
        <v>1</v>
      </c>
      <c r="C124" s="41" t="s">
        <v>73</v>
      </c>
      <c r="D124" s="172"/>
      <c r="E124" s="47">
        <f t="shared" si="2"/>
        <v>0</v>
      </c>
      <c r="F124" s="205"/>
      <c r="G124" s="206"/>
      <c r="H124" s="206"/>
      <c r="I124" s="207"/>
    </row>
    <row r="125" spans="1:9" ht="15.75" customHeight="1" thickBot="1" x14ac:dyDescent="0.45">
      <c r="A125" s="48" t="s">
        <v>153</v>
      </c>
      <c r="B125" s="41"/>
      <c r="C125" s="41"/>
      <c r="D125" s="164"/>
      <c r="E125" s="144" t="s">
        <v>154</v>
      </c>
      <c r="F125" s="208" t="s">
        <v>155</v>
      </c>
      <c r="G125" s="209"/>
      <c r="H125" s="209"/>
      <c r="I125" s="210"/>
    </row>
    <row r="126" spans="1:9" ht="15.75" customHeight="1" thickTop="1" thickBot="1" x14ac:dyDescent="0.45">
      <c r="A126" s="49" t="s">
        <v>156</v>
      </c>
      <c r="B126" s="41"/>
      <c r="C126" s="41"/>
      <c r="D126" s="164"/>
      <c r="E126" s="47"/>
      <c r="F126" s="208"/>
      <c r="G126" s="209"/>
      <c r="H126" s="209"/>
      <c r="I126" s="210"/>
    </row>
    <row r="127" spans="1:9" ht="15.75" customHeight="1" thickTop="1" x14ac:dyDescent="0.4">
      <c r="A127" s="48" t="s">
        <v>157</v>
      </c>
      <c r="B127" s="142">
        <v>27</v>
      </c>
      <c r="C127" s="142" t="s">
        <v>131</v>
      </c>
      <c r="D127" s="172"/>
      <c r="E127" s="47">
        <f t="shared" si="2"/>
        <v>0</v>
      </c>
      <c r="F127" s="205"/>
      <c r="G127" s="206"/>
      <c r="H127" s="206"/>
      <c r="I127" s="207"/>
    </row>
    <row r="128" spans="1:9" ht="15.75" customHeight="1" x14ac:dyDescent="0.4">
      <c r="A128" s="48" t="s">
        <v>158</v>
      </c>
      <c r="B128" s="142">
        <v>1</v>
      </c>
      <c r="C128" s="41" t="s">
        <v>90</v>
      </c>
      <c r="D128" s="172"/>
      <c r="E128" s="47">
        <f t="shared" si="2"/>
        <v>0</v>
      </c>
      <c r="F128" s="205"/>
      <c r="G128" s="206"/>
      <c r="H128" s="206"/>
      <c r="I128" s="207"/>
    </row>
    <row r="129" spans="1:9" ht="15.75" customHeight="1" x14ac:dyDescent="0.4">
      <c r="A129" s="48" t="s">
        <v>159</v>
      </c>
      <c r="B129" s="142">
        <v>1</v>
      </c>
      <c r="C129" s="41" t="s">
        <v>90</v>
      </c>
      <c r="D129" s="172"/>
      <c r="E129" s="47">
        <f t="shared" si="2"/>
        <v>0</v>
      </c>
      <c r="F129" s="205"/>
      <c r="G129" s="206"/>
      <c r="H129" s="206"/>
      <c r="I129" s="207"/>
    </row>
    <row r="130" spans="1:9" ht="15.75" customHeight="1" thickBot="1" x14ac:dyDescent="0.45">
      <c r="A130" s="48"/>
      <c r="B130" s="41"/>
      <c r="C130" s="41"/>
      <c r="D130" s="164"/>
      <c r="E130" s="47"/>
      <c r="F130" s="208"/>
      <c r="G130" s="209"/>
      <c r="H130" s="209"/>
      <c r="I130" s="210"/>
    </row>
    <row r="131" spans="1:9" ht="23.25" customHeight="1" thickTop="1" thickBot="1" x14ac:dyDescent="0.45">
      <c r="A131" s="52" t="s">
        <v>160</v>
      </c>
      <c r="B131" s="53"/>
      <c r="C131" s="54"/>
      <c r="D131" s="55"/>
      <c r="E131" s="56">
        <f>SUM(E40:E129)</f>
        <v>0</v>
      </c>
      <c r="F131" s="199"/>
      <c r="G131" s="200"/>
      <c r="H131" s="200"/>
      <c r="I131" s="201"/>
    </row>
    <row r="132" spans="1:9" ht="23.25" customHeight="1" thickTop="1" thickBot="1" x14ac:dyDescent="0.45">
      <c r="A132" s="52" t="s">
        <v>161</v>
      </c>
      <c r="B132" s="53"/>
      <c r="C132" s="54"/>
      <c r="D132" s="55"/>
      <c r="E132" s="56">
        <f>SUM(E131)/B20</f>
        <v>0</v>
      </c>
      <c r="F132" s="199"/>
      <c r="G132" s="200"/>
      <c r="H132" s="200"/>
      <c r="I132" s="201"/>
    </row>
    <row r="133" spans="1:9" ht="23.25" customHeight="1" thickTop="1" thickBot="1" x14ac:dyDescent="0.45">
      <c r="A133" s="57"/>
      <c r="B133" s="58"/>
      <c r="C133" s="58"/>
      <c r="D133" s="58"/>
      <c r="E133" s="59"/>
      <c r="F133" s="60"/>
      <c r="G133" s="60"/>
      <c r="H133" s="60"/>
      <c r="I133" s="60"/>
    </row>
    <row r="134" spans="1:9" ht="23.25" customHeight="1" thickTop="1" thickBot="1" x14ac:dyDescent="0.45">
      <c r="A134" s="52" t="s">
        <v>162</v>
      </c>
      <c r="B134" s="53"/>
      <c r="C134" s="54"/>
      <c r="D134" s="55"/>
      <c r="E134" s="56"/>
      <c r="F134" s="199"/>
      <c r="G134" s="200"/>
      <c r="H134" s="200"/>
      <c r="I134" s="201"/>
    </row>
    <row r="135" spans="1:9" ht="23.25" customHeight="1" thickTop="1" x14ac:dyDescent="0.4">
      <c r="A135" s="61" t="s">
        <v>163</v>
      </c>
      <c r="B135" s="62"/>
      <c r="C135" s="63"/>
      <c r="D135" s="64"/>
      <c r="E135" s="174">
        <v>0</v>
      </c>
      <c r="F135" s="237"/>
      <c r="G135" s="238"/>
      <c r="H135" s="238"/>
      <c r="I135" s="239"/>
    </row>
    <row r="136" spans="1:9" ht="23.25" customHeight="1" thickBot="1" x14ac:dyDescent="0.45">
      <c r="A136" s="61" t="s">
        <v>164</v>
      </c>
      <c r="B136" s="66"/>
      <c r="C136" s="67"/>
      <c r="D136" s="68"/>
      <c r="E136" s="175">
        <v>0</v>
      </c>
      <c r="F136" s="247"/>
      <c r="G136" s="248"/>
      <c r="H136" s="248"/>
      <c r="I136" s="249"/>
    </row>
    <row r="137" spans="1:9" ht="23.25" customHeight="1" thickTop="1" thickBot="1" x14ac:dyDescent="0.45">
      <c r="A137" s="52" t="s">
        <v>165</v>
      </c>
      <c r="B137" s="53"/>
      <c r="C137" s="54"/>
      <c r="D137" s="55"/>
      <c r="E137" s="94">
        <f>SUM(E135:E136)</f>
        <v>0</v>
      </c>
      <c r="F137" s="199"/>
      <c r="G137" s="200"/>
      <c r="H137" s="200"/>
      <c r="I137" s="201"/>
    </row>
    <row r="138" spans="1:9" ht="23.25" customHeight="1" thickTop="1" thickBot="1" x14ac:dyDescent="0.45">
      <c r="A138" s="57"/>
      <c r="B138" s="58"/>
      <c r="C138" s="58"/>
      <c r="D138" s="58"/>
      <c r="E138" s="59"/>
      <c r="F138" s="60"/>
      <c r="G138" s="60"/>
      <c r="H138" s="60"/>
      <c r="I138" s="60"/>
    </row>
    <row r="139" spans="1:9" ht="23.25" customHeight="1" thickTop="1" thickBot="1" x14ac:dyDescent="0.45">
      <c r="A139" s="52" t="s">
        <v>166</v>
      </c>
      <c r="B139" s="53"/>
      <c r="C139" s="54"/>
      <c r="D139" s="54"/>
      <c r="E139" s="69"/>
      <c r="F139" s="54"/>
      <c r="G139" s="54"/>
      <c r="H139" s="54"/>
      <c r="I139" s="55"/>
    </row>
    <row r="140" spans="1:9" thickTop="1" thickBot="1" x14ac:dyDescent="0.45">
      <c r="A140" s="202"/>
      <c r="B140" s="203"/>
      <c r="C140" s="203"/>
      <c r="D140" s="203"/>
      <c r="E140" s="203"/>
      <c r="F140" s="203"/>
      <c r="G140" s="203"/>
      <c r="H140" s="203"/>
      <c r="I140" s="204"/>
    </row>
    <row r="141" spans="1:9" ht="15.4" thickBot="1" x14ac:dyDescent="0.45">
      <c r="A141" s="70" t="s">
        <v>167</v>
      </c>
      <c r="B141" s="71" t="s">
        <v>55</v>
      </c>
      <c r="C141" s="71" t="s">
        <v>56</v>
      </c>
      <c r="D141" s="71" t="s">
        <v>57</v>
      </c>
      <c r="E141" s="72" t="s">
        <v>58</v>
      </c>
      <c r="F141" s="72" t="s">
        <v>168</v>
      </c>
      <c r="G141" s="73" t="s">
        <v>58</v>
      </c>
      <c r="H141" s="80"/>
      <c r="I141" s="75"/>
    </row>
    <row r="142" spans="1:9" thickTop="1" thickBot="1" x14ac:dyDescent="0.45">
      <c r="A142" s="76" t="s">
        <v>169</v>
      </c>
      <c r="B142" s="128"/>
      <c r="C142" s="77"/>
      <c r="D142" s="128"/>
      <c r="E142" s="78"/>
      <c r="F142" s="78"/>
      <c r="G142" s="79"/>
      <c r="H142" s="80"/>
      <c r="I142" s="75"/>
    </row>
    <row r="143" spans="1:9" thickTop="1" thickBot="1" x14ac:dyDescent="0.45">
      <c r="A143" s="81" t="s">
        <v>170</v>
      </c>
      <c r="B143" s="129">
        <v>71.599999999999994</v>
      </c>
      <c r="C143" s="39" t="s">
        <v>171</v>
      </c>
      <c r="D143" s="176"/>
      <c r="E143" s="78">
        <f>SUM(B143)*D143</f>
        <v>0</v>
      </c>
      <c r="F143" s="82">
        <v>3</v>
      </c>
      <c r="G143" s="83">
        <f>SUM(E143*F143)</f>
        <v>0</v>
      </c>
      <c r="H143" s="80"/>
      <c r="I143" s="75"/>
    </row>
    <row r="144" spans="1:9" thickTop="1" thickBot="1" x14ac:dyDescent="0.45">
      <c r="A144" s="76" t="s">
        <v>172</v>
      </c>
      <c r="B144" s="129"/>
      <c r="C144" s="39"/>
      <c r="D144" s="129"/>
      <c r="E144" s="78"/>
      <c r="F144" s="78"/>
      <c r="G144" s="79"/>
      <c r="H144" s="80"/>
      <c r="I144" s="75"/>
    </row>
    <row r="145" spans="1:9" ht="15.4" thickTop="1" x14ac:dyDescent="0.4">
      <c r="A145" s="84" t="s">
        <v>172</v>
      </c>
      <c r="B145" s="129">
        <v>71.599999999999994</v>
      </c>
      <c r="C145" s="39" t="s">
        <v>171</v>
      </c>
      <c r="D145" s="176"/>
      <c r="E145" s="78">
        <f>SUM(B145)*D145</f>
        <v>0</v>
      </c>
      <c r="F145" s="82">
        <v>3</v>
      </c>
      <c r="G145" s="83">
        <f>SUM(E145*F145)</f>
        <v>0</v>
      </c>
      <c r="H145" s="80"/>
      <c r="I145" s="75"/>
    </row>
    <row r="146" spans="1:9" ht="15.4" thickBot="1" x14ac:dyDescent="0.45">
      <c r="A146" s="179" t="s">
        <v>173</v>
      </c>
      <c r="B146" s="129">
        <v>1</v>
      </c>
      <c r="C146" s="39" t="s">
        <v>90</v>
      </c>
      <c r="D146" s="176"/>
      <c r="E146" s="78">
        <f>SUM(B146)*D146</f>
        <v>0</v>
      </c>
      <c r="F146" s="85">
        <v>3</v>
      </c>
      <c r="G146" s="86">
        <f>SUM(E146*F146)</f>
        <v>0</v>
      </c>
      <c r="H146" s="80"/>
      <c r="I146" s="75"/>
    </row>
    <row r="147" spans="1:9" ht="15.4" thickBot="1" x14ac:dyDescent="0.45">
      <c r="A147" s="87" t="s">
        <v>174</v>
      </c>
      <c r="B147" s="40"/>
      <c r="C147" s="40"/>
      <c r="D147" s="40"/>
      <c r="E147" s="40"/>
      <c r="F147" s="88"/>
      <c r="G147" s="89">
        <f>SUM(G143:G146)</f>
        <v>0</v>
      </c>
      <c r="H147" s="80"/>
      <c r="I147" s="75"/>
    </row>
    <row r="148" spans="1:9" ht="15.4" thickBot="1" x14ac:dyDescent="0.45">
      <c r="A148" s="240"/>
      <c r="B148" s="241"/>
      <c r="C148" s="241"/>
      <c r="D148" s="241"/>
      <c r="E148" s="241"/>
      <c r="F148" s="241"/>
      <c r="G148" s="241"/>
      <c r="H148" s="241"/>
      <c r="I148" s="242"/>
    </row>
    <row r="149" spans="1:9" ht="15.4" thickBot="1" x14ac:dyDescent="0.45">
      <c r="A149" s="70" t="s">
        <v>175</v>
      </c>
      <c r="B149" s="71" t="s">
        <v>55</v>
      </c>
      <c r="C149" s="71" t="s">
        <v>56</v>
      </c>
      <c r="D149" s="71" t="s">
        <v>57</v>
      </c>
      <c r="E149" s="72" t="s">
        <v>58</v>
      </c>
      <c r="F149" s="72" t="s">
        <v>168</v>
      </c>
      <c r="G149" s="73" t="s">
        <v>58</v>
      </c>
      <c r="H149" s="80"/>
      <c r="I149" s="75"/>
    </row>
    <row r="150" spans="1:9" thickTop="1" thickBot="1" x14ac:dyDescent="0.45">
      <c r="A150" s="76" t="s">
        <v>169</v>
      </c>
      <c r="B150" s="128"/>
      <c r="C150" s="77"/>
      <c r="D150" s="128"/>
      <c r="E150" s="78"/>
      <c r="F150" s="78"/>
      <c r="G150" s="79"/>
      <c r="H150" s="80"/>
      <c r="I150" s="75"/>
    </row>
    <row r="151" spans="1:9" thickTop="1" thickBot="1" x14ac:dyDescent="0.45">
      <c r="A151" s="81" t="s">
        <v>170</v>
      </c>
      <c r="B151" s="129">
        <v>71.599999999999994</v>
      </c>
      <c r="C151" s="39" t="s">
        <v>171</v>
      </c>
      <c r="D151" s="176"/>
      <c r="E151" s="78">
        <f>SUM(B151)*D151</f>
        <v>0</v>
      </c>
      <c r="F151" s="82">
        <v>5</v>
      </c>
      <c r="G151" s="83">
        <f>SUM(E151*F151)</f>
        <v>0</v>
      </c>
      <c r="H151" s="80"/>
      <c r="I151" s="75"/>
    </row>
    <row r="152" spans="1:9" thickTop="1" thickBot="1" x14ac:dyDescent="0.45">
      <c r="A152" s="76" t="s">
        <v>172</v>
      </c>
      <c r="B152" s="129"/>
      <c r="C152" s="39"/>
      <c r="D152" s="129"/>
      <c r="E152" s="78"/>
      <c r="F152" s="78"/>
      <c r="G152" s="79"/>
      <c r="H152" s="80"/>
      <c r="I152" s="75"/>
    </row>
    <row r="153" spans="1:9" ht="15.4" thickTop="1" x14ac:dyDescent="0.4">
      <c r="A153" s="84" t="s">
        <v>172</v>
      </c>
      <c r="B153" s="129">
        <v>71.599999999999994</v>
      </c>
      <c r="C153" s="39" t="s">
        <v>171</v>
      </c>
      <c r="D153" s="176"/>
      <c r="E153" s="78">
        <f>SUM(B153)*D153</f>
        <v>0</v>
      </c>
      <c r="F153" s="82">
        <v>5</v>
      </c>
      <c r="G153" s="83">
        <f>SUM(E153*F153)</f>
        <v>0</v>
      </c>
      <c r="H153" s="80"/>
      <c r="I153" s="75"/>
    </row>
    <row r="154" spans="1:9" ht="15.4" thickBot="1" x14ac:dyDescent="0.45">
      <c r="A154" s="179" t="s">
        <v>173</v>
      </c>
      <c r="B154" s="129">
        <v>1</v>
      </c>
      <c r="C154" s="39" t="s">
        <v>90</v>
      </c>
      <c r="D154" s="176"/>
      <c r="E154" s="78">
        <f>SUM(B154)*D154</f>
        <v>0</v>
      </c>
      <c r="F154" s="85">
        <v>5</v>
      </c>
      <c r="G154" s="86">
        <f>SUM(E154*F154)</f>
        <v>0</v>
      </c>
      <c r="H154" s="80"/>
      <c r="I154" s="75"/>
    </row>
    <row r="155" spans="1:9" ht="15.4" thickBot="1" x14ac:dyDescent="0.45">
      <c r="A155" s="87" t="s">
        <v>176</v>
      </c>
      <c r="B155" s="40"/>
      <c r="C155" s="40"/>
      <c r="D155" s="40"/>
      <c r="E155" s="40"/>
      <c r="F155" s="88"/>
      <c r="G155" s="89">
        <f>SUM(G151:G154)</f>
        <v>0</v>
      </c>
      <c r="H155" s="80"/>
      <c r="I155" s="75"/>
    </row>
    <row r="156" spans="1:9" ht="15.4" thickBot="1" x14ac:dyDescent="0.45">
      <c r="A156" s="180"/>
      <c r="B156" s="180"/>
      <c r="C156" s="180"/>
      <c r="D156" s="180"/>
      <c r="E156" s="180"/>
      <c r="F156" s="180"/>
      <c r="G156" s="180"/>
      <c r="H156" s="180"/>
      <c r="I156" s="180"/>
    </row>
    <row r="157" spans="1:9" ht="15.4" thickBot="1" x14ac:dyDescent="0.45">
      <c r="A157" s="70" t="s">
        <v>177</v>
      </c>
      <c r="B157" s="71" t="s">
        <v>55</v>
      </c>
      <c r="C157" s="71" t="s">
        <v>56</v>
      </c>
      <c r="D157" s="71" t="s">
        <v>57</v>
      </c>
      <c r="E157" s="72" t="s">
        <v>58</v>
      </c>
      <c r="F157" s="72" t="s">
        <v>168</v>
      </c>
      <c r="G157" s="73" t="s">
        <v>58</v>
      </c>
      <c r="H157" s="74"/>
      <c r="I157" s="75"/>
    </row>
    <row r="158" spans="1:9" thickTop="1" thickBot="1" x14ac:dyDescent="0.45">
      <c r="A158" s="76" t="s">
        <v>169</v>
      </c>
      <c r="B158" s="128"/>
      <c r="C158" s="77"/>
      <c r="D158" s="128"/>
      <c r="E158" s="78"/>
      <c r="F158" s="78"/>
      <c r="G158" s="79"/>
      <c r="H158" s="80"/>
      <c r="I158" s="75"/>
    </row>
    <row r="159" spans="1:9" thickTop="1" thickBot="1" x14ac:dyDescent="0.45">
      <c r="A159" s="81" t="s">
        <v>170</v>
      </c>
      <c r="B159" s="129">
        <v>85.2</v>
      </c>
      <c r="C159" s="39" t="s">
        <v>171</v>
      </c>
      <c r="D159" s="176"/>
      <c r="E159" s="78">
        <f>SUM(B159)*D159</f>
        <v>0</v>
      </c>
      <c r="F159" s="82">
        <v>10</v>
      </c>
      <c r="G159" s="83">
        <f>SUM(E159*F159)</f>
        <v>0</v>
      </c>
      <c r="H159" s="80"/>
      <c r="I159" s="75"/>
    </row>
    <row r="160" spans="1:9" thickTop="1" thickBot="1" x14ac:dyDescent="0.45">
      <c r="A160" s="76" t="s">
        <v>172</v>
      </c>
      <c r="B160" s="129"/>
      <c r="C160" s="39"/>
      <c r="D160" s="129"/>
      <c r="E160" s="78"/>
      <c r="F160" s="78"/>
      <c r="G160" s="79"/>
      <c r="H160" s="80"/>
      <c r="I160" s="75"/>
    </row>
    <row r="161" spans="1:9" ht="15.4" thickTop="1" x14ac:dyDescent="0.4">
      <c r="A161" s="84" t="s">
        <v>172</v>
      </c>
      <c r="B161" s="129">
        <v>85.2</v>
      </c>
      <c r="C161" s="39" t="s">
        <v>171</v>
      </c>
      <c r="D161" s="176"/>
      <c r="E161" s="78">
        <f>SUM(B161)*D161</f>
        <v>0</v>
      </c>
      <c r="F161" s="82">
        <v>10</v>
      </c>
      <c r="G161" s="83">
        <f>SUM(E161*F161)</f>
        <v>0</v>
      </c>
      <c r="H161" s="80"/>
      <c r="I161" s="75"/>
    </row>
    <row r="162" spans="1:9" ht="15.4" thickBot="1" x14ac:dyDescent="0.45">
      <c r="A162" s="179" t="s">
        <v>173</v>
      </c>
      <c r="B162" s="129">
        <v>1</v>
      </c>
      <c r="C162" s="39" t="s">
        <v>90</v>
      </c>
      <c r="D162" s="176"/>
      <c r="E162" s="78">
        <f>SUM(B162)*D162</f>
        <v>0</v>
      </c>
      <c r="F162" s="85">
        <v>10</v>
      </c>
      <c r="G162" s="86">
        <f>SUM(E162*F162)</f>
        <v>0</v>
      </c>
      <c r="H162" s="80"/>
      <c r="I162" s="75"/>
    </row>
    <row r="163" spans="1:9" ht="15.4" thickBot="1" x14ac:dyDescent="0.45">
      <c r="A163" s="87" t="s">
        <v>178</v>
      </c>
      <c r="B163" s="40"/>
      <c r="C163" s="40"/>
      <c r="D163" s="40"/>
      <c r="E163" s="40"/>
      <c r="F163" s="88"/>
      <c r="G163" s="89">
        <f>SUM(G159:G162)</f>
        <v>0</v>
      </c>
      <c r="H163" s="90"/>
      <c r="I163" s="75"/>
    </row>
    <row r="164" spans="1:9" ht="15.4" thickBot="1" x14ac:dyDescent="0.45">
      <c r="A164" s="183"/>
      <c r="B164" s="93"/>
      <c r="C164" s="93"/>
      <c r="D164" s="93"/>
      <c r="E164" s="93"/>
      <c r="F164" s="184"/>
      <c r="G164" s="185"/>
      <c r="H164" s="80"/>
      <c r="I164" s="80"/>
    </row>
    <row r="165" spans="1:9" ht="15.4" thickBot="1" x14ac:dyDescent="0.45">
      <c r="A165" s="70" t="s">
        <v>179</v>
      </c>
      <c r="B165" s="71" t="s">
        <v>55</v>
      </c>
      <c r="C165" s="71" t="s">
        <v>56</v>
      </c>
      <c r="D165" s="71" t="s">
        <v>57</v>
      </c>
      <c r="E165" s="72" t="s">
        <v>58</v>
      </c>
      <c r="F165" s="72" t="s">
        <v>168</v>
      </c>
      <c r="G165" s="73" t="s">
        <v>58</v>
      </c>
      <c r="H165" s="80"/>
      <c r="I165" s="80"/>
    </row>
    <row r="166" spans="1:9" thickTop="1" thickBot="1" x14ac:dyDescent="0.45">
      <c r="A166" s="76" t="s">
        <v>169</v>
      </c>
      <c r="B166" s="128"/>
      <c r="C166" s="77"/>
      <c r="D166" s="128"/>
      <c r="E166" s="78"/>
      <c r="F166" s="78"/>
      <c r="G166" s="79"/>
      <c r="H166" s="80"/>
      <c r="I166" s="80"/>
    </row>
    <row r="167" spans="1:9" thickTop="1" thickBot="1" x14ac:dyDescent="0.45">
      <c r="A167" s="81" t="s">
        <v>170</v>
      </c>
      <c r="B167" s="129">
        <v>86.1</v>
      </c>
      <c r="C167" s="39" t="s">
        <v>171</v>
      </c>
      <c r="D167" s="176"/>
      <c r="E167" s="78">
        <f>SUM(B167)*D167</f>
        <v>0</v>
      </c>
      <c r="F167" s="82">
        <v>3</v>
      </c>
      <c r="G167" s="83">
        <f>SUM(E167*F167)</f>
        <v>0</v>
      </c>
      <c r="H167" s="80"/>
      <c r="I167" s="80"/>
    </row>
    <row r="168" spans="1:9" thickTop="1" thickBot="1" x14ac:dyDescent="0.45">
      <c r="A168" s="76" t="s">
        <v>172</v>
      </c>
      <c r="B168" s="129"/>
      <c r="C168" s="39"/>
      <c r="D168" s="129"/>
      <c r="E168" s="78"/>
      <c r="F168" s="78"/>
      <c r="G168" s="79"/>
      <c r="H168" s="80"/>
      <c r="I168" s="80"/>
    </row>
    <row r="169" spans="1:9" ht="15.4" thickTop="1" x14ac:dyDescent="0.4">
      <c r="A169" s="84" t="s">
        <v>172</v>
      </c>
      <c r="B169" s="129">
        <v>86.1</v>
      </c>
      <c r="C169" s="39" t="s">
        <v>171</v>
      </c>
      <c r="D169" s="176"/>
      <c r="E169" s="78">
        <f>SUM(B169)*D169</f>
        <v>0</v>
      </c>
      <c r="F169" s="82">
        <v>3</v>
      </c>
      <c r="G169" s="83">
        <f>SUM(E169*F169)</f>
        <v>0</v>
      </c>
      <c r="H169" s="80"/>
      <c r="I169" s="80"/>
    </row>
    <row r="170" spans="1:9" ht="15.4" thickBot="1" x14ac:dyDescent="0.45">
      <c r="A170" s="179" t="s">
        <v>173</v>
      </c>
      <c r="B170" s="129">
        <v>1</v>
      </c>
      <c r="C170" s="39" t="s">
        <v>90</v>
      </c>
      <c r="D170" s="176"/>
      <c r="E170" s="78">
        <f>SUM(B170)*D170</f>
        <v>0</v>
      </c>
      <c r="F170" s="85">
        <v>3</v>
      </c>
      <c r="G170" s="86">
        <f>SUM(E170*F170)</f>
        <v>0</v>
      </c>
      <c r="H170" s="80"/>
      <c r="I170" s="80"/>
    </row>
    <row r="171" spans="1:9" ht="15.4" thickBot="1" x14ac:dyDescent="0.45">
      <c r="A171" s="87" t="s">
        <v>178</v>
      </c>
      <c r="B171" s="40"/>
      <c r="C171" s="40"/>
      <c r="D171" s="40"/>
      <c r="E171" s="40"/>
      <c r="F171" s="88"/>
      <c r="G171" s="89">
        <f>SUM(G167:G170)</f>
        <v>0</v>
      </c>
      <c r="H171" s="80"/>
      <c r="I171" s="80"/>
    </row>
    <row r="172" spans="1:9" ht="15.4" thickBot="1" x14ac:dyDescent="0.45">
      <c r="A172" s="180"/>
      <c r="B172" s="180"/>
      <c r="C172" s="180"/>
      <c r="D172" s="180"/>
      <c r="E172" s="180"/>
      <c r="F172" s="180"/>
      <c r="G172" s="180"/>
      <c r="H172" s="180"/>
      <c r="I172" s="180"/>
    </row>
    <row r="173" spans="1:9" ht="15.4" thickBot="1" x14ac:dyDescent="0.45">
      <c r="A173" s="70" t="s">
        <v>180</v>
      </c>
      <c r="B173" s="71" t="s">
        <v>55</v>
      </c>
      <c r="C173" s="71" t="s">
        <v>56</v>
      </c>
      <c r="D173" s="71" t="s">
        <v>57</v>
      </c>
      <c r="E173" s="72" t="s">
        <v>58</v>
      </c>
      <c r="F173" s="72" t="s">
        <v>168</v>
      </c>
      <c r="G173" s="73" t="s">
        <v>58</v>
      </c>
      <c r="H173" s="80"/>
      <c r="I173" s="75"/>
    </row>
    <row r="174" spans="1:9" thickTop="1" thickBot="1" x14ac:dyDescent="0.45">
      <c r="A174" s="76" t="s">
        <v>169</v>
      </c>
      <c r="B174" s="128"/>
      <c r="C174" s="77"/>
      <c r="D174" s="128"/>
      <c r="E174" s="78"/>
      <c r="F174" s="78"/>
      <c r="G174" s="79"/>
      <c r="H174" s="80"/>
      <c r="I174" s="75"/>
    </row>
    <row r="175" spans="1:9" thickTop="1" thickBot="1" x14ac:dyDescent="0.45">
      <c r="A175" s="81" t="s">
        <v>170</v>
      </c>
      <c r="B175" s="129">
        <v>94.2</v>
      </c>
      <c r="C175" s="39" t="s">
        <v>171</v>
      </c>
      <c r="D175" s="176"/>
      <c r="E175" s="78">
        <f>SUM(B175)*D175</f>
        <v>0</v>
      </c>
      <c r="F175" s="82">
        <v>6</v>
      </c>
      <c r="G175" s="83">
        <f>SUM(E175*F175)</f>
        <v>0</v>
      </c>
      <c r="H175" s="80"/>
      <c r="I175" s="75"/>
    </row>
    <row r="176" spans="1:9" thickTop="1" thickBot="1" x14ac:dyDescent="0.45">
      <c r="A176" s="76" t="s">
        <v>172</v>
      </c>
      <c r="B176" s="129"/>
      <c r="C176" s="39"/>
      <c r="D176" s="129"/>
      <c r="E176" s="78"/>
      <c r="F176" s="78"/>
      <c r="G176" s="79"/>
      <c r="H176" s="80"/>
      <c r="I176" s="75"/>
    </row>
    <row r="177" spans="1:9" ht="15.4" thickTop="1" x14ac:dyDescent="0.4">
      <c r="A177" s="84" t="s">
        <v>172</v>
      </c>
      <c r="B177" s="129">
        <v>94.2</v>
      </c>
      <c r="C177" s="39" t="s">
        <v>171</v>
      </c>
      <c r="D177" s="176"/>
      <c r="E177" s="78">
        <f>SUM(B177)*D177</f>
        <v>0</v>
      </c>
      <c r="F177" s="82">
        <v>6</v>
      </c>
      <c r="G177" s="83">
        <f>SUM(E177*F177)</f>
        <v>0</v>
      </c>
      <c r="H177" s="80"/>
      <c r="I177" s="75"/>
    </row>
    <row r="178" spans="1:9" ht="15.4" thickBot="1" x14ac:dyDescent="0.45">
      <c r="A178" s="179" t="s">
        <v>173</v>
      </c>
      <c r="B178" s="129">
        <v>1</v>
      </c>
      <c r="C178" s="39" t="s">
        <v>90</v>
      </c>
      <c r="D178" s="176"/>
      <c r="E178" s="78">
        <f>SUM(B178)*D178</f>
        <v>0</v>
      </c>
      <c r="F178" s="85">
        <v>6</v>
      </c>
      <c r="G178" s="86">
        <f>SUM(E178*F178)</f>
        <v>0</v>
      </c>
      <c r="H178" s="80"/>
      <c r="I178" s="75"/>
    </row>
    <row r="179" spans="1:9" ht="15.4" thickBot="1" x14ac:dyDescent="0.45">
      <c r="A179" s="87" t="s">
        <v>181</v>
      </c>
      <c r="B179" s="40"/>
      <c r="C179" s="40"/>
      <c r="D179" s="40"/>
      <c r="E179" s="40"/>
      <c r="F179" s="88"/>
      <c r="G179" s="89">
        <f>SUM(G175:G178)</f>
        <v>0</v>
      </c>
      <c r="H179" s="80"/>
      <c r="I179" s="75"/>
    </row>
    <row r="180" spans="1:9" ht="15.4" thickBot="1" x14ac:dyDescent="0.45">
      <c r="A180" s="196"/>
      <c r="B180" s="196"/>
      <c r="C180" s="196"/>
      <c r="D180" s="196"/>
      <c r="E180" s="196"/>
      <c r="F180" s="196"/>
      <c r="G180" s="196"/>
      <c r="H180" s="196"/>
      <c r="I180" s="196"/>
    </row>
    <row r="181" spans="1:9" ht="15.4" thickBot="1" x14ac:dyDescent="0.45">
      <c r="A181" s="112" t="s">
        <v>182</v>
      </c>
      <c r="B181" s="71" t="s">
        <v>55</v>
      </c>
      <c r="C181" s="71" t="s">
        <v>56</v>
      </c>
      <c r="D181" s="71" t="s">
        <v>57</v>
      </c>
      <c r="E181" s="113" t="s">
        <v>58</v>
      </c>
      <c r="F181" s="72"/>
      <c r="G181" s="73"/>
      <c r="H181" s="149"/>
      <c r="I181" s="150"/>
    </row>
    <row r="182" spans="1:9" thickTop="1" thickBot="1" x14ac:dyDescent="0.45">
      <c r="A182" s="114" t="s">
        <v>183</v>
      </c>
      <c r="B182" s="39"/>
      <c r="C182" s="39"/>
      <c r="D182" s="129"/>
      <c r="E182" s="110"/>
      <c r="F182" s="108"/>
      <c r="G182" s="109"/>
      <c r="H182" s="65"/>
      <c r="I182" s="110"/>
    </row>
    <row r="183" spans="1:9" ht="15.4" thickTop="1" x14ac:dyDescent="0.4">
      <c r="A183" s="116" t="s">
        <v>184</v>
      </c>
      <c r="B183" s="39">
        <v>7942</v>
      </c>
      <c r="C183" s="39" t="s">
        <v>185</v>
      </c>
      <c r="D183" s="176"/>
      <c r="E183" s="78">
        <f>SUM(B183)*D183</f>
        <v>0</v>
      </c>
      <c r="F183" s="78"/>
      <c r="G183" s="111"/>
      <c r="H183" s="65"/>
      <c r="I183" s="110"/>
    </row>
    <row r="184" spans="1:9" ht="15.4" thickBot="1" x14ac:dyDescent="0.45">
      <c r="A184" s="117" t="s">
        <v>186</v>
      </c>
      <c r="B184" s="39">
        <v>7942</v>
      </c>
      <c r="C184" s="39" t="s">
        <v>185</v>
      </c>
      <c r="D184" s="176"/>
      <c r="E184" s="78">
        <f t="shared" ref="E184:E207" si="3">SUM(B184)*D184</f>
        <v>0</v>
      </c>
      <c r="F184" s="78"/>
      <c r="G184" s="111"/>
      <c r="H184" s="65"/>
      <c r="I184" s="110"/>
    </row>
    <row r="185" spans="1:9" thickTop="1" thickBot="1" x14ac:dyDescent="0.45">
      <c r="A185" s="114" t="s">
        <v>187</v>
      </c>
      <c r="B185" s="39"/>
      <c r="C185" s="39"/>
      <c r="D185" s="129"/>
      <c r="E185" s="78"/>
      <c r="F185" s="78"/>
      <c r="G185" s="111"/>
      <c r="H185" s="65"/>
      <c r="I185" s="110"/>
    </row>
    <row r="186" spans="1:9" ht="15.4" thickTop="1" x14ac:dyDescent="0.4">
      <c r="A186" s="116" t="s">
        <v>188</v>
      </c>
      <c r="B186" s="39">
        <v>814</v>
      </c>
      <c r="C186" s="39" t="s">
        <v>185</v>
      </c>
      <c r="D186" s="176"/>
      <c r="E186" s="78">
        <f t="shared" si="3"/>
        <v>0</v>
      </c>
      <c r="F186" s="78"/>
      <c r="G186" s="111"/>
      <c r="H186" s="65"/>
      <c r="I186" s="110"/>
    </row>
    <row r="187" spans="1:9" ht="15" x14ac:dyDescent="0.4">
      <c r="A187" s="96" t="s">
        <v>189</v>
      </c>
      <c r="B187" s="39">
        <v>592</v>
      </c>
      <c r="C187" s="39" t="s">
        <v>185</v>
      </c>
      <c r="D187" s="176"/>
      <c r="E187" s="78">
        <f t="shared" si="3"/>
        <v>0</v>
      </c>
      <c r="F187" s="78"/>
      <c r="G187" s="111"/>
      <c r="H187" s="65"/>
      <c r="I187" s="110"/>
    </row>
    <row r="188" spans="1:9" ht="15" x14ac:dyDescent="0.4">
      <c r="A188" s="96" t="s">
        <v>190</v>
      </c>
      <c r="B188" s="181" t="s">
        <v>191</v>
      </c>
      <c r="C188" s="39" t="s">
        <v>185</v>
      </c>
      <c r="D188" s="176"/>
      <c r="E188" s="78">
        <f t="shared" si="3"/>
        <v>0</v>
      </c>
      <c r="F188" s="78"/>
      <c r="G188" s="111"/>
      <c r="H188" s="65"/>
      <c r="I188" s="110"/>
    </row>
    <row r="189" spans="1:9" ht="15" x14ac:dyDescent="0.4">
      <c r="A189" s="96" t="s">
        <v>192</v>
      </c>
      <c r="B189" s="39">
        <v>900</v>
      </c>
      <c r="C189" s="39" t="s">
        <v>185</v>
      </c>
      <c r="D189" s="176"/>
      <c r="E189" s="78">
        <f t="shared" si="3"/>
        <v>0</v>
      </c>
      <c r="F189" s="78"/>
      <c r="G189" s="111"/>
      <c r="H189" s="65"/>
      <c r="I189" s="110"/>
    </row>
    <row r="190" spans="1:9" ht="15.4" thickBot="1" x14ac:dyDescent="0.45">
      <c r="A190" s="117" t="s">
        <v>193</v>
      </c>
      <c r="B190" s="39">
        <v>1225</v>
      </c>
      <c r="C190" s="39" t="s">
        <v>185</v>
      </c>
      <c r="D190" s="176"/>
      <c r="E190" s="78">
        <f t="shared" si="3"/>
        <v>0</v>
      </c>
      <c r="F190" s="78"/>
      <c r="G190" s="111"/>
      <c r="H190" s="65"/>
      <c r="I190" s="110"/>
    </row>
    <row r="191" spans="1:9" thickTop="1" thickBot="1" x14ac:dyDescent="0.45">
      <c r="A191" s="114" t="s">
        <v>194</v>
      </c>
      <c r="B191" s="39"/>
      <c r="C191" s="39"/>
      <c r="D191" s="129"/>
      <c r="E191" s="78"/>
      <c r="F191" s="78"/>
      <c r="G191" s="111"/>
      <c r="H191" s="65"/>
      <c r="I191" s="110"/>
    </row>
    <row r="192" spans="1:9" ht="15.4" thickTop="1" x14ac:dyDescent="0.4">
      <c r="A192" s="116" t="s">
        <v>195</v>
      </c>
      <c r="B192" s="39">
        <v>2639</v>
      </c>
      <c r="C192" s="39" t="s">
        <v>185</v>
      </c>
      <c r="D192" s="176"/>
      <c r="E192" s="78">
        <f t="shared" ref="E192:E197" si="4">SUM(B192)*D192</f>
        <v>0</v>
      </c>
      <c r="F192" s="78"/>
      <c r="G192" s="111"/>
      <c r="H192" s="65"/>
      <c r="I192" s="110"/>
    </row>
    <row r="193" spans="1:9" ht="15" x14ac:dyDescent="0.4">
      <c r="A193" s="96" t="s">
        <v>196</v>
      </c>
      <c r="B193" s="39">
        <v>660</v>
      </c>
      <c r="C193" s="39" t="s">
        <v>185</v>
      </c>
      <c r="D193" s="129">
        <v>40</v>
      </c>
      <c r="E193" s="78">
        <f t="shared" ref="E193" si="5">SUM(B193)*D193</f>
        <v>26400</v>
      </c>
      <c r="F193" s="65" t="s">
        <v>197</v>
      </c>
      <c r="G193" s="111"/>
      <c r="H193" s="65"/>
      <c r="I193" s="110"/>
    </row>
    <row r="194" spans="1:9" ht="15" x14ac:dyDescent="0.4">
      <c r="A194" s="96" t="s">
        <v>198</v>
      </c>
      <c r="B194" s="39">
        <v>67</v>
      </c>
      <c r="C194" s="41" t="s">
        <v>131</v>
      </c>
      <c r="D194" s="129">
        <v>300</v>
      </c>
      <c r="E194" s="78">
        <f t="shared" ref="E194" si="6">SUM(B194)*D194</f>
        <v>20100</v>
      </c>
      <c r="F194" s="65" t="s">
        <v>197</v>
      </c>
      <c r="G194" s="111"/>
      <c r="H194" s="65"/>
      <c r="I194" s="110"/>
    </row>
    <row r="195" spans="1:9" ht="15" x14ac:dyDescent="0.4">
      <c r="A195" s="91" t="s">
        <v>199</v>
      </c>
      <c r="B195" s="41">
        <v>29</v>
      </c>
      <c r="C195" s="41" t="s">
        <v>131</v>
      </c>
      <c r="D195" s="177"/>
      <c r="E195" s="78">
        <f t="shared" si="4"/>
        <v>0</v>
      </c>
      <c r="F195" s="78"/>
      <c r="G195" s="111"/>
      <c r="H195" s="65"/>
      <c r="I195" s="110"/>
    </row>
    <row r="196" spans="1:9" ht="15" x14ac:dyDescent="0.4">
      <c r="A196" s="96" t="s">
        <v>200</v>
      </c>
      <c r="B196" s="39">
        <v>507</v>
      </c>
      <c r="C196" s="39" t="s">
        <v>201</v>
      </c>
      <c r="D196" s="176"/>
      <c r="E196" s="78">
        <f t="shared" si="4"/>
        <v>0</v>
      </c>
      <c r="F196" s="78"/>
      <c r="G196" s="111"/>
      <c r="H196" s="65"/>
      <c r="I196" s="110"/>
    </row>
    <row r="197" spans="1:9" ht="15.4" thickBot="1" x14ac:dyDescent="0.45">
      <c r="A197" s="117" t="s">
        <v>202</v>
      </c>
      <c r="B197" s="39">
        <v>401</v>
      </c>
      <c r="C197" s="39" t="s">
        <v>201</v>
      </c>
      <c r="D197" s="176"/>
      <c r="E197" s="78">
        <f t="shared" si="4"/>
        <v>0</v>
      </c>
      <c r="F197" s="78"/>
      <c r="G197" s="111"/>
      <c r="H197" s="65"/>
      <c r="I197" s="110"/>
    </row>
    <row r="198" spans="1:9" thickTop="1" thickBot="1" x14ac:dyDescent="0.45">
      <c r="A198" s="114" t="s">
        <v>203</v>
      </c>
      <c r="B198" s="39"/>
      <c r="C198" s="39"/>
      <c r="D198" s="129"/>
      <c r="E198" s="78"/>
      <c r="F198" s="78"/>
      <c r="G198" s="111"/>
      <c r="H198" s="65"/>
      <c r="I198" s="110"/>
    </row>
    <row r="199" spans="1:9" ht="15.4" thickTop="1" x14ac:dyDescent="0.4">
      <c r="A199" s="116" t="s">
        <v>204</v>
      </c>
      <c r="B199" s="39">
        <v>1</v>
      </c>
      <c r="C199" s="39" t="s">
        <v>90</v>
      </c>
      <c r="D199" s="129">
        <v>81000</v>
      </c>
      <c r="E199" s="78">
        <f t="shared" si="3"/>
        <v>81000</v>
      </c>
      <c r="F199" s="65" t="s">
        <v>197</v>
      </c>
      <c r="G199" s="111"/>
      <c r="H199" s="65"/>
      <c r="I199" s="110"/>
    </row>
    <row r="200" spans="1:9" ht="15" x14ac:dyDescent="0.4">
      <c r="A200" s="96" t="s">
        <v>205</v>
      </c>
      <c r="B200" s="39">
        <v>27</v>
      </c>
      <c r="C200" s="39" t="s">
        <v>90</v>
      </c>
      <c r="D200" s="176"/>
      <c r="E200" s="78">
        <f t="shared" si="3"/>
        <v>0</v>
      </c>
      <c r="F200" s="78"/>
      <c r="G200" s="111"/>
      <c r="H200" s="65"/>
      <c r="I200" s="110"/>
    </row>
    <row r="201" spans="1:9" ht="15.4" thickBot="1" x14ac:dyDescent="0.45">
      <c r="A201" s="117" t="s">
        <v>206</v>
      </c>
      <c r="B201" s="39">
        <v>1</v>
      </c>
      <c r="C201" s="39" t="s">
        <v>90</v>
      </c>
      <c r="D201" s="129">
        <v>6000</v>
      </c>
      <c r="E201" s="78">
        <f t="shared" si="3"/>
        <v>6000</v>
      </c>
      <c r="F201" s="65" t="s">
        <v>197</v>
      </c>
      <c r="G201" s="111"/>
      <c r="H201" s="65"/>
      <c r="I201" s="110"/>
    </row>
    <row r="202" spans="1:9" thickTop="1" thickBot="1" x14ac:dyDescent="0.45">
      <c r="A202" s="114" t="s">
        <v>207</v>
      </c>
      <c r="B202" s="39"/>
      <c r="C202" s="39"/>
      <c r="D202" s="129"/>
      <c r="E202" s="78"/>
      <c r="F202" s="78"/>
      <c r="G202" s="111"/>
      <c r="H202" s="65"/>
      <c r="I202" s="110"/>
    </row>
    <row r="203" spans="1:9" ht="15.4" thickTop="1" x14ac:dyDescent="0.4">
      <c r="A203" s="116" t="s">
        <v>208</v>
      </c>
      <c r="B203" s="39">
        <v>1</v>
      </c>
      <c r="C203" s="39" t="s">
        <v>90</v>
      </c>
      <c r="D203" s="129">
        <v>23000</v>
      </c>
      <c r="E203" s="78">
        <f t="shared" si="3"/>
        <v>23000</v>
      </c>
      <c r="F203" s="65" t="s">
        <v>197</v>
      </c>
      <c r="G203" s="111"/>
      <c r="H203" s="65"/>
      <c r="I203" s="110"/>
    </row>
    <row r="204" spans="1:9" ht="15" x14ac:dyDescent="0.4">
      <c r="A204" s="96" t="s">
        <v>209</v>
      </c>
      <c r="B204" s="39">
        <v>1</v>
      </c>
      <c r="C204" s="39" t="s">
        <v>90</v>
      </c>
      <c r="D204" s="129">
        <v>17250</v>
      </c>
      <c r="E204" s="78">
        <f t="shared" si="3"/>
        <v>17250</v>
      </c>
      <c r="F204" s="65" t="s">
        <v>197</v>
      </c>
      <c r="G204" s="111"/>
      <c r="H204" s="65"/>
      <c r="I204" s="110"/>
    </row>
    <row r="205" spans="1:9" ht="15" x14ac:dyDescent="0.4">
      <c r="A205" s="96" t="s">
        <v>210</v>
      </c>
      <c r="B205" s="39">
        <v>1</v>
      </c>
      <c r="C205" s="39" t="s">
        <v>90</v>
      </c>
      <c r="D205" s="129">
        <v>23000</v>
      </c>
      <c r="E205" s="78">
        <f t="shared" si="3"/>
        <v>23000</v>
      </c>
      <c r="F205" s="65" t="s">
        <v>197</v>
      </c>
      <c r="G205" s="111"/>
      <c r="H205" s="65"/>
      <c r="I205" s="110"/>
    </row>
    <row r="206" spans="1:9" ht="15" x14ac:dyDescent="0.4">
      <c r="A206" s="134" t="s">
        <v>211</v>
      </c>
      <c r="B206" s="39">
        <v>1</v>
      </c>
      <c r="C206" s="39" t="s">
        <v>212</v>
      </c>
      <c r="D206" s="129">
        <v>8250</v>
      </c>
      <c r="E206" s="78">
        <f t="shared" si="3"/>
        <v>8250</v>
      </c>
      <c r="F206" s="65" t="s">
        <v>197</v>
      </c>
      <c r="G206" s="111"/>
      <c r="H206" s="65"/>
      <c r="I206" s="110"/>
    </row>
    <row r="207" spans="1:9" ht="15" x14ac:dyDescent="0.4">
      <c r="A207" s="96" t="s">
        <v>213</v>
      </c>
      <c r="B207" s="39">
        <v>1</v>
      </c>
      <c r="C207" s="39" t="s">
        <v>90</v>
      </c>
      <c r="D207" s="129">
        <v>11500</v>
      </c>
      <c r="E207" s="78">
        <f t="shared" si="3"/>
        <v>11500</v>
      </c>
      <c r="F207" s="65" t="s">
        <v>197</v>
      </c>
      <c r="G207" s="111"/>
      <c r="H207" s="65"/>
      <c r="I207" s="110"/>
    </row>
    <row r="208" spans="1:9" ht="15.4" thickBot="1" x14ac:dyDescent="0.45">
      <c r="A208" s="96" t="s">
        <v>214</v>
      </c>
      <c r="B208" s="39">
        <v>1</v>
      </c>
      <c r="C208" s="39" t="s">
        <v>90</v>
      </c>
      <c r="D208" s="129">
        <v>6000</v>
      </c>
      <c r="E208" s="78">
        <f>SUM(B208)*D208</f>
        <v>6000</v>
      </c>
      <c r="F208" s="145" t="s">
        <v>197</v>
      </c>
      <c r="G208" s="118"/>
      <c r="H208" s="65"/>
      <c r="I208" s="110"/>
    </row>
    <row r="209" spans="1:9" ht="18" customHeight="1" thickBot="1" x14ac:dyDescent="0.45">
      <c r="A209" s="87" t="s">
        <v>215</v>
      </c>
      <c r="B209" s="40"/>
      <c r="C209" s="40"/>
      <c r="D209" s="40"/>
      <c r="E209" s="40"/>
      <c r="F209" s="88"/>
      <c r="G209" s="89">
        <f>SUM(E183:E208)</f>
        <v>222500</v>
      </c>
      <c r="H209" s="119"/>
      <c r="I209" s="115"/>
    </row>
    <row r="210" spans="1:9" ht="15.4" thickBot="1" x14ac:dyDescent="0.45">
      <c r="A210" s="197"/>
      <c r="B210" s="197"/>
      <c r="C210" s="197"/>
      <c r="D210" s="197"/>
      <c r="E210" s="197"/>
      <c r="F210" s="197"/>
      <c r="G210" s="197"/>
      <c r="H210" s="197"/>
      <c r="I210" s="198"/>
    </row>
    <row r="211" spans="1:9" ht="15.4" thickBot="1" x14ac:dyDescent="0.45">
      <c r="A211" s="192" t="s">
        <v>216</v>
      </c>
      <c r="B211" s="192"/>
      <c r="C211" s="192"/>
      <c r="D211" s="192"/>
      <c r="E211" s="188"/>
      <c r="F211" s="124"/>
      <c r="G211" s="99" t="s">
        <v>217</v>
      </c>
      <c r="H211" s="27"/>
      <c r="I211" s="130"/>
    </row>
    <row r="212" spans="1:9" ht="15" x14ac:dyDescent="0.4">
      <c r="A212" s="102"/>
      <c r="B212" s="101"/>
      <c r="C212" s="100"/>
      <c r="D212" s="100"/>
      <c r="E212" s="100"/>
      <c r="F212" s="125"/>
      <c r="G212" s="79"/>
      <c r="H212" s="27"/>
      <c r="I212" s="130"/>
    </row>
    <row r="213" spans="1:9" ht="15" x14ac:dyDescent="0.4">
      <c r="A213" s="103" t="s">
        <v>54</v>
      </c>
      <c r="B213" s="92"/>
      <c r="C213" s="93"/>
      <c r="D213" s="93"/>
      <c r="E213" s="93"/>
      <c r="F213" s="126"/>
      <c r="G213" s="120">
        <f>SUM(E131)</f>
        <v>0</v>
      </c>
      <c r="H213" s="27"/>
      <c r="I213" s="130"/>
    </row>
    <row r="214" spans="1:9" ht="15" x14ac:dyDescent="0.4">
      <c r="A214" s="103" t="s">
        <v>218</v>
      </c>
      <c r="B214" s="92"/>
      <c r="C214" s="93"/>
      <c r="D214" s="93"/>
      <c r="E214" s="93"/>
      <c r="F214" s="126"/>
      <c r="G214" s="97">
        <f>SUM(G143,G151,G159,G167,G175)</f>
        <v>0</v>
      </c>
      <c r="H214" s="27"/>
      <c r="I214" s="130"/>
    </row>
    <row r="215" spans="1:9" ht="15" x14ac:dyDescent="0.4">
      <c r="A215" s="103" t="s">
        <v>219</v>
      </c>
      <c r="B215" s="92"/>
      <c r="C215" s="93"/>
      <c r="D215" s="93"/>
      <c r="E215" s="93"/>
      <c r="F215" s="126"/>
      <c r="G215" s="97">
        <f>SUM(G145,G153,G161,G169,G177)</f>
        <v>0</v>
      </c>
      <c r="H215" s="27"/>
      <c r="I215" s="130"/>
    </row>
    <row r="216" spans="1:9" ht="15" x14ac:dyDescent="0.4">
      <c r="A216" s="103" t="s">
        <v>220</v>
      </c>
      <c r="B216" s="92"/>
      <c r="C216" s="93"/>
      <c r="D216" s="93"/>
      <c r="E216" s="93"/>
      <c r="F216" s="126"/>
      <c r="G216" s="97">
        <f>SUM(G146,G154,G162,G170,G178)</f>
        <v>0</v>
      </c>
      <c r="H216" s="27"/>
      <c r="I216" s="130"/>
    </row>
    <row r="217" spans="1:9" ht="15" x14ac:dyDescent="0.4">
      <c r="A217" s="103" t="s">
        <v>221</v>
      </c>
      <c r="B217" s="92"/>
      <c r="C217" s="93"/>
      <c r="D217" s="93"/>
      <c r="E217" s="93"/>
      <c r="F217" s="126"/>
      <c r="G217" s="97">
        <f>SUM(G209)</f>
        <v>222500</v>
      </c>
      <c r="H217" s="27"/>
      <c r="I217" s="130"/>
    </row>
    <row r="218" spans="1:9" ht="15" x14ac:dyDescent="0.4">
      <c r="A218" s="103" t="s">
        <v>222</v>
      </c>
      <c r="B218" s="18"/>
      <c r="C218" s="93"/>
      <c r="D218" s="93"/>
      <c r="E218" s="93"/>
      <c r="F218" s="126"/>
      <c r="G218" s="97">
        <f>SUM(G213:G217)*3%</f>
        <v>6675</v>
      </c>
      <c r="H218" s="27"/>
      <c r="I218" s="130"/>
    </row>
    <row r="219" spans="1:9" ht="15" x14ac:dyDescent="0.4">
      <c r="A219" s="103" t="s">
        <v>223</v>
      </c>
      <c r="B219" s="92"/>
      <c r="C219" s="93"/>
      <c r="D219" s="93"/>
      <c r="E219" s="93"/>
      <c r="F219" s="126"/>
      <c r="G219" s="97">
        <f>SUM(G213:G218)*E137</f>
        <v>0</v>
      </c>
      <c r="H219" s="27"/>
      <c r="I219" s="130"/>
    </row>
    <row r="220" spans="1:9" ht="15.4" thickBot="1" x14ac:dyDescent="0.45">
      <c r="A220" s="103"/>
      <c r="B220" s="92"/>
      <c r="C220" s="93"/>
      <c r="D220" s="93"/>
      <c r="E220" s="93"/>
      <c r="F220" s="126"/>
      <c r="G220" s="98"/>
      <c r="H220" s="27"/>
      <c r="I220" s="130"/>
    </row>
    <row r="221" spans="1:9" ht="15.4" thickBot="1" x14ac:dyDescent="0.45">
      <c r="A221" s="104" t="s">
        <v>224</v>
      </c>
      <c r="B221" s="105"/>
      <c r="C221" s="106"/>
      <c r="D221" s="106"/>
      <c r="E221" s="106"/>
      <c r="F221" s="127"/>
      <c r="G221" s="107">
        <f>SUM(G213:G220)</f>
        <v>229175</v>
      </c>
      <c r="H221" s="161"/>
      <c r="I221" s="132"/>
    </row>
    <row r="222" spans="1:9" ht="15" x14ac:dyDescent="0.4">
      <c r="A222" s="24"/>
      <c r="C222" s="25"/>
      <c r="D222" s="25"/>
      <c r="E222" s="25"/>
      <c r="F222" s="26"/>
      <c r="G222" s="27"/>
      <c r="H222" s="27"/>
      <c r="I222" s="25"/>
    </row>
    <row r="223" spans="1:9" ht="15.4" thickBot="1" x14ac:dyDescent="0.45">
      <c r="A223" s="24"/>
      <c r="C223" s="25"/>
      <c r="D223" s="25"/>
      <c r="E223" s="25"/>
      <c r="F223" s="26"/>
      <c r="G223" s="27"/>
      <c r="H223" s="27"/>
      <c r="I223" s="25"/>
    </row>
    <row r="224" spans="1:9" ht="28.5" customHeight="1" x14ac:dyDescent="0.5">
      <c r="A224" s="30" t="s">
        <v>0</v>
      </c>
      <c r="B224" s="2"/>
      <c r="C224" s="23"/>
      <c r="D224" s="2"/>
      <c r="E224" s="2"/>
      <c r="F224" s="12"/>
      <c r="G224" s="17"/>
      <c r="H224" s="17"/>
      <c r="I224" s="3"/>
    </row>
    <row r="225" spans="1:9" ht="28.5" customHeight="1" x14ac:dyDescent="0.5">
      <c r="A225" s="5" t="s">
        <v>225</v>
      </c>
      <c r="I225" s="4"/>
    </row>
    <row r="226" spans="1:9" ht="28.5" customHeight="1" x14ac:dyDescent="0.5">
      <c r="A226" s="5" t="s">
        <v>16</v>
      </c>
      <c r="I226" s="4"/>
    </row>
    <row r="227" spans="1:9" ht="28.5" customHeight="1" x14ac:dyDescent="0.4">
      <c r="A227" s="29" t="s">
        <v>3</v>
      </c>
      <c r="B227" s="186" t="s">
        <v>4</v>
      </c>
      <c r="C227" s="186"/>
      <c r="D227" s="186"/>
      <c r="E227" s="186"/>
      <c r="F227" s="186"/>
      <c r="G227" s="186"/>
      <c r="H227" s="186"/>
      <c r="I227" s="4"/>
    </row>
    <row r="228" spans="1:9" ht="28.5" customHeight="1" x14ac:dyDescent="0.5">
      <c r="A228" s="29" t="s">
        <v>247</v>
      </c>
      <c r="B228" s="7"/>
      <c r="D228" s="246"/>
      <c r="E228" s="246"/>
      <c r="F228" s="14"/>
      <c r="G228" s="19"/>
      <c r="I228" s="4"/>
    </row>
    <row r="229" spans="1:9" ht="28.5" customHeight="1" x14ac:dyDescent="0.5">
      <c r="A229" s="29" t="s">
        <v>226</v>
      </c>
      <c r="B229" s="7"/>
      <c r="D229" s="122"/>
      <c r="E229" s="122"/>
      <c r="F229" s="14"/>
      <c r="G229" s="19"/>
      <c r="I229" s="4"/>
    </row>
    <row r="230" spans="1:9" ht="28.5" customHeight="1" x14ac:dyDescent="0.4">
      <c r="A230" s="29" t="s">
        <v>19</v>
      </c>
      <c r="B230" s="191" t="s">
        <v>248</v>
      </c>
      <c r="C230" s="191"/>
      <c r="D230" s="191"/>
      <c r="E230" s="191"/>
      <c r="F230" s="191"/>
      <c r="G230" s="191"/>
      <c r="H230" s="191"/>
      <c r="I230" s="4"/>
    </row>
    <row r="231" spans="1:9" ht="21" thickBot="1" x14ac:dyDescent="0.55000000000000004">
      <c r="A231" s="32"/>
      <c r="B231" s="9"/>
      <c r="C231" s="28"/>
      <c r="D231" s="9"/>
      <c r="E231" s="9"/>
      <c r="F231" s="15"/>
      <c r="G231" s="20"/>
      <c r="H231" s="20"/>
      <c r="I231" s="10"/>
    </row>
    <row r="232" spans="1:9" x14ac:dyDescent="0.5">
      <c r="A232" s="1"/>
      <c r="B232" s="2"/>
      <c r="C232" s="23"/>
      <c r="D232" s="2"/>
      <c r="E232" s="2"/>
      <c r="F232" s="12"/>
      <c r="G232" s="17"/>
      <c r="H232" s="17"/>
      <c r="I232" s="3"/>
    </row>
    <row r="233" spans="1:9" x14ac:dyDescent="0.5">
      <c r="A233" s="11" t="s">
        <v>227</v>
      </c>
      <c r="I233" s="4"/>
    </row>
    <row r="234" spans="1:9" x14ac:dyDescent="0.5">
      <c r="A234" s="6"/>
      <c r="I234" s="4"/>
    </row>
    <row r="235" spans="1:9" ht="15" x14ac:dyDescent="0.4">
      <c r="A235" s="139" t="s">
        <v>22</v>
      </c>
      <c r="B235" t="s">
        <v>23</v>
      </c>
      <c r="C235"/>
      <c r="D235" s="133"/>
      <c r="E235" s="141" t="s">
        <v>24</v>
      </c>
      <c r="F235" s="133"/>
      <c r="G235" s="133"/>
      <c r="H235" s="133"/>
      <c r="I235" s="95"/>
    </row>
    <row r="236" spans="1:9" ht="15" x14ac:dyDescent="0.4">
      <c r="A236" s="139" t="s">
        <v>25</v>
      </c>
      <c r="B236" s="138">
        <v>71.599999999999994</v>
      </c>
      <c r="C236" s="31" t="s">
        <v>26</v>
      </c>
      <c r="D236" s="31"/>
      <c r="E236" s="136">
        <v>8</v>
      </c>
      <c r="F236" s="137">
        <f t="shared" ref="F236:F239" si="7">SUM(B236)*E236</f>
        <v>572.79999999999995</v>
      </c>
      <c r="G236" s="123" t="s">
        <v>27</v>
      </c>
      <c r="H236" s="123"/>
      <c r="I236" s="21"/>
    </row>
    <row r="237" spans="1:9" ht="15" x14ac:dyDescent="0.4">
      <c r="A237" s="139"/>
      <c r="B237" s="138">
        <v>85.2</v>
      </c>
      <c r="C237" s="31" t="s">
        <v>28</v>
      </c>
      <c r="D237" s="31"/>
      <c r="E237" s="136">
        <v>10</v>
      </c>
      <c r="F237" s="137">
        <f t="shared" si="7"/>
        <v>852</v>
      </c>
      <c r="G237" s="123" t="s">
        <v>27</v>
      </c>
      <c r="H237" s="123"/>
      <c r="I237" s="21"/>
    </row>
    <row r="238" spans="1:9" ht="15" x14ac:dyDescent="0.4">
      <c r="A238" s="139"/>
      <c r="B238" s="138">
        <v>86.1</v>
      </c>
      <c r="C238" s="31" t="s">
        <v>29</v>
      </c>
      <c r="D238" s="31"/>
      <c r="E238" s="136">
        <v>3</v>
      </c>
      <c r="F238" s="137">
        <f t="shared" si="7"/>
        <v>258.29999999999995</v>
      </c>
      <c r="G238" s="123" t="s">
        <v>27</v>
      </c>
      <c r="H238" s="123"/>
      <c r="I238" s="21"/>
    </row>
    <row r="239" spans="1:9" ht="15" x14ac:dyDescent="0.4">
      <c r="A239" s="139"/>
      <c r="B239" s="138">
        <v>94.2</v>
      </c>
      <c r="C239" s="31" t="s">
        <v>30</v>
      </c>
      <c r="D239" s="31"/>
      <c r="E239" s="136">
        <v>6</v>
      </c>
      <c r="F239" s="137">
        <f t="shared" si="7"/>
        <v>565.20000000000005</v>
      </c>
      <c r="G239" s="123" t="s">
        <v>27</v>
      </c>
      <c r="H239" s="123"/>
      <c r="I239" s="21"/>
    </row>
    <row r="240" spans="1:9" ht="15" x14ac:dyDescent="0.4">
      <c r="A240" s="139" t="s">
        <v>31</v>
      </c>
      <c r="B240" s="138">
        <f>SUM(F236:F239)</f>
        <v>2248.3000000000002</v>
      </c>
      <c r="C240" s="123"/>
      <c r="D240" s="123"/>
      <c r="E240" s="123"/>
      <c r="F240" s="123"/>
      <c r="G240" s="123"/>
      <c r="H240" s="123"/>
      <c r="I240" s="21"/>
    </row>
    <row r="241" spans="1:9" x14ac:dyDescent="0.5">
      <c r="A241" s="140" t="s">
        <v>32</v>
      </c>
      <c r="B241" t="s">
        <v>228</v>
      </c>
      <c r="I241" s="4"/>
    </row>
    <row r="242" spans="1:9" x14ac:dyDescent="0.5">
      <c r="A242" s="140" t="s">
        <v>34</v>
      </c>
      <c r="B242" t="s">
        <v>35</v>
      </c>
      <c r="I242" s="4"/>
    </row>
    <row r="243" spans="1:9" ht="15" x14ac:dyDescent="0.4">
      <c r="A243" s="140" t="s">
        <v>36</v>
      </c>
      <c r="B243" s="31">
        <v>52</v>
      </c>
      <c r="C243" t="s">
        <v>37</v>
      </c>
      <c r="I243" s="4"/>
    </row>
    <row r="244" spans="1:9" x14ac:dyDescent="0.5">
      <c r="A244" s="140" t="s">
        <v>38</v>
      </c>
      <c r="B244" s="16" t="s">
        <v>39</v>
      </c>
      <c r="I244" s="4"/>
    </row>
    <row r="245" spans="1:9" x14ac:dyDescent="0.5">
      <c r="A245" s="140" t="s">
        <v>40</v>
      </c>
      <c r="B245" s="16" t="s">
        <v>229</v>
      </c>
      <c r="I245" s="4"/>
    </row>
    <row r="246" spans="1:9" ht="16.149999999999999" thickBot="1" x14ac:dyDescent="0.55000000000000004">
      <c r="A246" s="8"/>
      <c r="B246" s="9"/>
      <c r="C246" s="28"/>
      <c r="D246" s="9"/>
      <c r="E246" s="9"/>
      <c r="F246" s="15"/>
      <c r="G246" s="20"/>
      <c r="H246" s="20"/>
      <c r="I246" s="10"/>
    </row>
    <row r="247" spans="1:9" x14ac:dyDescent="0.5">
      <c r="A247" s="1"/>
      <c r="B247" s="2"/>
      <c r="C247" s="23"/>
      <c r="D247" s="2"/>
      <c r="E247" s="2"/>
      <c r="F247" s="12"/>
      <c r="G247" s="17"/>
      <c r="H247" s="17"/>
      <c r="I247" s="3"/>
    </row>
    <row r="248" spans="1:9" x14ac:dyDescent="0.4">
      <c r="A248" s="33" t="s">
        <v>42</v>
      </c>
      <c r="B248" s="34"/>
      <c r="C248" s="35"/>
      <c r="D248" s="34"/>
      <c r="E248" s="34"/>
      <c r="F248" s="36"/>
      <c r="G248" s="37"/>
      <c r="H248" s="37"/>
      <c r="I248" s="38"/>
    </row>
    <row r="249" spans="1:9" ht="18.75" customHeight="1" x14ac:dyDescent="0.4">
      <c r="A249" s="223" t="s">
        <v>43</v>
      </c>
      <c r="B249" s="191"/>
      <c r="C249" s="191"/>
      <c r="D249" s="191"/>
      <c r="E249" s="191"/>
      <c r="F249" s="191"/>
      <c r="G249" s="191"/>
      <c r="H249" s="191"/>
      <c r="I249" s="224"/>
    </row>
    <row r="250" spans="1:9" ht="18.75" customHeight="1" x14ac:dyDescent="0.4">
      <c r="A250" s="223" t="s">
        <v>44</v>
      </c>
      <c r="B250" s="191"/>
      <c r="C250" s="191"/>
      <c r="D250" s="191"/>
      <c r="E250" s="191"/>
      <c r="F250" s="191"/>
      <c r="G250" s="191"/>
      <c r="H250" s="191"/>
      <c r="I250" s="224"/>
    </row>
    <row r="251" spans="1:9" s="133" customFormat="1" ht="50.25" customHeight="1" x14ac:dyDescent="0.4">
      <c r="A251" s="225" t="s">
        <v>45</v>
      </c>
      <c r="B251" s="226"/>
      <c r="C251" s="226"/>
      <c r="D251" s="226"/>
      <c r="E251" s="226"/>
      <c r="F251" s="226"/>
      <c r="G251" s="226"/>
      <c r="H251" s="226"/>
      <c r="I251" s="227"/>
    </row>
    <row r="252" spans="1:9" ht="54" customHeight="1" x14ac:dyDescent="0.4">
      <c r="A252" s="243" t="s">
        <v>46</v>
      </c>
      <c r="B252" s="244"/>
      <c r="C252" s="244"/>
      <c r="D252" s="244"/>
      <c r="E252" s="244"/>
      <c r="F252" s="244"/>
      <c r="G252" s="244"/>
      <c r="H252" s="244"/>
      <c r="I252" s="245"/>
    </row>
    <row r="253" spans="1:9" ht="45" customHeight="1" x14ac:dyDescent="0.4">
      <c r="A253" s="225" t="s">
        <v>47</v>
      </c>
      <c r="B253" s="226"/>
      <c r="C253" s="226"/>
      <c r="D253" s="226"/>
      <c r="E253" s="226"/>
      <c r="F253" s="226"/>
      <c r="G253" s="226"/>
      <c r="H253" s="226"/>
      <c r="I253" s="227"/>
    </row>
    <row r="254" spans="1:9" ht="18.75" customHeight="1" x14ac:dyDescent="0.4">
      <c r="A254" s="243" t="s">
        <v>48</v>
      </c>
      <c r="B254" s="244"/>
      <c r="C254" s="244"/>
      <c r="D254" s="244"/>
      <c r="E254" s="244"/>
      <c r="F254" s="244"/>
      <c r="G254" s="244"/>
      <c r="H254" s="244"/>
      <c r="I254" s="245"/>
    </row>
    <row r="255" spans="1:9" ht="57.75" customHeight="1" x14ac:dyDescent="0.4">
      <c r="A255" s="243" t="s">
        <v>49</v>
      </c>
      <c r="B255" s="244"/>
      <c r="C255" s="244"/>
      <c r="D255" s="244"/>
      <c r="E255" s="244"/>
      <c r="F255" s="244"/>
      <c r="G255" s="244"/>
      <c r="H255" s="244"/>
      <c r="I255" s="245"/>
    </row>
    <row r="256" spans="1:9" ht="66.75" customHeight="1" x14ac:dyDescent="0.4">
      <c r="A256" s="220" t="s">
        <v>50</v>
      </c>
      <c r="B256" s="221"/>
      <c r="C256" s="221"/>
      <c r="D256" s="221"/>
      <c r="E256" s="221"/>
      <c r="F256" s="221"/>
      <c r="G256" s="221"/>
      <c r="H256" s="221"/>
      <c r="I256" s="222"/>
    </row>
    <row r="257" spans="1:9" ht="32.1" customHeight="1" x14ac:dyDescent="0.4">
      <c r="A257" s="220" t="s">
        <v>51</v>
      </c>
      <c r="B257" s="221"/>
      <c r="C257" s="221"/>
      <c r="D257" s="221"/>
      <c r="E257" s="221"/>
      <c r="F257" s="221"/>
      <c r="G257" s="221"/>
      <c r="H257" s="221"/>
      <c r="I257" s="222"/>
    </row>
    <row r="258" spans="1:9" ht="18.75" customHeight="1" x14ac:dyDescent="0.4">
      <c r="A258" s="220" t="s">
        <v>52</v>
      </c>
      <c r="B258" s="221"/>
      <c r="C258" s="221"/>
      <c r="D258" s="221"/>
      <c r="E258" s="221"/>
      <c r="F258" s="221"/>
      <c r="G258" s="221"/>
      <c r="H258" s="221"/>
      <c r="I258" s="222"/>
    </row>
    <row r="259" spans="1:9" ht="37.5" customHeight="1" x14ac:dyDescent="0.4">
      <c r="A259" s="217" t="s">
        <v>53</v>
      </c>
      <c r="B259" s="218"/>
      <c r="C259" s="218"/>
      <c r="D259" s="218"/>
      <c r="E259" s="218"/>
      <c r="F259" s="218"/>
      <c r="G259" s="218"/>
      <c r="H259" s="218"/>
      <c r="I259" s="219"/>
    </row>
    <row r="260" spans="1:9" ht="18.75" customHeight="1" x14ac:dyDescent="0.4">
      <c r="A260" s="220" t="s">
        <v>230</v>
      </c>
      <c r="B260" s="221"/>
      <c r="C260" s="221"/>
      <c r="D260" s="221"/>
      <c r="E260" s="221"/>
      <c r="F260" s="221"/>
      <c r="G260" s="221"/>
      <c r="H260" s="221"/>
      <c r="I260" s="222"/>
    </row>
    <row r="261" spans="1:9" ht="15.4" thickBot="1" x14ac:dyDescent="0.45">
      <c r="A261" s="228"/>
      <c r="B261" s="229"/>
      <c r="C261" s="229"/>
      <c r="D261" s="229"/>
      <c r="E261" s="229"/>
      <c r="F261" s="229"/>
      <c r="G261" s="229"/>
      <c r="H261" s="229"/>
      <c r="I261" s="230"/>
    </row>
    <row r="262" spans="1:9" thickTop="1" thickBot="1" x14ac:dyDescent="0.45">
      <c r="A262" s="42" t="s">
        <v>54</v>
      </c>
      <c r="B262" s="43" t="s">
        <v>55</v>
      </c>
      <c r="C262" s="43" t="s">
        <v>56</v>
      </c>
      <c r="D262" s="121" t="s">
        <v>57</v>
      </c>
      <c r="E262" s="44" t="s">
        <v>58</v>
      </c>
      <c r="F262" s="231" t="s">
        <v>59</v>
      </c>
      <c r="G262" s="232"/>
      <c r="H262" s="232"/>
      <c r="I262" s="233"/>
    </row>
    <row r="263" spans="1:9" thickTop="1" thickBot="1" x14ac:dyDescent="0.45">
      <c r="A263" s="45" t="s">
        <v>60</v>
      </c>
      <c r="B263" s="41"/>
      <c r="C263" s="41"/>
      <c r="D263" s="46"/>
      <c r="E263" s="47"/>
      <c r="F263" s="234"/>
      <c r="G263" s="235"/>
      <c r="H263" s="235"/>
      <c r="I263" s="236"/>
    </row>
    <row r="264" spans="1:9" ht="15.4" thickTop="1" x14ac:dyDescent="0.4">
      <c r="A264" s="48" t="s">
        <v>61</v>
      </c>
      <c r="B264" s="41">
        <v>52</v>
      </c>
      <c r="C264" s="41" t="s">
        <v>62</v>
      </c>
      <c r="D264" s="172"/>
      <c r="E264" s="47">
        <f>SUM(B264)*D264</f>
        <v>0</v>
      </c>
      <c r="F264" s="205"/>
      <c r="G264" s="206"/>
      <c r="H264" s="206"/>
      <c r="I264" s="207"/>
    </row>
    <row r="265" spans="1:9" ht="15" x14ac:dyDescent="0.4">
      <c r="A265" s="48" t="s">
        <v>63</v>
      </c>
      <c r="B265" s="41">
        <v>52</v>
      </c>
      <c r="C265" s="41" t="s">
        <v>62</v>
      </c>
      <c r="D265" s="172"/>
      <c r="E265" s="47">
        <f t="shared" ref="E265:E272" si="8">SUM(B265)*D265</f>
        <v>0</v>
      </c>
      <c r="F265" s="205"/>
      <c r="G265" s="206"/>
      <c r="H265" s="206"/>
      <c r="I265" s="207"/>
    </row>
    <row r="266" spans="1:9" ht="15" x14ac:dyDescent="0.4">
      <c r="A266" s="48" t="s">
        <v>64</v>
      </c>
      <c r="B266" s="41">
        <v>52</v>
      </c>
      <c r="C266" s="41" t="s">
        <v>62</v>
      </c>
      <c r="D266" s="172"/>
      <c r="E266" s="47">
        <f t="shared" si="8"/>
        <v>0</v>
      </c>
      <c r="F266" s="205"/>
      <c r="G266" s="206"/>
      <c r="H266" s="206"/>
      <c r="I266" s="207"/>
    </row>
    <row r="267" spans="1:9" ht="15" x14ac:dyDescent="0.4">
      <c r="A267" s="48" t="s">
        <v>65</v>
      </c>
      <c r="B267" s="41">
        <v>52</v>
      </c>
      <c r="C267" s="41" t="s">
        <v>62</v>
      </c>
      <c r="D267" s="172"/>
      <c r="E267" s="47">
        <f t="shared" si="8"/>
        <v>0</v>
      </c>
      <c r="F267" s="205"/>
      <c r="G267" s="206"/>
      <c r="H267" s="206"/>
      <c r="I267" s="207"/>
    </row>
    <row r="268" spans="1:9" ht="15" x14ac:dyDescent="0.4">
      <c r="A268" s="48" t="s">
        <v>66</v>
      </c>
      <c r="B268" s="41">
        <v>52</v>
      </c>
      <c r="C268" s="41" t="s">
        <v>62</v>
      </c>
      <c r="D268" s="172"/>
      <c r="E268" s="47">
        <f t="shared" si="8"/>
        <v>0</v>
      </c>
      <c r="F268" s="205"/>
      <c r="G268" s="206"/>
      <c r="H268" s="206"/>
      <c r="I268" s="207"/>
    </row>
    <row r="269" spans="1:9" ht="15" x14ac:dyDescent="0.4">
      <c r="A269" s="48" t="s">
        <v>67</v>
      </c>
      <c r="B269" s="41">
        <v>52</v>
      </c>
      <c r="C269" s="41" t="s">
        <v>62</v>
      </c>
      <c r="D269" s="172"/>
      <c r="E269" s="47">
        <f t="shared" si="8"/>
        <v>0</v>
      </c>
      <c r="F269" s="205"/>
      <c r="G269" s="206"/>
      <c r="H269" s="206"/>
      <c r="I269" s="207"/>
    </row>
    <row r="270" spans="1:9" ht="15" x14ac:dyDescent="0.4">
      <c r="A270" s="48" t="s">
        <v>231</v>
      </c>
      <c r="B270" s="41">
        <v>52</v>
      </c>
      <c r="C270" s="41" t="s">
        <v>62</v>
      </c>
      <c r="D270" s="172"/>
      <c r="E270" s="47">
        <f t="shared" si="8"/>
        <v>0</v>
      </c>
      <c r="F270" s="205"/>
      <c r="G270" s="206"/>
      <c r="H270" s="206"/>
      <c r="I270" s="207"/>
    </row>
    <row r="271" spans="1:9" ht="15" x14ac:dyDescent="0.4">
      <c r="A271" s="48" t="s">
        <v>69</v>
      </c>
      <c r="B271" s="41">
        <v>52</v>
      </c>
      <c r="C271" s="41" t="s">
        <v>62</v>
      </c>
      <c r="D271" s="172"/>
      <c r="E271" s="47">
        <f t="shared" si="8"/>
        <v>0</v>
      </c>
      <c r="F271" s="205"/>
      <c r="G271" s="206"/>
      <c r="H271" s="206"/>
      <c r="I271" s="207"/>
    </row>
    <row r="272" spans="1:9" ht="15.4" thickBot="1" x14ac:dyDescent="0.45">
      <c r="A272" s="48" t="s">
        <v>70</v>
      </c>
      <c r="B272" s="41">
        <v>52</v>
      </c>
      <c r="C272" s="41" t="s">
        <v>62</v>
      </c>
      <c r="D272" s="172"/>
      <c r="E272" s="47">
        <f t="shared" si="8"/>
        <v>0</v>
      </c>
      <c r="F272" s="205"/>
      <c r="G272" s="206"/>
      <c r="H272" s="206"/>
      <c r="I272" s="207"/>
    </row>
    <row r="273" spans="1:9" thickTop="1" thickBot="1" x14ac:dyDescent="0.45">
      <c r="A273" s="49" t="s">
        <v>71</v>
      </c>
      <c r="B273" s="41"/>
      <c r="C273" s="41"/>
      <c r="D273" s="164"/>
      <c r="E273" s="47"/>
      <c r="F273" s="208"/>
      <c r="G273" s="209"/>
      <c r="H273" s="209"/>
      <c r="I273" s="210"/>
    </row>
    <row r="274" spans="1:9" ht="15.4" thickTop="1" x14ac:dyDescent="0.4">
      <c r="A274" s="50" t="s">
        <v>72</v>
      </c>
      <c r="B274" s="41">
        <v>1</v>
      </c>
      <c r="C274" s="41" t="s">
        <v>73</v>
      </c>
      <c r="D274" s="172"/>
      <c r="E274" s="47">
        <f t="shared" ref="E274:E336" si="9">SUM(B274)*D274</f>
        <v>0</v>
      </c>
      <c r="F274" s="205"/>
      <c r="G274" s="206"/>
      <c r="H274" s="206"/>
      <c r="I274" s="207"/>
    </row>
    <row r="275" spans="1:9" ht="15" x14ac:dyDescent="0.4">
      <c r="A275" s="48" t="s">
        <v>74</v>
      </c>
      <c r="B275" s="41">
        <v>52</v>
      </c>
      <c r="C275" s="41" t="s">
        <v>62</v>
      </c>
      <c r="D275" s="172"/>
      <c r="E275" s="47">
        <f t="shared" si="9"/>
        <v>0</v>
      </c>
      <c r="F275" s="205"/>
      <c r="G275" s="206"/>
      <c r="H275" s="206"/>
      <c r="I275" s="207"/>
    </row>
    <row r="276" spans="1:9" ht="15" x14ac:dyDescent="0.4">
      <c r="A276" s="48" t="s">
        <v>75</v>
      </c>
      <c r="B276" s="41">
        <v>52</v>
      </c>
      <c r="C276" s="41" t="s">
        <v>62</v>
      </c>
      <c r="D276" s="172"/>
      <c r="E276" s="47">
        <f t="shared" si="9"/>
        <v>0</v>
      </c>
      <c r="F276" s="205"/>
      <c r="G276" s="206"/>
      <c r="H276" s="206"/>
      <c r="I276" s="207"/>
    </row>
    <row r="277" spans="1:9" ht="15" x14ac:dyDescent="0.4">
      <c r="A277" s="48" t="s">
        <v>76</v>
      </c>
      <c r="B277" s="41">
        <v>52</v>
      </c>
      <c r="C277" s="41" t="s">
        <v>62</v>
      </c>
      <c r="D277" s="172"/>
      <c r="E277" s="47">
        <f t="shared" si="9"/>
        <v>0</v>
      </c>
      <c r="F277" s="205"/>
      <c r="G277" s="206"/>
      <c r="H277" s="206"/>
      <c r="I277" s="207"/>
    </row>
    <row r="278" spans="1:9" ht="15" x14ac:dyDescent="0.4">
      <c r="A278" s="48" t="s">
        <v>77</v>
      </c>
      <c r="B278" s="41">
        <v>52</v>
      </c>
      <c r="C278" s="41" t="s">
        <v>62</v>
      </c>
      <c r="D278" s="172"/>
      <c r="E278" s="47">
        <f t="shared" si="9"/>
        <v>0</v>
      </c>
      <c r="F278" s="205"/>
      <c r="G278" s="206"/>
      <c r="H278" s="206"/>
      <c r="I278" s="207"/>
    </row>
    <row r="279" spans="1:9" ht="15" x14ac:dyDescent="0.4">
      <c r="A279" s="48" t="s">
        <v>78</v>
      </c>
      <c r="B279" s="41">
        <v>52</v>
      </c>
      <c r="C279" s="41" t="s">
        <v>62</v>
      </c>
      <c r="D279" s="172"/>
      <c r="E279" s="47">
        <f t="shared" si="9"/>
        <v>0</v>
      </c>
      <c r="F279" s="205"/>
      <c r="G279" s="206"/>
      <c r="H279" s="206"/>
      <c r="I279" s="207"/>
    </row>
    <row r="280" spans="1:9" ht="15" x14ac:dyDescent="0.4">
      <c r="A280" s="48" t="s">
        <v>79</v>
      </c>
      <c r="B280" s="41">
        <v>52</v>
      </c>
      <c r="C280" s="41" t="s">
        <v>62</v>
      </c>
      <c r="D280" s="172"/>
      <c r="E280" s="47">
        <f t="shared" si="9"/>
        <v>0</v>
      </c>
      <c r="F280" s="205"/>
      <c r="G280" s="206"/>
      <c r="H280" s="206"/>
      <c r="I280" s="207"/>
    </row>
    <row r="281" spans="1:9" ht="15" x14ac:dyDescent="0.4">
      <c r="A281" s="48" t="s">
        <v>80</v>
      </c>
      <c r="B281" s="41">
        <v>52</v>
      </c>
      <c r="C281" s="41" t="s">
        <v>62</v>
      </c>
      <c r="D281" s="172"/>
      <c r="E281" s="47">
        <f t="shared" si="9"/>
        <v>0</v>
      </c>
      <c r="F281" s="205"/>
      <c r="G281" s="206"/>
      <c r="H281" s="206"/>
      <c r="I281" s="207"/>
    </row>
    <row r="282" spans="1:9" ht="15" x14ac:dyDescent="0.4">
      <c r="A282" s="48" t="s">
        <v>81</v>
      </c>
      <c r="B282" s="41">
        <v>52</v>
      </c>
      <c r="C282" s="41" t="s">
        <v>62</v>
      </c>
      <c r="D282" s="172"/>
      <c r="E282" s="47">
        <f t="shared" si="9"/>
        <v>0</v>
      </c>
      <c r="F282" s="205"/>
      <c r="G282" s="206"/>
      <c r="H282" s="206"/>
      <c r="I282" s="207"/>
    </row>
    <row r="283" spans="1:9" ht="15.75" customHeight="1" x14ac:dyDescent="0.4">
      <c r="A283" s="50" t="s">
        <v>82</v>
      </c>
      <c r="B283" s="41">
        <v>52</v>
      </c>
      <c r="C283" s="41" t="s">
        <v>62</v>
      </c>
      <c r="D283" s="172"/>
      <c r="E283" s="47">
        <f t="shared" si="9"/>
        <v>0</v>
      </c>
      <c r="F283" s="205"/>
      <c r="G283" s="206"/>
      <c r="H283" s="206"/>
      <c r="I283" s="207"/>
    </row>
    <row r="284" spans="1:9" ht="15.75" customHeight="1" x14ac:dyDescent="0.4">
      <c r="A284" s="48" t="s">
        <v>83</v>
      </c>
      <c r="B284" s="41">
        <v>1</v>
      </c>
      <c r="C284" s="41" t="s">
        <v>73</v>
      </c>
      <c r="D284" s="172"/>
      <c r="E284" s="47">
        <f t="shared" si="9"/>
        <v>0</v>
      </c>
      <c r="F284" s="205"/>
      <c r="G284" s="206"/>
      <c r="H284" s="206"/>
      <c r="I284" s="207"/>
    </row>
    <row r="285" spans="1:9" ht="15.75" customHeight="1" x14ac:dyDescent="0.4">
      <c r="A285" s="48" t="s">
        <v>84</v>
      </c>
      <c r="B285" s="41">
        <v>1</v>
      </c>
      <c r="C285" s="41" t="s">
        <v>73</v>
      </c>
      <c r="D285" s="172"/>
      <c r="E285" s="47">
        <f t="shared" si="9"/>
        <v>0</v>
      </c>
      <c r="F285" s="205"/>
      <c r="G285" s="206"/>
      <c r="H285" s="206"/>
      <c r="I285" s="207"/>
    </row>
    <row r="286" spans="1:9" ht="15.75" customHeight="1" thickBot="1" x14ac:dyDescent="0.45">
      <c r="A286" s="143" t="s">
        <v>85</v>
      </c>
      <c r="B286" s="41">
        <v>1</v>
      </c>
      <c r="C286" s="41" t="s">
        <v>73</v>
      </c>
      <c r="D286" s="172"/>
      <c r="E286" s="47">
        <f t="shared" si="9"/>
        <v>0</v>
      </c>
      <c r="F286" s="205"/>
      <c r="G286" s="206"/>
      <c r="H286" s="206"/>
      <c r="I286" s="207"/>
    </row>
    <row r="287" spans="1:9" ht="16.5" customHeight="1" thickTop="1" thickBot="1" x14ac:dyDescent="0.45">
      <c r="A287" s="49" t="s">
        <v>86</v>
      </c>
      <c r="B287" s="41"/>
      <c r="C287" s="41"/>
      <c r="D287" s="164"/>
      <c r="E287" s="47"/>
      <c r="F287" s="208"/>
      <c r="G287" s="209"/>
      <c r="H287" s="209"/>
      <c r="I287" s="210"/>
    </row>
    <row r="288" spans="1:9" ht="15.75" customHeight="1" thickTop="1" thickBot="1" x14ac:dyDescent="0.45">
      <c r="A288" s="158" t="s">
        <v>87</v>
      </c>
      <c r="B288" s="41">
        <v>52</v>
      </c>
      <c r="C288" s="159" t="s">
        <v>62</v>
      </c>
      <c r="D288" s="173"/>
      <c r="E288" s="160">
        <f t="shared" si="9"/>
        <v>0</v>
      </c>
      <c r="F288" s="211"/>
      <c r="G288" s="212"/>
      <c r="H288" s="212"/>
      <c r="I288" s="213"/>
    </row>
    <row r="289" spans="1:9" ht="16.5" customHeight="1" thickBot="1" x14ac:dyDescent="0.45">
      <c r="A289" s="146" t="s">
        <v>88</v>
      </c>
      <c r="B289" s="147"/>
      <c r="C289" s="147"/>
      <c r="D289" s="165"/>
      <c r="E289" s="148"/>
      <c r="F289" s="214"/>
      <c r="G289" s="215"/>
      <c r="H289" s="215"/>
      <c r="I289" s="216"/>
    </row>
    <row r="290" spans="1:9" ht="15.75" customHeight="1" thickTop="1" x14ac:dyDescent="0.4">
      <c r="A290" s="48" t="s">
        <v>232</v>
      </c>
      <c r="B290" s="142">
        <v>1</v>
      </c>
      <c r="C290" s="142" t="s">
        <v>90</v>
      </c>
      <c r="D290" s="172"/>
      <c r="E290" s="47">
        <f t="shared" si="9"/>
        <v>0</v>
      </c>
      <c r="F290" s="205"/>
      <c r="G290" s="206"/>
      <c r="H290" s="206"/>
      <c r="I290" s="207"/>
    </row>
    <row r="291" spans="1:9" ht="15.75" customHeight="1" x14ac:dyDescent="0.4">
      <c r="A291" s="48" t="s">
        <v>233</v>
      </c>
      <c r="B291" s="142">
        <v>1</v>
      </c>
      <c r="C291" s="142" t="s">
        <v>90</v>
      </c>
      <c r="D291" s="172"/>
      <c r="E291" s="47">
        <f t="shared" si="9"/>
        <v>0</v>
      </c>
      <c r="F291" s="205"/>
      <c r="G291" s="206"/>
      <c r="H291" s="206"/>
      <c r="I291" s="207"/>
    </row>
    <row r="292" spans="1:9" ht="15.75" customHeight="1" x14ac:dyDescent="0.4">
      <c r="A292" s="48" t="s">
        <v>92</v>
      </c>
      <c r="B292" s="41">
        <v>1</v>
      </c>
      <c r="C292" s="142" t="s">
        <v>90</v>
      </c>
      <c r="D292" s="172"/>
      <c r="E292" s="47">
        <f t="shared" si="9"/>
        <v>0</v>
      </c>
      <c r="F292" s="205"/>
      <c r="G292" s="206"/>
      <c r="H292" s="206"/>
      <c r="I292" s="207"/>
    </row>
    <row r="293" spans="1:9" ht="15.75" customHeight="1" x14ac:dyDescent="0.4">
      <c r="A293" s="48" t="s">
        <v>93</v>
      </c>
      <c r="B293" s="41">
        <v>1</v>
      </c>
      <c r="C293" s="142" t="s">
        <v>90</v>
      </c>
      <c r="D293" s="172"/>
      <c r="E293" s="47">
        <f t="shared" si="9"/>
        <v>0</v>
      </c>
      <c r="F293" s="205"/>
      <c r="G293" s="206"/>
      <c r="H293" s="206"/>
      <c r="I293" s="207"/>
    </row>
    <row r="294" spans="1:9" ht="15.75" customHeight="1" thickBot="1" x14ac:dyDescent="0.45">
      <c r="A294" s="48" t="s">
        <v>94</v>
      </c>
      <c r="B294" s="142">
        <v>1</v>
      </c>
      <c r="C294" s="41" t="s">
        <v>90</v>
      </c>
      <c r="D294" s="172"/>
      <c r="E294" s="47">
        <f t="shared" si="9"/>
        <v>0</v>
      </c>
      <c r="F294" s="205"/>
      <c r="G294" s="206"/>
      <c r="H294" s="206"/>
      <c r="I294" s="207"/>
    </row>
    <row r="295" spans="1:9" ht="16.5" customHeight="1" thickTop="1" thickBot="1" x14ac:dyDescent="0.45">
      <c r="A295" s="49" t="s">
        <v>95</v>
      </c>
      <c r="B295" s="41"/>
      <c r="C295" s="41"/>
      <c r="D295" s="164"/>
      <c r="E295" s="47"/>
      <c r="F295" s="208"/>
      <c r="G295" s="209"/>
      <c r="H295" s="209"/>
      <c r="I295" s="210"/>
    </row>
    <row r="296" spans="1:9" ht="15.75" customHeight="1" thickTop="1" x14ac:dyDescent="0.4">
      <c r="A296" s="48" t="s">
        <v>96</v>
      </c>
      <c r="B296" s="41">
        <v>52</v>
      </c>
      <c r="C296" s="41" t="s">
        <v>62</v>
      </c>
      <c r="D296" s="172"/>
      <c r="E296" s="47">
        <f t="shared" si="9"/>
        <v>0</v>
      </c>
      <c r="F296" s="205"/>
      <c r="G296" s="206"/>
      <c r="H296" s="206"/>
      <c r="I296" s="207"/>
    </row>
    <row r="297" spans="1:9" ht="15.75" customHeight="1" x14ac:dyDescent="0.4">
      <c r="A297" s="48" t="s">
        <v>97</v>
      </c>
      <c r="B297" s="41">
        <v>52</v>
      </c>
      <c r="C297" s="41" t="s">
        <v>62</v>
      </c>
      <c r="D297" s="172"/>
      <c r="E297" s="47">
        <f t="shared" si="9"/>
        <v>0</v>
      </c>
      <c r="F297" s="205"/>
      <c r="G297" s="206"/>
      <c r="H297" s="206"/>
      <c r="I297" s="207"/>
    </row>
    <row r="298" spans="1:9" ht="15.75" customHeight="1" x14ac:dyDescent="0.4">
      <c r="A298" s="48" t="s">
        <v>98</v>
      </c>
      <c r="B298" s="41">
        <v>52</v>
      </c>
      <c r="C298" s="41" t="s">
        <v>62</v>
      </c>
      <c r="D298" s="172"/>
      <c r="E298" s="47">
        <f t="shared" si="9"/>
        <v>0</v>
      </c>
      <c r="F298" s="205"/>
      <c r="G298" s="206"/>
      <c r="H298" s="206"/>
      <c r="I298" s="207"/>
    </row>
    <row r="299" spans="1:9" ht="15.75" customHeight="1" thickBot="1" x14ac:dyDescent="0.45">
      <c r="A299" s="48" t="s">
        <v>99</v>
      </c>
      <c r="B299" s="41">
        <v>52</v>
      </c>
      <c r="C299" s="41" t="s">
        <v>62</v>
      </c>
      <c r="D299" s="172"/>
      <c r="E299" s="47">
        <f t="shared" si="9"/>
        <v>0</v>
      </c>
      <c r="F299" s="205"/>
      <c r="G299" s="206"/>
      <c r="H299" s="206"/>
      <c r="I299" s="207"/>
    </row>
    <row r="300" spans="1:9" ht="16.5" customHeight="1" thickTop="1" thickBot="1" x14ac:dyDescent="0.45">
      <c r="A300" s="49" t="s">
        <v>100</v>
      </c>
      <c r="B300" s="41"/>
      <c r="C300" s="41"/>
      <c r="D300" s="164"/>
      <c r="E300" s="47"/>
      <c r="F300" s="208"/>
      <c r="G300" s="209"/>
      <c r="H300" s="209"/>
      <c r="I300" s="210"/>
    </row>
    <row r="301" spans="1:9" ht="15.75" customHeight="1" thickTop="1" x14ac:dyDescent="0.4">
      <c r="A301" s="48" t="s">
        <v>101</v>
      </c>
      <c r="B301" s="41">
        <v>52</v>
      </c>
      <c r="C301" s="41" t="s">
        <v>62</v>
      </c>
      <c r="D301" s="172"/>
      <c r="E301" s="47">
        <f t="shared" si="9"/>
        <v>0</v>
      </c>
      <c r="F301" s="205"/>
      <c r="G301" s="206"/>
      <c r="H301" s="206"/>
      <c r="I301" s="207"/>
    </row>
    <row r="302" spans="1:9" ht="15.75" customHeight="1" x14ac:dyDescent="0.4">
      <c r="A302" s="48" t="s">
        <v>102</v>
      </c>
      <c r="B302" s="41">
        <v>1</v>
      </c>
      <c r="C302" s="41" t="s">
        <v>90</v>
      </c>
      <c r="D302" s="172"/>
      <c r="E302" s="47">
        <f t="shared" si="9"/>
        <v>0</v>
      </c>
      <c r="F302" s="205"/>
      <c r="G302" s="206"/>
      <c r="H302" s="206"/>
      <c r="I302" s="207"/>
    </row>
    <row r="303" spans="1:9" ht="15.75" customHeight="1" x14ac:dyDescent="0.4">
      <c r="A303" s="48" t="s">
        <v>103</v>
      </c>
      <c r="B303" s="41">
        <v>1</v>
      </c>
      <c r="C303" s="41" t="s">
        <v>90</v>
      </c>
      <c r="D303" s="172"/>
      <c r="E303" s="47">
        <f t="shared" si="9"/>
        <v>0</v>
      </c>
      <c r="F303" s="205"/>
      <c r="G303" s="206"/>
      <c r="H303" s="206"/>
      <c r="I303" s="207"/>
    </row>
    <row r="304" spans="1:9" ht="15.75" customHeight="1" x14ac:dyDescent="0.4">
      <c r="A304" s="48" t="s">
        <v>104</v>
      </c>
      <c r="B304" s="41">
        <v>1</v>
      </c>
      <c r="C304" s="41" t="s">
        <v>90</v>
      </c>
      <c r="D304" s="172"/>
      <c r="E304" s="47">
        <f t="shared" si="9"/>
        <v>0</v>
      </c>
      <c r="F304" s="205"/>
      <c r="G304" s="206"/>
      <c r="H304" s="206"/>
      <c r="I304" s="207"/>
    </row>
    <row r="305" spans="1:9" ht="15.75" customHeight="1" thickBot="1" x14ac:dyDescent="0.45">
      <c r="A305" s="48" t="s">
        <v>105</v>
      </c>
      <c r="B305" s="41">
        <v>52</v>
      </c>
      <c r="C305" s="41" t="s">
        <v>62</v>
      </c>
      <c r="D305" s="172"/>
      <c r="E305" s="47">
        <f t="shared" si="9"/>
        <v>0</v>
      </c>
      <c r="F305" s="205"/>
      <c r="G305" s="206"/>
      <c r="H305" s="206"/>
      <c r="I305" s="207"/>
    </row>
    <row r="306" spans="1:9" ht="16.5" customHeight="1" thickTop="1" thickBot="1" x14ac:dyDescent="0.45">
      <c r="A306" s="49" t="s">
        <v>106</v>
      </c>
      <c r="B306" s="41"/>
      <c r="C306" s="41"/>
      <c r="D306" s="164"/>
      <c r="E306" s="47"/>
      <c r="F306" s="208"/>
      <c r="G306" s="209"/>
      <c r="H306" s="209"/>
      <c r="I306" s="210"/>
    </row>
    <row r="307" spans="1:9" ht="15.75" customHeight="1" thickTop="1" thickBot="1" x14ac:dyDescent="0.45">
      <c r="A307" s="50" t="s">
        <v>107</v>
      </c>
      <c r="B307" s="41">
        <v>26</v>
      </c>
      <c r="C307" s="41" t="s">
        <v>62</v>
      </c>
      <c r="D307" s="172"/>
      <c r="E307" s="47">
        <f t="shared" si="9"/>
        <v>0</v>
      </c>
      <c r="F307" s="205"/>
      <c r="G307" s="206"/>
      <c r="H307" s="206"/>
      <c r="I307" s="207"/>
    </row>
    <row r="308" spans="1:9" ht="16.5" customHeight="1" thickTop="1" thickBot="1" x14ac:dyDescent="0.45">
      <c r="A308" s="49" t="s">
        <v>108</v>
      </c>
      <c r="B308" s="41"/>
      <c r="C308" s="41"/>
      <c r="D308" s="164"/>
      <c r="E308" s="47"/>
      <c r="F308" s="208"/>
      <c r="G308" s="209"/>
      <c r="H308" s="209"/>
      <c r="I308" s="210"/>
    </row>
    <row r="309" spans="1:9" ht="15.75" customHeight="1" thickTop="1" x14ac:dyDescent="0.4">
      <c r="A309" s="51" t="s">
        <v>109</v>
      </c>
      <c r="B309" s="41">
        <v>26</v>
      </c>
      <c r="C309" s="41" t="s">
        <v>62</v>
      </c>
      <c r="D309" s="172"/>
      <c r="E309" s="47">
        <f t="shared" si="9"/>
        <v>0</v>
      </c>
      <c r="F309" s="205"/>
      <c r="G309" s="206"/>
      <c r="H309" s="206"/>
      <c r="I309" s="207"/>
    </row>
    <row r="310" spans="1:9" ht="15.75" customHeight="1" x14ac:dyDescent="0.4">
      <c r="A310" s="51" t="s">
        <v>110</v>
      </c>
      <c r="B310" s="41">
        <v>26</v>
      </c>
      <c r="C310" s="41" t="s">
        <v>62</v>
      </c>
      <c r="D310" s="172"/>
      <c r="E310" s="47">
        <f t="shared" si="9"/>
        <v>0</v>
      </c>
      <c r="F310" s="205"/>
      <c r="G310" s="206"/>
      <c r="H310" s="206"/>
      <c r="I310" s="207"/>
    </row>
    <row r="311" spans="1:9" ht="15.75" customHeight="1" x14ac:dyDescent="0.4">
      <c r="A311" s="51" t="s">
        <v>111</v>
      </c>
      <c r="B311" s="41">
        <v>26</v>
      </c>
      <c r="C311" s="41" t="s">
        <v>62</v>
      </c>
      <c r="D311" s="172"/>
      <c r="E311" s="47">
        <f t="shared" si="9"/>
        <v>0</v>
      </c>
      <c r="F311" s="205"/>
      <c r="G311" s="206"/>
      <c r="H311" s="206"/>
      <c r="I311" s="207"/>
    </row>
    <row r="312" spans="1:9" ht="15.75" customHeight="1" x14ac:dyDescent="0.4">
      <c r="A312" s="51" t="s">
        <v>112</v>
      </c>
      <c r="B312" s="41">
        <v>26</v>
      </c>
      <c r="C312" s="41" t="s">
        <v>62</v>
      </c>
      <c r="D312" s="172"/>
      <c r="E312" s="47">
        <f t="shared" si="9"/>
        <v>0</v>
      </c>
      <c r="F312" s="205"/>
      <c r="G312" s="206"/>
      <c r="H312" s="206"/>
      <c r="I312" s="207"/>
    </row>
    <row r="313" spans="1:9" ht="15.75" customHeight="1" thickBot="1" x14ac:dyDescent="0.45">
      <c r="A313" s="50" t="s">
        <v>113</v>
      </c>
      <c r="B313" s="41">
        <v>26</v>
      </c>
      <c r="C313" s="41" t="s">
        <v>62</v>
      </c>
      <c r="D313" s="172"/>
      <c r="E313" s="47">
        <f t="shared" si="9"/>
        <v>0</v>
      </c>
      <c r="F313" s="205"/>
      <c r="G313" s="206"/>
      <c r="H313" s="206"/>
      <c r="I313" s="207"/>
    </row>
    <row r="314" spans="1:9" ht="16.5" customHeight="1" thickTop="1" thickBot="1" x14ac:dyDescent="0.45">
      <c r="A314" s="49" t="s">
        <v>114</v>
      </c>
      <c r="B314" s="41"/>
      <c r="C314" s="41"/>
      <c r="D314" s="164"/>
      <c r="E314" s="47"/>
      <c r="F314" s="208"/>
      <c r="G314" s="209"/>
      <c r="H314" s="209"/>
      <c r="I314" s="210"/>
    </row>
    <row r="315" spans="1:9" ht="15.75" customHeight="1" thickTop="1" x14ac:dyDescent="0.4">
      <c r="A315" s="50" t="s">
        <v>115</v>
      </c>
      <c r="B315" s="41">
        <v>1</v>
      </c>
      <c r="C315" s="41" t="s">
        <v>90</v>
      </c>
      <c r="D315" s="172"/>
      <c r="E315" s="47">
        <f t="shared" si="9"/>
        <v>0</v>
      </c>
      <c r="F315" s="205"/>
      <c r="G315" s="206"/>
      <c r="H315" s="206"/>
      <c r="I315" s="207"/>
    </row>
    <row r="316" spans="1:9" ht="15.75" customHeight="1" x14ac:dyDescent="0.4">
      <c r="A316" s="50" t="s">
        <v>116</v>
      </c>
      <c r="B316" s="41">
        <v>1</v>
      </c>
      <c r="C316" s="41" t="s">
        <v>90</v>
      </c>
      <c r="D316" s="172"/>
      <c r="E316" s="47">
        <f t="shared" si="9"/>
        <v>0</v>
      </c>
      <c r="F316" s="205"/>
      <c r="G316" s="206"/>
      <c r="H316" s="206"/>
      <c r="I316" s="207"/>
    </row>
    <row r="317" spans="1:9" ht="15.75" customHeight="1" thickBot="1" x14ac:dyDescent="0.45">
      <c r="A317" s="50" t="s">
        <v>117</v>
      </c>
      <c r="B317" s="41">
        <v>1</v>
      </c>
      <c r="C317" s="41" t="s">
        <v>90</v>
      </c>
      <c r="D317" s="172"/>
      <c r="E317" s="47">
        <f t="shared" si="9"/>
        <v>0</v>
      </c>
      <c r="F317" s="205"/>
      <c r="G317" s="206"/>
      <c r="H317" s="206"/>
      <c r="I317" s="207"/>
    </row>
    <row r="318" spans="1:9" ht="16.5" customHeight="1" thickTop="1" thickBot="1" x14ac:dyDescent="0.45">
      <c r="A318" s="49" t="s">
        <v>118</v>
      </c>
      <c r="B318" s="41"/>
      <c r="C318" s="41"/>
      <c r="D318" s="164"/>
      <c r="E318" s="47"/>
      <c r="F318" s="208"/>
      <c r="G318" s="209"/>
      <c r="H318" s="209"/>
      <c r="I318" s="210"/>
    </row>
    <row r="319" spans="1:9" ht="15.75" customHeight="1" thickTop="1" x14ac:dyDescent="0.4">
      <c r="A319" s="50" t="s">
        <v>119</v>
      </c>
      <c r="B319" s="41">
        <v>1</v>
      </c>
      <c r="C319" s="41" t="s">
        <v>90</v>
      </c>
      <c r="D319" s="172"/>
      <c r="E319" s="47">
        <f t="shared" si="9"/>
        <v>0</v>
      </c>
      <c r="F319" s="205"/>
      <c r="G319" s="206"/>
      <c r="H319" s="206"/>
      <c r="I319" s="207"/>
    </row>
    <row r="320" spans="1:9" ht="15.75" customHeight="1" x14ac:dyDescent="0.4">
      <c r="A320" s="51" t="s">
        <v>120</v>
      </c>
      <c r="B320" s="41">
        <v>1</v>
      </c>
      <c r="C320" s="41" t="s">
        <v>90</v>
      </c>
      <c r="D320" s="172"/>
      <c r="E320" s="47">
        <f t="shared" si="9"/>
        <v>0</v>
      </c>
      <c r="F320" s="205"/>
      <c r="G320" s="206"/>
      <c r="H320" s="206"/>
      <c r="I320" s="207"/>
    </row>
    <row r="321" spans="1:9" ht="15.75" customHeight="1" thickBot="1" x14ac:dyDescent="0.45">
      <c r="A321" s="50" t="s">
        <v>121</v>
      </c>
      <c r="B321" s="41">
        <v>1</v>
      </c>
      <c r="C321" s="41" t="s">
        <v>90</v>
      </c>
      <c r="D321" s="172"/>
      <c r="E321" s="47">
        <f t="shared" si="9"/>
        <v>0</v>
      </c>
      <c r="F321" s="205"/>
      <c r="G321" s="206"/>
      <c r="H321" s="206"/>
      <c r="I321" s="207"/>
    </row>
    <row r="322" spans="1:9" ht="16.5" customHeight="1" thickTop="1" thickBot="1" x14ac:dyDescent="0.45">
      <c r="A322" s="49" t="s">
        <v>122</v>
      </c>
      <c r="B322" s="41"/>
      <c r="C322" s="41"/>
      <c r="D322" s="164"/>
      <c r="E322" s="47"/>
      <c r="F322" s="208"/>
      <c r="G322" s="209"/>
      <c r="H322" s="209"/>
      <c r="I322" s="210"/>
    </row>
    <row r="323" spans="1:9" ht="15.75" customHeight="1" thickTop="1" x14ac:dyDescent="0.4">
      <c r="A323" s="50" t="s">
        <v>123</v>
      </c>
      <c r="B323" s="41">
        <v>1</v>
      </c>
      <c r="C323" s="41" t="s">
        <v>90</v>
      </c>
      <c r="D323" s="172"/>
      <c r="E323" s="47">
        <f t="shared" si="9"/>
        <v>0</v>
      </c>
      <c r="F323" s="205"/>
      <c r="G323" s="206"/>
      <c r="H323" s="206"/>
      <c r="I323" s="207"/>
    </row>
    <row r="324" spans="1:9" ht="15.75" customHeight="1" x14ac:dyDescent="0.4">
      <c r="A324" s="50" t="s">
        <v>124</v>
      </c>
      <c r="B324" s="41">
        <v>1</v>
      </c>
      <c r="C324" s="41" t="s">
        <v>90</v>
      </c>
      <c r="D324" s="172"/>
      <c r="E324" s="47">
        <f t="shared" si="9"/>
        <v>0</v>
      </c>
      <c r="F324" s="205"/>
      <c r="G324" s="206"/>
      <c r="H324" s="206"/>
      <c r="I324" s="207"/>
    </row>
    <row r="325" spans="1:9" ht="15.75" customHeight="1" x14ac:dyDescent="0.4">
      <c r="A325" s="50" t="s">
        <v>125</v>
      </c>
      <c r="B325" s="41">
        <v>1</v>
      </c>
      <c r="C325" s="41" t="s">
        <v>90</v>
      </c>
      <c r="D325" s="172"/>
      <c r="E325" s="47">
        <f t="shared" si="9"/>
        <v>0</v>
      </c>
      <c r="F325" s="205"/>
      <c r="G325" s="206"/>
      <c r="H325" s="206"/>
      <c r="I325" s="207"/>
    </row>
    <row r="326" spans="1:9" ht="15.75" customHeight="1" x14ac:dyDescent="0.4">
      <c r="A326" s="50" t="s">
        <v>126</v>
      </c>
      <c r="B326" s="41">
        <v>1</v>
      </c>
      <c r="C326" s="41" t="s">
        <v>90</v>
      </c>
      <c r="D326" s="172"/>
      <c r="E326" s="47">
        <f t="shared" si="9"/>
        <v>0</v>
      </c>
      <c r="F326" s="205"/>
      <c r="G326" s="206"/>
      <c r="H326" s="206"/>
      <c r="I326" s="207"/>
    </row>
    <row r="327" spans="1:9" ht="15.75" customHeight="1" x14ac:dyDescent="0.4">
      <c r="A327" s="50" t="s">
        <v>127</v>
      </c>
      <c r="B327" s="41">
        <v>1</v>
      </c>
      <c r="C327" s="41" t="s">
        <v>90</v>
      </c>
      <c r="D327" s="172"/>
      <c r="E327" s="47">
        <f t="shared" si="9"/>
        <v>0</v>
      </c>
      <c r="F327" s="205"/>
      <c r="G327" s="206"/>
      <c r="H327" s="206"/>
      <c r="I327" s="207"/>
    </row>
    <row r="328" spans="1:9" ht="15.75" customHeight="1" x14ac:dyDescent="0.4">
      <c r="A328" s="50" t="s">
        <v>128</v>
      </c>
      <c r="B328" s="41">
        <v>1</v>
      </c>
      <c r="C328" s="41" t="s">
        <v>90</v>
      </c>
      <c r="D328" s="172"/>
      <c r="E328" s="47">
        <f t="shared" si="9"/>
        <v>0</v>
      </c>
      <c r="F328" s="205"/>
      <c r="G328" s="206"/>
      <c r="H328" s="206"/>
      <c r="I328" s="207"/>
    </row>
    <row r="329" spans="1:9" ht="15.75" customHeight="1" x14ac:dyDescent="0.4">
      <c r="A329" s="50" t="s">
        <v>129</v>
      </c>
      <c r="B329" s="41">
        <v>1</v>
      </c>
      <c r="C329" s="41" t="s">
        <v>90</v>
      </c>
      <c r="D329" s="172"/>
      <c r="E329" s="47">
        <f t="shared" si="9"/>
        <v>0</v>
      </c>
      <c r="F329" s="205"/>
      <c r="G329" s="206"/>
      <c r="H329" s="206"/>
      <c r="I329" s="207"/>
    </row>
    <row r="330" spans="1:9" ht="15.75" customHeight="1" x14ac:dyDescent="0.4">
      <c r="A330" s="50" t="s">
        <v>130</v>
      </c>
      <c r="B330" s="41">
        <v>15</v>
      </c>
      <c r="C330" s="41" t="s">
        <v>131</v>
      </c>
      <c r="D330" s="172"/>
      <c r="E330" s="47">
        <f t="shared" si="9"/>
        <v>0</v>
      </c>
      <c r="F330" s="205" t="s">
        <v>132</v>
      </c>
      <c r="G330" s="206"/>
      <c r="H330" s="206"/>
      <c r="I330" s="207"/>
    </row>
    <row r="331" spans="1:9" ht="15.75" customHeight="1" x14ac:dyDescent="0.4">
      <c r="A331" s="50" t="s">
        <v>133</v>
      </c>
      <c r="B331" s="41">
        <v>1</v>
      </c>
      <c r="C331" s="41" t="s">
        <v>90</v>
      </c>
      <c r="D331" s="172"/>
      <c r="E331" s="47">
        <f t="shared" si="9"/>
        <v>0</v>
      </c>
      <c r="F331" s="205" t="s">
        <v>134</v>
      </c>
      <c r="G331" s="206"/>
      <c r="H331" s="206"/>
      <c r="I331" s="207"/>
    </row>
    <row r="332" spans="1:9" ht="15.75" customHeight="1" thickBot="1" x14ac:dyDescent="0.45">
      <c r="A332" s="50" t="s">
        <v>135</v>
      </c>
      <c r="B332" s="41">
        <v>1</v>
      </c>
      <c r="C332" s="41" t="s">
        <v>90</v>
      </c>
      <c r="D332" s="172"/>
      <c r="E332" s="47">
        <f t="shared" si="9"/>
        <v>0</v>
      </c>
      <c r="F332" s="205" t="s">
        <v>136</v>
      </c>
      <c r="G332" s="206"/>
      <c r="H332" s="206"/>
      <c r="I332" s="207"/>
    </row>
    <row r="333" spans="1:9" ht="16.5" customHeight="1" thickTop="1" thickBot="1" x14ac:dyDescent="0.45">
      <c r="A333" s="49" t="s">
        <v>137</v>
      </c>
      <c r="B333" s="41"/>
      <c r="C333" s="41"/>
      <c r="D333" s="164"/>
      <c r="E333" s="47"/>
      <c r="F333" s="208"/>
      <c r="G333" s="209"/>
      <c r="H333" s="209"/>
      <c r="I333" s="210"/>
    </row>
    <row r="334" spans="1:9" ht="15.75" customHeight="1" thickTop="1" x14ac:dyDescent="0.4">
      <c r="A334" s="50" t="s">
        <v>138</v>
      </c>
      <c r="B334" s="41">
        <v>1</v>
      </c>
      <c r="C334" s="41" t="s">
        <v>90</v>
      </c>
      <c r="D334" s="172"/>
      <c r="E334" s="47">
        <f t="shared" si="9"/>
        <v>0</v>
      </c>
      <c r="F334" s="205"/>
      <c r="G334" s="206"/>
      <c r="H334" s="206"/>
      <c r="I334" s="207"/>
    </row>
    <row r="335" spans="1:9" ht="15.75" customHeight="1" x14ac:dyDescent="0.4">
      <c r="A335" s="50" t="s">
        <v>139</v>
      </c>
      <c r="B335" s="41">
        <v>1</v>
      </c>
      <c r="C335" s="41" t="s">
        <v>90</v>
      </c>
      <c r="D335" s="172"/>
      <c r="E335" s="47">
        <f t="shared" si="9"/>
        <v>0</v>
      </c>
      <c r="F335" s="205"/>
      <c r="G335" s="206"/>
      <c r="H335" s="206"/>
      <c r="I335" s="207"/>
    </row>
    <row r="336" spans="1:9" ht="15.75" customHeight="1" x14ac:dyDescent="0.4">
      <c r="A336" s="48" t="s">
        <v>140</v>
      </c>
      <c r="B336" s="41">
        <v>1</v>
      </c>
      <c r="C336" s="41" t="s">
        <v>73</v>
      </c>
      <c r="D336" s="172"/>
      <c r="E336" s="47">
        <f t="shared" si="9"/>
        <v>0</v>
      </c>
      <c r="F336" s="205"/>
      <c r="G336" s="206"/>
      <c r="H336" s="206"/>
      <c r="I336" s="207"/>
    </row>
    <row r="337" spans="1:9" ht="15.75" customHeight="1" x14ac:dyDescent="0.4">
      <c r="A337" s="50" t="s">
        <v>141</v>
      </c>
      <c r="B337" s="41">
        <v>1</v>
      </c>
      <c r="C337" s="41" t="s">
        <v>90</v>
      </c>
      <c r="D337" s="172"/>
      <c r="E337" s="47">
        <f t="shared" ref="E337:E353" si="10">SUM(B337)*D337</f>
        <v>0</v>
      </c>
      <c r="F337" s="205"/>
      <c r="G337" s="206"/>
      <c r="H337" s="206"/>
      <c r="I337" s="207"/>
    </row>
    <row r="338" spans="1:9" ht="15.75" customHeight="1" thickBot="1" x14ac:dyDescent="0.45">
      <c r="A338" s="50" t="s">
        <v>142</v>
      </c>
      <c r="B338" s="41">
        <v>1</v>
      </c>
      <c r="C338" s="41" t="s">
        <v>90</v>
      </c>
      <c r="D338" s="172"/>
      <c r="E338" s="47">
        <f t="shared" si="10"/>
        <v>0</v>
      </c>
      <c r="F338" s="205"/>
      <c r="G338" s="206"/>
      <c r="H338" s="206"/>
      <c r="I338" s="207"/>
    </row>
    <row r="339" spans="1:9" ht="16.5" customHeight="1" thickTop="1" thickBot="1" x14ac:dyDescent="0.45">
      <c r="A339" s="49" t="s">
        <v>143</v>
      </c>
      <c r="B339" s="41"/>
      <c r="C339" s="41"/>
      <c r="D339" s="164"/>
      <c r="E339" s="47"/>
      <c r="F339" s="208"/>
      <c r="G339" s="209"/>
      <c r="H339" s="209"/>
      <c r="I339" s="210"/>
    </row>
    <row r="340" spans="1:9" ht="15.75" customHeight="1" thickTop="1" x14ac:dyDescent="0.4">
      <c r="A340" s="50" t="s">
        <v>234</v>
      </c>
      <c r="B340" s="41">
        <v>1</v>
      </c>
      <c r="C340" s="41" t="s">
        <v>90</v>
      </c>
      <c r="D340" s="172"/>
      <c r="E340" s="47">
        <f t="shared" si="10"/>
        <v>0</v>
      </c>
      <c r="F340" s="205"/>
      <c r="G340" s="206"/>
      <c r="H340" s="206"/>
      <c r="I340" s="207"/>
    </row>
    <row r="341" spans="1:9" ht="15.75" customHeight="1" x14ac:dyDescent="0.4">
      <c r="A341" s="50" t="s">
        <v>145</v>
      </c>
      <c r="B341" s="41">
        <v>1</v>
      </c>
      <c r="C341" s="41" t="s">
        <v>90</v>
      </c>
      <c r="D341" s="172"/>
      <c r="E341" s="47">
        <f t="shared" si="10"/>
        <v>0</v>
      </c>
      <c r="F341" s="205"/>
      <c r="G341" s="206"/>
      <c r="H341" s="206"/>
      <c r="I341" s="207"/>
    </row>
    <row r="342" spans="1:9" ht="15.75" customHeight="1" x14ac:dyDescent="0.4">
      <c r="A342" s="50" t="s">
        <v>146</v>
      </c>
      <c r="B342" s="41">
        <v>1</v>
      </c>
      <c r="C342" s="41" t="s">
        <v>90</v>
      </c>
      <c r="D342" s="172"/>
      <c r="E342" s="47">
        <f t="shared" si="10"/>
        <v>0</v>
      </c>
      <c r="F342" s="205"/>
      <c r="G342" s="206"/>
      <c r="H342" s="206"/>
      <c r="I342" s="207"/>
    </row>
    <row r="343" spans="1:9" ht="15.75" customHeight="1" x14ac:dyDescent="0.4">
      <c r="A343" s="50" t="s">
        <v>147</v>
      </c>
      <c r="B343" s="41">
        <v>8</v>
      </c>
      <c r="C343" s="41" t="s">
        <v>131</v>
      </c>
      <c r="D343" s="172"/>
      <c r="E343" s="47">
        <f t="shared" si="10"/>
        <v>0</v>
      </c>
      <c r="F343" s="205"/>
      <c r="G343" s="206"/>
      <c r="H343" s="206"/>
      <c r="I343" s="207"/>
    </row>
    <row r="344" spans="1:9" ht="15.75" customHeight="1" x14ac:dyDescent="0.4">
      <c r="A344" s="50" t="s">
        <v>148</v>
      </c>
      <c r="B344" s="41">
        <v>1</v>
      </c>
      <c r="C344" s="41" t="s">
        <v>90</v>
      </c>
      <c r="D344" s="172"/>
      <c r="E344" s="47">
        <f t="shared" si="10"/>
        <v>0</v>
      </c>
      <c r="F344" s="205"/>
      <c r="G344" s="206"/>
      <c r="H344" s="206"/>
      <c r="I344" s="207"/>
    </row>
    <row r="345" spans="1:9" ht="15.75" customHeight="1" thickBot="1" x14ac:dyDescent="0.45">
      <c r="A345" s="50" t="s">
        <v>149</v>
      </c>
      <c r="B345" s="41">
        <v>27</v>
      </c>
      <c r="C345" s="41" t="s">
        <v>131</v>
      </c>
      <c r="D345" s="172"/>
      <c r="E345" s="47">
        <f t="shared" si="10"/>
        <v>0</v>
      </c>
      <c r="F345" s="205"/>
      <c r="G345" s="206"/>
      <c r="H345" s="206"/>
      <c r="I345" s="207"/>
    </row>
    <row r="346" spans="1:9" ht="16.5" customHeight="1" thickTop="1" thickBot="1" x14ac:dyDescent="0.45">
      <c r="A346" s="49" t="s">
        <v>150</v>
      </c>
      <c r="B346" s="41"/>
      <c r="C346" s="41"/>
      <c r="D346" s="164"/>
      <c r="E346" s="47"/>
      <c r="F346" s="208"/>
      <c r="G346" s="209"/>
      <c r="H346" s="209"/>
      <c r="I346" s="210"/>
    </row>
    <row r="347" spans="1:9" ht="15.75" customHeight="1" thickTop="1" x14ac:dyDescent="0.4">
      <c r="A347" s="48" t="s">
        <v>235</v>
      </c>
      <c r="B347" s="41">
        <v>1</v>
      </c>
      <c r="C347" s="41" t="s">
        <v>73</v>
      </c>
      <c r="D347" s="172"/>
      <c r="E347" s="47">
        <f t="shared" si="10"/>
        <v>0</v>
      </c>
      <c r="F347" s="205"/>
      <c r="G347" s="206"/>
      <c r="H347" s="206"/>
      <c r="I347" s="207"/>
    </row>
    <row r="348" spans="1:9" ht="15.75" customHeight="1" x14ac:dyDescent="0.4">
      <c r="A348" s="48" t="s">
        <v>152</v>
      </c>
      <c r="B348" s="41">
        <v>1</v>
      </c>
      <c r="C348" s="41" t="s">
        <v>73</v>
      </c>
      <c r="D348" s="172"/>
      <c r="E348" s="47">
        <f t="shared" si="10"/>
        <v>0</v>
      </c>
      <c r="F348" s="205"/>
      <c r="G348" s="206"/>
      <c r="H348" s="206"/>
      <c r="I348" s="207"/>
    </row>
    <row r="349" spans="1:9" ht="15.75" customHeight="1" thickBot="1" x14ac:dyDescent="0.45">
      <c r="A349" s="48" t="s">
        <v>153</v>
      </c>
      <c r="B349" s="41"/>
      <c r="C349" s="41"/>
      <c r="D349" s="164"/>
      <c r="E349" s="144" t="s">
        <v>154</v>
      </c>
      <c r="F349" s="208" t="s">
        <v>155</v>
      </c>
      <c r="G349" s="209"/>
      <c r="H349" s="209"/>
      <c r="I349" s="210"/>
    </row>
    <row r="350" spans="1:9" ht="16.5" customHeight="1" thickTop="1" thickBot="1" x14ac:dyDescent="0.45">
      <c r="A350" s="49" t="s">
        <v>156</v>
      </c>
      <c r="B350" s="41"/>
      <c r="C350" s="41"/>
      <c r="D350" s="164"/>
      <c r="E350" s="47"/>
      <c r="F350" s="208"/>
      <c r="G350" s="209"/>
      <c r="H350" s="209"/>
      <c r="I350" s="210"/>
    </row>
    <row r="351" spans="1:9" ht="15.75" customHeight="1" thickTop="1" x14ac:dyDescent="0.4">
      <c r="A351" s="48" t="s">
        <v>236</v>
      </c>
      <c r="B351" s="41">
        <v>27</v>
      </c>
      <c r="C351" s="41" t="s">
        <v>131</v>
      </c>
      <c r="D351" s="172"/>
      <c r="E351" s="47">
        <f t="shared" si="10"/>
        <v>0</v>
      </c>
      <c r="F351" s="205"/>
      <c r="G351" s="206"/>
      <c r="H351" s="206"/>
      <c r="I351" s="207"/>
    </row>
    <row r="352" spans="1:9" ht="15.75" customHeight="1" x14ac:dyDescent="0.4">
      <c r="A352" s="48" t="s">
        <v>158</v>
      </c>
      <c r="B352" s="41">
        <v>1</v>
      </c>
      <c r="C352" s="41" t="s">
        <v>90</v>
      </c>
      <c r="D352" s="172"/>
      <c r="E352" s="47">
        <f t="shared" si="10"/>
        <v>0</v>
      </c>
      <c r="F352" s="205"/>
      <c r="G352" s="206"/>
      <c r="H352" s="206"/>
      <c r="I352" s="207"/>
    </row>
    <row r="353" spans="1:9" ht="15.75" customHeight="1" x14ac:dyDescent="0.4">
      <c r="A353" s="48" t="s">
        <v>159</v>
      </c>
      <c r="B353" s="41">
        <v>1</v>
      </c>
      <c r="C353" s="41" t="s">
        <v>90</v>
      </c>
      <c r="D353" s="172"/>
      <c r="E353" s="47">
        <f t="shared" si="10"/>
        <v>0</v>
      </c>
      <c r="F353" s="205"/>
      <c r="G353" s="206"/>
      <c r="H353" s="206"/>
      <c r="I353" s="207"/>
    </row>
    <row r="354" spans="1:9" ht="15.75" customHeight="1" thickBot="1" x14ac:dyDescent="0.45">
      <c r="A354" s="48"/>
      <c r="B354" s="41"/>
      <c r="C354" s="41"/>
      <c r="D354" s="46"/>
      <c r="E354" s="47"/>
      <c r="F354" s="208"/>
      <c r="G354" s="209"/>
      <c r="H354" s="209"/>
      <c r="I354" s="210"/>
    </row>
    <row r="355" spans="1:9" ht="16.5" customHeight="1" thickTop="1" thickBot="1" x14ac:dyDescent="0.45">
      <c r="A355" s="52" t="s">
        <v>160</v>
      </c>
      <c r="B355" s="53"/>
      <c r="C355" s="54"/>
      <c r="D355" s="55"/>
      <c r="E355" s="56">
        <f>SUM(E264:E353)</f>
        <v>0</v>
      </c>
      <c r="F355" s="199"/>
      <c r="G355" s="200"/>
      <c r="H355" s="200"/>
      <c r="I355" s="201"/>
    </row>
    <row r="356" spans="1:9" ht="16.5" customHeight="1" thickTop="1" thickBot="1" x14ac:dyDescent="0.45">
      <c r="A356" s="52" t="s">
        <v>161</v>
      </c>
      <c r="B356" s="53"/>
      <c r="C356" s="54"/>
      <c r="D356" s="55"/>
      <c r="E356" s="56">
        <f>SUM(E355)/B243</f>
        <v>0</v>
      </c>
      <c r="F356" s="199"/>
      <c r="G356" s="200"/>
      <c r="H356" s="200"/>
      <c r="I356" s="201"/>
    </row>
    <row r="357" spans="1:9" ht="16.5" customHeight="1" thickTop="1" thickBot="1" x14ac:dyDescent="0.45">
      <c r="A357" s="57"/>
      <c r="B357" s="58"/>
      <c r="C357" s="58"/>
      <c r="D357" s="58"/>
      <c r="E357" s="59"/>
      <c r="F357" s="60"/>
      <c r="G357" s="60"/>
      <c r="H357" s="60"/>
      <c r="I357" s="60"/>
    </row>
    <row r="358" spans="1:9" ht="16.5" customHeight="1" thickTop="1" thickBot="1" x14ac:dyDescent="0.45">
      <c r="A358" s="52" t="s">
        <v>162</v>
      </c>
      <c r="B358" s="53"/>
      <c r="C358" s="54"/>
      <c r="D358" s="55"/>
      <c r="E358" s="56"/>
      <c r="F358" s="199"/>
      <c r="G358" s="200"/>
      <c r="H358" s="200"/>
      <c r="I358" s="201"/>
    </row>
    <row r="359" spans="1:9" ht="15.75" customHeight="1" thickTop="1" x14ac:dyDescent="0.4">
      <c r="A359" s="61" t="s">
        <v>163</v>
      </c>
      <c r="B359" s="62"/>
      <c r="C359" s="63"/>
      <c r="D359" s="64"/>
      <c r="E359" s="174">
        <v>0</v>
      </c>
      <c r="F359" s="237"/>
      <c r="G359" s="238"/>
      <c r="H359" s="238"/>
      <c r="I359" s="239"/>
    </row>
    <row r="360" spans="1:9" ht="15.75" customHeight="1" thickBot="1" x14ac:dyDescent="0.45">
      <c r="A360" s="61" t="s">
        <v>164</v>
      </c>
      <c r="B360" s="66"/>
      <c r="C360" s="67"/>
      <c r="D360" s="68"/>
      <c r="E360" s="175">
        <v>0</v>
      </c>
      <c r="F360" s="247"/>
      <c r="G360" s="248"/>
      <c r="H360" s="248"/>
      <c r="I360" s="249"/>
    </row>
    <row r="361" spans="1:9" ht="16.5" customHeight="1" thickTop="1" thickBot="1" x14ac:dyDescent="0.45">
      <c r="A361" s="52" t="s">
        <v>165</v>
      </c>
      <c r="B361" s="53"/>
      <c r="C361" s="54"/>
      <c r="D361" s="55"/>
      <c r="E361" s="94">
        <f>SUM(E359:E360)</f>
        <v>0</v>
      </c>
      <c r="F361" s="199"/>
      <c r="G361" s="200"/>
      <c r="H361" s="200"/>
      <c r="I361" s="201"/>
    </row>
    <row r="362" spans="1:9" ht="16.5" customHeight="1" thickTop="1" thickBot="1" x14ac:dyDescent="0.45">
      <c r="A362" s="57"/>
      <c r="B362" s="58"/>
      <c r="C362" s="58"/>
      <c r="D362" s="58"/>
      <c r="E362" s="59"/>
      <c r="F362" s="60"/>
      <c r="G362" s="60"/>
      <c r="H362" s="60"/>
      <c r="I362" s="60"/>
    </row>
    <row r="363" spans="1:9" ht="16.5" customHeight="1" thickTop="1" thickBot="1" x14ac:dyDescent="0.45">
      <c r="A363" s="52" t="s">
        <v>166</v>
      </c>
      <c r="B363" s="53"/>
      <c r="C363" s="54"/>
      <c r="D363" s="54"/>
      <c r="E363" s="69"/>
      <c r="F363" s="54"/>
      <c r="G363" s="54"/>
      <c r="H363" s="54"/>
      <c r="I363" s="55"/>
    </row>
    <row r="364" spans="1:9" ht="16.5" customHeight="1" thickTop="1" thickBot="1" x14ac:dyDescent="0.45">
      <c r="A364" s="202"/>
      <c r="B364" s="203"/>
      <c r="C364" s="203"/>
      <c r="D364" s="203"/>
      <c r="E364" s="203"/>
      <c r="F364" s="203"/>
      <c r="G364" s="203"/>
      <c r="H364" s="203"/>
      <c r="I364" s="204"/>
    </row>
    <row r="365" spans="1:9" ht="16.5" customHeight="1" thickBot="1" x14ac:dyDescent="0.45">
      <c r="A365" s="70" t="s">
        <v>167</v>
      </c>
      <c r="B365" s="71" t="s">
        <v>55</v>
      </c>
      <c r="C365" s="71" t="s">
        <v>56</v>
      </c>
      <c r="D365" s="71" t="s">
        <v>57</v>
      </c>
      <c r="E365" s="72" t="s">
        <v>58</v>
      </c>
      <c r="F365" s="72" t="s">
        <v>168</v>
      </c>
      <c r="G365" s="73" t="s">
        <v>58</v>
      </c>
      <c r="H365" s="80"/>
      <c r="I365" s="75"/>
    </row>
    <row r="366" spans="1:9" ht="16.5" customHeight="1" thickTop="1" thickBot="1" x14ac:dyDescent="0.45">
      <c r="A366" s="76" t="s">
        <v>169</v>
      </c>
      <c r="B366" s="128"/>
      <c r="C366" s="77"/>
      <c r="D366" s="128"/>
      <c r="E366" s="78"/>
      <c r="F366" s="78"/>
      <c r="G366" s="79"/>
      <c r="H366" s="80"/>
      <c r="I366" s="75"/>
    </row>
    <row r="367" spans="1:9" ht="16.5" customHeight="1" thickTop="1" thickBot="1" x14ac:dyDescent="0.45">
      <c r="A367" s="81" t="s">
        <v>170</v>
      </c>
      <c r="B367" s="129">
        <v>71.599999999999994</v>
      </c>
      <c r="C367" s="39" t="s">
        <v>171</v>
      </c>
      <c r="D367" s="176"/>
      <c r="E367" s="78">
        <f>SUM(B367)*D367</f>
        <v>0</v>
      </c>
      <c r="F367" s="82">
        <v>3</v>
      </c>
      <c r="G367" s="83">
        <f>SUM(E367*F367)</f>
        <v>0</v>
      </c>
      <c r="H367" s="80"/>
      <c r="I367" s="75"/>
    </row>
    <row r="368" spans="1:9" ht="16.5" customHeight="1" thickTop="1" thickBot="1" x14ac:dyDescent="0.45">
      <c r="A368" s="76" t="s">
        <v>172</v>
      </c>
      <c r="B368" s="129"/>
      <c r="C368" s="39"/>
      <c r="D368" s="129"/>
      <c r="E368" s="78"/>
      <c r="F368" s="78"/>
      <c r="G368" s="79"/>
      <c r="H368" s="80"/>
      <c r="I368" s="75"/>
    </row>
    <row r="369" spans="1:9" ht="16.5" customHeight="1" thickTop="1" x14ac:dyDescent="0.4">
      <c r="A369" s="84" t="s">
        <v>172</v>
      </c>
      <c r="B369" s="129">
        <v>71.599999999999994</v>
      </c>
      <c r="C369" s="39" t="s">
        <v>171</v>
      </c>
      <c r="D369" s="176"/>
      <c r="E369" s="78">
        <f>SUM(B369)*D369</f>
        <v>0</v>
      </c>
      <c r="F369" s="82">
        <v>3</v>
      </c>
      <c r="G369" s="83">
        <f>SUM(E369*F369)</f>
        <v>0</v>
      </c>
      <c r="H369" s="80"/>
      <c r="I369" s="75"/>
    </row>
    <row r="370" spans="1:9" ht="16.5" customHeight="1" thickBot="1" x14ac:dyDescent="0.45">
      <c r="A370" s="179" t="s">
        <v>173</v>
      </c>
      <c r="B370" s="129">
        <v>1</v>
      </c>
      <c r="C370" s="39" t="s">
        <v>90</v>
      </c>
      <c r="D370" s="176"/>
      <c r="E370" s="78">
        <f>SUM(B370)*D370</f>
        <v>0</v>
      </c>
      <c r="F370" s="85">
        <v>3</v>
      </c>
      <c r="G370" s="86">
        <f>SUM(E370*F370)</f>
        <v>0</v>
      </c>
      <c r="H370" s="80"/>
      <c r="I370" s="75"/>
    </row>
    <row r="371" spans="1:9" ht="16.5" customHeight="1" thickBot="1" x14ac:dyDescent="0.45">
      <c r="A371" s="87" t="s">
        <v>174</v>
      </c>
      <c r="B371" s="40"/>
      <c r="C371" s="40"/>
      <c r="D371" s="40"/>
      <c r="E371" s="40"/>
      <c r="F371" s="88"/>
      <c r="G371" s="89">
        <f>SUM(G367:G370)</f>
        <v>0</v>
      </c>
      <c r="H371" s="80"/>
      <c r="I371" s="75"/>
    </row>
    <row r="372" spans="1:9" ht="16.5" customHeight="1" thickBot="1" x14ac:dyDescent="0.45">
      <c r="A372" s="240"/>
      <c r="B372" s="241"/>
      <c r="C372" s="241"/>
      <c r="D372" s="241"/>
      <c r="E372" s="241"/>
      <c r="F372" s="241"/>
      <c r="G372" s="241"/>
      <c r="H372" s="241"/>
      <c r="I372" s="242"/>
    </row>
    <row r="373" spans="1:9" ht="16.5" customHeight="1" thickBot="1" x14ac:dyDescent="0.45">
      <c r="A373" s="70" t="s">
        <v>175</v>
      </c>
      <c r="B373" s="71" t="s">
        <v>55</v>
      </c>
      <c r="C373" s="71" t="s">
        <v>56</v>
      </c>
      <c r="D373" s="71" t="s">
        <v>57</v>
      </c>
      <c r="E373" s="72" t="s">
        <v>58</v>
      </c>
      <c r="F373" s="72" t="s">
        <v>168</v>
      </c>
      <c r="G373" s="73" t="s">
        <v>58</v>
      </c>
      <c r="H373" s="80"/>
      <c r="I373" s="75"/>
    </row>
    <row r="374" spans="1:9" ht="16.5" customHeight="1" thickTop="1" thickBot="1" x14ac:dyDescent="0.45">
      <c r="A374" s="76" t="s">
        <v>169</v>
      </c>
      <c r="B374" s="128"/>
      <c r="C374" s="77"/>
      <c r="D374" s="128"/>
      <c r="E374" s="78"/>
      <c r="F374" s="78"/>
      <c r="G374" s="79"/>
      <c r="H374" s="80"/>
      <c r="I374" s="75"/>
    </row>
    <row r="375" spans="1:9" ht="16.5" customHeight="1" thickTop="1" thickBot="1" x14ac:dyDescent="0.45">
      <c r="A375" s="81" t="s">
        <v>170</v>
      </c>
      <c r="B375" s="129">
        <v>71.599999999999994</v>
      </c>
      <c r="C375" s="39" t="s">
        <v>171</v>
      </c>
      <c r="D375" s="176"/>
      <c r="E375" s="78">
        <f>SUM(B375)*D375</f>
        <v>0</v>
      </c>
      <c r="F375" s="82">
        <v>5</v>
      </c>
      <c r="G375" s="83">
        <f>SUM(E375*F375)</f>
        <v>0</v>
      </c>
      <c r="H375" s="80"/>
      <c r="I375" s="75"/>
    </row>
    <row r="376" spans="1:9" ht="16.5" customHeight="1" thickTop="1" thickBot="1" x14ac:dyDescent="0.45">
      <c r="A376" s="76" t="s">
        <v>172</v>
      </c>
      <c r="B376" s="129"/>
      <c r="C376" s="39"/>
      <c r="D376" s="129"/>
      <c r="E376" s="78"/>
      <c r="F376" s="78"/>
      <c r="G376" s="79"/>
      <c r="H376" s="80"/>
      <c r="I376" s="75"/>
    </row>
    <row r="377" spans="1:9" ht="16.5" customHeight="1" thickTop="1" x14ac:dyDescent="0.4">
      <c r="A377" s="84" t="s">
        <v>172</v>
      </c>
      <c r="B377" s="129">
        <v>71.599999999999994</v>
      </c>
      <c r="C377" s="39" t="s">
        <v>171</v>
      </c>
      <c r="D377" s="176"/>
      <c r="E377" s="78">
        <f>SUM(B377)*D377</f>
        <v>0</v>
      </c>
      <c r="F377" s="82">
        <v>5</v>
      </c>
      <c r="G377" s="83">
        <f>SUM(E377*F377)</f>
        <v>0</v>
      </c>
      <c r="H377" s="80"/>
      <c r="I377" s="75"/>
    </row>
    <row r="378" spans="1:9" ht="16.5" customHeight="1" thickBot="1" x14ac:dyDescent="0.45">
      <c r="A378" s="179" t="s">
        <v>173</v>
      </c>
      <c r="B378" s="129">
        <v>1</v>
      </c>
      <c r="C378" s="39" t="s">
        <v>90</v>
      </c>
      <c r="D378" s="176"/>
      <c r="E378" s="78">
        <f>SUM(B378)*D378</f>
        <v>0</v>
      </c>
      <c r="F378" s="85">
        <v>5</v>
      </c>
      <c r="G378" s="86">
        <f>SUM(E378*F378)</f>
        <v>0</v>
      </c>
      <c r="H378" s="80"/>
      <c r="I378" s="75"/>
    </row>
    <row r="379" spans="1:9" ht="16.5" customHeight="1" thickBot="1" x14ac:dyDescent="0.45">
      <c r="A379" s="87" t="s">
        <v>176</v>
      </c>
      <c r="B379" s="40"/>
      <c r="C379" s="40"/>
      <c r="D379" s="40"/>
      <c r="E379" s="40"/>
      <c r="F379" s="88"/>
      <c r="G379" s="89">
        <f>SUM(G375:G378)</f>
        <v>0</v>
      </c>
      <c r="H379" s="80"/>
      <c r="I379" s="75"/>
    </row>
    <row r="380" spans="1:9" ht="16.5" customHeight="1" thickBot="1" x14ac:dyDescent="0.45">
      <c r="A380" s="180"/>
      <c r="B380" s="180"/>
      <c r="C380" s="180"/>
      <c r="D380" s="180"/>
      <c r="E380" s="180"/>
      <c r="F380" s="180"/>
      <c r="G380" s="180"/>
      <c r="H380" s="180"/>
      <c r="I380" s="180"/>
    </row>
    <row r="381" spans="1:9" ht="16.5" customHeight="1" thickBot="1" x14ac:dyDescent="0.45">
      <c r="A381" s="70" t="s">
        <v>177</v>
      </c>
      <c r="B381" s="71" t="s">
        <v>55</v>
      </c>
      <c r="C381" s="71" t="s">
        <v>56</v>
      </c>
      <c r="D381" s="71" t="s">
        <v>57</v>
      </c>
      <c r="E381" s="72" t="s">
        <v>58</v>
      </c>
      <c r="F381" s="72" t="s">
        <v>168</v>
      </c>
      <c r="G381" s="73" t="s">
        <v>58</v>
      </c>
      <c r="H381" s="74"/>
      <c r="I381" s="75"/>
    </row>
    <row r="382" spans="1:9" ht="16.5" customHeight="1" thickTop="1" thickBot="1" x14ac:dyDescent="0.45">
      <c r="A382" s="76" t="s">
        <v>169</v>
      </c>
      <c r="B382" s="128"/>
      <c r="C382" s="77"/>
      <c r="D382" s="128"/>
      <c r="E382" s="78"/>
      <c r="F382" s="78"/>
      <c r="G382" s="79"/>
      <c r="H382" s="80"/>
      <c r="I382" s="75"/>
    </row>
    <row r="383" spans="1:9" ht="16.5" customHeight="1" thickTop="1" thickBot="1" x14ac:dyDescent="0.45">
      <c r="A383" s="81" t="s">
        <v>170</v>
      </c>
      <c r="B383" s="129">
        <v>85.2</v>
      </c>
      <c r="C383" s="39" t="s">
        <v>171</v>
      </c>
      <c r="D383" s="176"/>
      <c r="E383" s="78">
        <f>SUM(B383)*D383</f>
        <v>0</v>
      </c>
      <c r="F383" s="82">
        <v>10</v>
      </c>
      <c r="G383" s="83">
        <f>SUM(E383*F383)</f>
        <v>0</v>
      </c>
      <c r="H383" s="80"/>
      <c r="I383" s="75"/>
    </row>
    <row r="384" spans="1:9" ht="16.5" customHeight="1" thickTop="1" thickBot="1" x14ac:dyDescent="0.45">
      <c r="A384" s="76" t="s">
        <v>172</v>
      </c>
      <c r="B384" s="129"/>
      <c r="C384" s="39"/>
      <c r="D384" s="129"/>
      <c r="E384" s="78"/>
      <c r="F384" s="78"/>
      <c r="G384" s="79"/>
      <c r="H384" s="80"/>
      <c r="I384" s="75"/>
    </row>
    <row r="385" spans="1:9" ht="16.5" customHeight="1" thickTop="1" x14ac:dyDescent="0.4">
      <c r="A385" s="84" t="s">
        <v>172</v>
      </c>
      <c r="B385" s="129">
        <v>85.2</v>
      </c>
      <c r="C385" s="39" t="s">
        <v>171</v>
      </c>
      <c r="D385" s="176"/>
      <c r="E385" s="78">
        <f>SUM(B385)*D385</f>
        <v>0</v>
      </c>
      <c r="F385" s="82">
        <v>10</v>
      </c>
      <c r="G385" s="83">
        <f>SUM(E385*F385)</f>
        <v>0</v>
      </c>
      <c r="H385" s="80"/>
      <c r="I385" s="75"/>
    </row>
    <row r="386" spans="1:9" ht="16.5" customHeight="1" thickBot="1" x14ac:dyDescent="0.45">
      <c r="A386" s="179" t="s">
        <v>173</v>
      </c>
      <c r="B386" s="129">
        <v>1</v>
      </c>
      <c r="C386" s="39" t="s">
        <v>90</v>
      </c>
      <c r="D386" s="176"/>
      <c r="E386" s="78">
        <f>SUM(B386)*D386</f>
        <v>0</v>
      </c>
      <c r="F386" s="85">
        <v>10</v>
      </c>
      <c r="G386" s="86">
        <f>SUM(E386*F386)</f>
        <v>0</v>
      </c>
      <c r="H386" s="80"/>
      <c r="I386" s="75"/>
    </row>
    <row r="387" spans="1:9" ht="16.5" customHeight="1" thickBot="1" x14ac:dyDescent="0.45">
      <c r="A387" s="87" t="s">
        <v>178</v>
      </c>
      <c r="B387" s="40"/>
      <c r="C387" s="40"/>
      <c r="D387" s="40"/>
      <c r="E387" s="40"/>
      <c r="F387" s="88"/>
      <c r="G387" s="89">
        <f>SUM(G383:G386)</f>
        <v>0</v>
      </c>
      <c r="H387" s="90"/>
      <c r="I387" s="75"/>
    </row>
    <row r="388" spans="1:9" ht="16.5" customHeight="1" thickBot="1" x14ac:dyDescent="0.45">
      <c r="A388" s="183"/>
      <c r="B388" s="93"/>
      <c r="C388" s="93"/>
      <c r="D388" s="93"/>
      <c r="E388" s="93"/>
      <c r="F388" s="184"/>
      <c r="G388" s="185"/>
      <c r="H388" s="80"/>
      <c r="I388" s="80"/>
    </row>
    <row r="389" spans="1:9" ht="16.5" customHeight="1" thickBot="1" x14ac:dyDescent="0.45">
      <c r="A389" s="70" t="s">
        <v>179</v>
      </c>
      <c r="B389" s="71" t="s">
        <v>55</v>
      </c>
      <c r="C389" s="71" t="s">
        <v>56</v>
      </c>
      <c r="D389" s="71" t="s">
        <v>57</v>
      </c>
      <c r="E389" s="72" t="s">
        <v>58</v>
      </c>
      <c r="F389" s="72" t="s">
        <v>168</v>
      </c>
      <c r="G389" s="73" t="s">
        <v>58</v>
      </c>
      <c r="H389" s="80"/>
      <c r="I389" s="80"/>
    </row>
    <row r="390" spans="1:9" ht="16.5" customHeight="1" thickTop="1" thickBot="1" x14ac:dyDescent="0.45">
      <c r="A390" s="76" t="s">
        <v>169</v>
      </c>
      <c r="B390" s="128"/>
      <c r="C390" s="77"/>
      <c r="D390" s="128"/>
      <c r="E390" s="78"/>
      <c r="F390" s="78"/>
      <c r="G390" s="79"/>
      <c r="H390" s="80"/>
      <c r="I390" s="80"/>
    </row>
    <row r="391" spans="1:9" ht="16.5" customHeight="1" thickTop="1" thickBot="1" x14ac:dyDescent="0.45">
      <c r="A391" s="81" t="s">
        <v>170</v>
      </c>
      <c r="B391" s="129">
        <v>86.1</v>
      </c>
      <c r="C391" s="39" t="s">
        <v>171</v>
      </c>
      <c r="D391" s="176"/>
      <c r="E391" s="78">
        <f>SUM(B391)*D391</f>
        <v>0</v>
      </c>
      <c r="F391" s="82">
        <v>3</v>
      </c>
      <c r="G391" s="83">
        <f>SUM(E391*F391)</f>
        <v>0</v>
      </c>
      <c r="H391" s="80"/>
      <c r="I391" s="80"/>
    </row>
    <row r="392" spans="1:9" ht="16.5" customHeight="1" thickTop="1" thickBot="1" x14ac:dyDescent="0.45">
      <c r="A392" s="76" t="s">
        <v>172</v>
      </c>
      <c r="B392" s="129"/>
      <c r="C392" s="39"/>
      <c r="D392" s="129"/>
      <c r="E392" s="78"/>
      <c r="F392" s="78"/>
      <c r="G392" s="79"/>
      <c r="H392" s="80"/>
      <c r="I392" s="80"/>
    </row>
    <row r="393" spans="1:9" ht="16.5" customHeight="1" thickTop="1" x14ac:dyDescent="0.4">
      <c r="A393" s="84" t="s">
        <v>172</v>
      </c>
      <c r="B393" s="129">
        <v>86.1</v>
      </c>
      <c r="C393" s="39" t="s">
        <v>171</v>
      </c>
      <c r="D393" s="176"/>
      <c r="E393" s="78">
        <f>SUM(B393)*D393</f>
        <v>0</v>
      </c>
      <c r="F393" s="82">
        <v>3</v>
      </c>
      <c r="G393" s="83">
        <f>SUM(E393*F393)</f>
        <v>0</v>
      </c>
      <c r="H393" s="80"/>
      <c r="I393" s="80"/>
    </row>
    <row r="394" spans="1:9" ht="16.5" customHeight="1" thickBot="1" x14ac:dyDescent="0.45">
      <c r="A394" s="179" t="s">
        <v>173</v>
      </c>
      <c r="B394" s="129">
        <v>1</v>
      </c>
      <c r="C394" s="39" t="s">
        <v>90</v>
      </c>
      <c r="D394" s="176"/>
      <c r="E394" s="78">
        <f>SUM(B394)*D394</f>
        <v>0</v>
      </c>
      <c r="F394" s="85">
        <v>3</v>
      </c>
      <c r="G394" s="86">
        <f>SUM(E394*F394)</f>
        <v>0</v>
      </c>
      <c r="H394" s="80"/>
      <c r="I394" s="80"/>
    </row>
    <row r="395" spans="1:9" ht="16.5" customHeight="1" thickBot="1" x14ac:dyDescent="0.45">
      <c r="A395" s="87" t="s">
        <v>178</v>
      </c>
      <c r="B395" s="40"/>
      <c r="C395" s="40"/>
      <c r="D395" s="40"/>
      <c r="E395" s="40"/>
      <c r="F395" s="88"/>
      <c r="G395" s="89">
        <f>SUM(G391:G394)</f>
        <v>0</v>
      </c>
      <c r="H395" s="80"/>
      <c r="I395" s="80"/>
    </row>
    <row r="396" spans="1:9" ht="16.5" customHeight="1" thickBot="1" x14ac:dyDescent="0.45">
      <c r="A396" s="180"/>
      <c r="B396" s="180"/>
      <c r="C396" s="180"/>
      <c r="D396" s="180"/>
      <c r="E396" s="180"/>
      <c r="F396" s="180"/>
      <c r="G396" s="180"/>
      <c r="H396" s="180"/>
      <c r="I396" s="180"/>
    </row>
    <row r="397" spans="1:9" ht="16.5" customHeight="1" thickBot="1" x14ac:dyDescent="0.45">
      <c r="A397" s="70" t="s">
        <v>180</v>
      </c>
      <c r="B397" s="71" t="s">
        <v>55</v>
      </c>
      <c r="C397" s="71" t="s">
        <v>56</v>
      </c>
      <c r="D397" s="71" t="s">
        <v>57</v>
      </c>
      <c r="E397" s="72" t="s">
        <v>58</v>
      </c>
      <c r="F397" s="72" t="s">
        <v>168</v>
      </c>
      <c r="G397" s="73" t="s">
        <v>58</v>
      </c>
      <c r="H397" s="80"/>
      <c r="I397" s="75"/>
    </row>
    <row r="398" spans="1:9" ht="16.5" customHeight="1" thickTop="1" thickBot="1" x14ac:dyDescent="0.45">
      <c r="A398" s="76" t="s">
        <v>169</v>
      </c>
      <c r="B398" s="128"/>
      <c r="C398" s="77"/>
      <c r="D398" s="128"/>
      <c r="E398" s="78"/>
      <c r="F398" s="78"/>
      <c r="G398" s="79"/>
      <c r="H398" s="80"/>
      <c r="I398" s="75"/>
    </row>
    <row r="399" spans="1:9" ht="16.5" customHeight="1" thickTop="1" thickBot="1" x14ac:dyDescent="0.45">
      <c r="A399" s="81" t="s">
        <v>170</v>
      </c>
      <c r="B399" s="129">
        <v>94.2</v>
      </c>
      <c r="C399" s="39" t="s">
        <v>171</v>
      </c>
      <c r="D399" s="176"/>
      <c r="E399" s="78">
        <f>SUM(B399)*D399</f>
        <v>0</v>
      </c>
      <c r="F399" s="82">
        <v>6</v>
      </c>
      <c r="G399" s="83">
        <f>SUM(E399*F399)</f>
        <v>0</v>
      </c>
      <c r="H399" s="80"/>
      <c r="I399" s="75"/>
    </row>
    <row r="400" spans="1:9" ht="16.5" customHeight="1" thickTop="1" thickBot="1" x14ac:dyDescent="0.45">
      <c r="A400" s="76" t="s">
        <v>172</v>
      </c>
      <c r="B400" s="129"/>
      <c r="C400" s="39"/>
      <c r="D400" s="129"/>
      <c r="E400" s="78"/>
      <c r="F400" s="78"/>
      <c r="G400" s="79"/>
      <c r="H400" s="80"/>
      <c r="I400" s="75"/>
    </row>
    <row r="401" spans="1:9" ht="16.5" customHeight="1" thickTop="1" x14ac:dyDescent="0.4">
      <c r="A401" s="84" t="s">
        <v>172</v>
      </c>
      <c r="B401" s="129">
        <v>94.2</v>
      </c>
      <c r="C401" s="39" t="s">
        <v>171</v>
      </c>
      <c r="D401" s="176"/>
      <c r="E401" s="78">
        <f>SUM(B401)*D401</f>
        <v>0</v>
      </c>
      <c r="F401" s="82">
        <v>6</v>
      </c>
      <c r="G401" s="83">
        <f>SUM(E401*F401)</f>
        <v>0</v>
      </c>
      <c r="H401" s="80"/>
      <c r="I401" s="75"/>
    </row>
    <row r="402" spans="1:9" ht="16.5" customHeight="1" thickBot="1" x14ac:dyDescent="0.45">
      <c r="A402" s="179" t="s">
        <v>173</v>
      </c>
      <c r="B402" s="129">
        <v>1</v>
      </c>
      <c r="C402" s="39" t="s">
        <v>90</v>
      </c>
      <c r="D402" s="176"/>
      <c r="E402" s="78">
        <f>SUM(B402)*D402</f>
        <v>0</v>
      </c>
      <c r="F402" s="85">
        <v>6</v>
      </c>
      <c r="G402" s="86">
        <f>SUM(E402*F402)</f>
        <v>0</v>
      </c>
      <c r="H402" s="80"/>
      <c r="I402" s="75"/>
    </row>
    <row r="403" spans="1:9" ht="16.5" customHeight="1" thickBot="1" x14ac:dyDescent="0.45">
      <c r="A403" s="87" t="s">
        <v>181</v>
      </c>
      <c r="B403" s="40"/>
      <c r="C403" s="40"/>
      <c r="D403" s="40"/>
      <c r="E403" s="40"/>
      <c r="F403" s="88"/>
      <c r="G403" s="89">
        <f>SUM(G399:G402)</f>
        <v>0</v>
      </c>
      <c r="H403" s="80"/>
      <c r="I403" s="75"/>
    </row>
    <row r="404" spans="1:9" ht="15.4" thickBot="1" x14ac:dyDescent="0.45">
      <c r="A404" s="196"/>
      <c r="B404" s="196"/>
      <c r="C404" s="196"/>
      <c r="D404" s="196"/>
      <c r="E404" s="196"/>
      <c r="F404" s="196"/>
      <c r="G404" s="196"/>
      <c r="H404" s="196"/>
      <c r="I404" s="196"/>
    </row>
    <row r="405" spans="1:9" ht="15.4" thickBot="1" x14ac:dyDescent="0.45">
      <c r="A405" s="112" t="s">
        <v>182</v>
      </c>
      <c r="B405" s="71" t="s">
        <v>55</v>
      </c>
      <c r="C405" s="71" t="s">
        <v>56</v>
      </c>
      <c r="D405" s="71" t="s">
        <v>57</v>
      </c>
      <c r="E405" s="113" t="s">
        <v>58</v>
      </c>
      <c r="F405" s="72"/>
      <c r="G405" s="73"/>
      <c r="H405" s="149"/>
      <c r="I405" s="150"/>
    </row>
    <row r="406" spans="1:9" thickTop="1" thickBot="1" x14ac:dyDescent="0.45">
      <c r="A406" s="114" t="s">
        <v>183</v>
      </c>
      <c r="B406" s="39"/>
      <c r="C406" s="39"/>
      <c r="D406" s="129"/>
      <c r="E406" s="110"/>
      <c r="F406" s="108"/>
      <c r="G406" s="109"/>
      <c r="H406" s="65"/>
      <c r="I406" s="110"/>
    </row>
    <row r="407" spans="1:9" ht="15.4" thickTop="1" x14ac:dyDescent="0.4">
      <c r="A407" s="116" t="s">
        <v>184</v>
      </c>
      <c r="B407" s="39">
        <v>7942</v>
      </c>
      <c r="C407" s="39" t="s">
        <v>185</v>
      </c>
      <c r="D407" s="176"/>
      <c r="E407" s="78">
        <f>SUM(B407)*D407</f>
        <v>0</v>
      </c>
      <c r="F407" s="78"/>
      <c r="G407" s="111"/>
      <c r="H407" s="65"/>
      <c r="I407" s="110"/>
    </row>
    <row r="408" spans="1:9" ht="15.4" thickBot="1" x14ac:dyDescent="0.45">
      <c r="A408" s="117" t="s">
        <v>186</v>
      </c>
      <c r="B408" s="39">
        <v>7942</v>
      </c>
      <c r="C408" s="39" t="s">
        <v>185</v>
      </c>
      <c r="D408" s="176"/>
      <c r="E408" s="78">
        <f t="shared" ref="E408" si="11">SUM(B408)*D408</f>
        <v>0</v>
      </c>
      <c r="F408" s="78"/>
      <c r="G408" s="111"/>
      <c r="H408" s="65"/>
      <c r="I408" s="110"/>
    </row>
    <row r="409" spans="1:9" thickTop="1" thickBot="1" x14ac:dyDescent="0.45">
      <c r="A409" s="114" t="s">
        <v>187</v>
      </c>
      <c r="B409" s="39"/>
      <c r="C409" s="39"/>
      <c r="D409" s="129"/>
      <c r="E409" s="78"/>
      <c r="F409" s="78"/>
      <c r="G409" s="111"/>
      <c r="H409" s="65"/>
      <c r="I409" s="110"/>
    </row>
    <row r="410" spans="1:9" ht="15.4" thickTop="1" x14ac:dyDescent="0.4">
      <c r="A410" s="116" t="s">
        <v>188</v>
      </c>
      <c r="B410" s="39">
        <v>814</v>
      </c>
      <c r="C410" s="39" t="s">
        <v>185</v>
      </c>
      <c r="D410" s="176"/>
      <c r="E410" s="78">
        <f t="shared" ref="E410:E414" si="12">SUM(B410)*D410</f>
        <v>0</v>
      </c>
      <c r="F410" s="78"/>
      <c r="G410" s="111"/>
      <c r="H410" s="65"/>
      <c r="I410" s="110"/>
    </row>
    <row r="411" spans="1:9" ht="15" x14ac:dyDescent="0.4">
      <c r="A411" s="96" t="s">
        <v>189</v>
      </c>
      <c r="B411" s="39">
        <v>592</v>
      </c>
      <c r="C411" s="39" t="s">
        <v>185</v>
      </c>
      <c r="D411" s="176"/>
      <c r="E411" s="78">
        <f t="shared" si="12"/>
        <v>0</v>
      </c>
      <c r="F411" s="78"/>
      <c r="G411" s="111"/>
      <c r="H411" s="65"/>
      <c r="I411" s="110"/>
    </row>
    <row r="412" spans="1:9" ht="15" x14ac:dyDescent="0.4">
      <c r="A412" s="96" t="s">
        <v>190</v>
      </c>
      <c r="B412" s="181" t="s">
        <v>191</v>
      </c>
      <c r="C412" s="39" t="s">
        <v>185</v>
      </c>
      <c r="D412" s="176"/>
      <c r="E412" s="78">
        <f t="shared" si="12"/>
        <v>0</v>
      </c>
      <c r="F412" s="78"/>
      <c r="G412" s="111"/>
      <c r="H412" s="65"/>
      <c r="I412" s="110"/>
    </row>
    <row r="413" spans="1:9" ht="15" x14ac:dyDescent="0.4">
      <c r="A413" s="96" t="s">
        <v>192</v>
      </c>
      <c r="B413" s="39">
        <v>900</v>
      </c>
      <c r="C413" s="39" t="s">
        <v>185</v>
      </c>
      <c r="D413" s="176"/>
      <c r="E413" s="78">
        <f t="shared" si="12"/>
        <v>0</v>
      </c>
      <c r="F413" s="78"/>
      <c r="G413" s="111"/>
      <c r="H413" s="65"/>
      <c r="I413" s="110"/>
    </row>
    <row r="414" spans="1:9" ht="15.4" thickBot="1" x14ac:dyDescent="0.45">
      <c r="A414" s="117" t="s">
        <v>193</v>
      </c>
      <c r="B414" s="39">
        <v>1225</v>
      </c>
      <c r="C414" s="39" t="s">
        <v>185</v>
      </c>
      <c r="D414" s="176"/>
      <c r="E414" s="78">
        <f t="shared" si="12"/>
        <v>0</v>
      </c>
      <c r="F414" s="78"/>
      <c r="G414" s="111"/>
      <c r="H414" s="65"/>
      <c r="I414" s="110"/>
    </row>
    <row r="415" spans="1:9" thickTop="1" thickBot="1" x14ac:dyDescent="0.45">
      <c r="A415" s="114" t="s">
        <v>194</v>
      </c>
      <c r="B415" s="39"/>
      <c r="C415" s="39"/>
      <c r="D415" s="129"/>
      <c r="E415" s="78"/>
      <c r="F415" s="78"/>
      <c r="G415" s="111"/>
      <c r="H415" s="65"/>
      <c r="I415" s="110"/>
    </row>
    <row r="416" spans="1:9" ht="15.4" thickTop="1" x14ac:dyDescent="0.4">
      <c r="A416" s="116" t="s">
        <v>195</v>
      </c>
      <c r="B416" s="39">
        <v>2639</v>
      </c>
      <c r="C416" s="39" t="s">
        <v>185</v>
      </c>
      <c r="D416" s="176"/>
      <c r="E416" s="78">
        <f t="shared" ref="E416:E417" si="13">SUM(B416)*D416</f>
        <v>0</v>
      </c>
      <c r="F416" s="78"/>
      <c r="G416" s="111"/>
      <c r="H416" s="65"/>
      <c r="I416" s="110"/>
    </row>
    <row r="417" spans="1:9" ht="15" x14ac:dyDescent="0.4">
      <c r="A417" s="96" t="s">
        <v>196</v>
      </c>
      <c r="B417" s="39">
        <v>660</v>
      </c>
      <c r="C417" s="39" t="s">
        <v>185</v>
      </c>
      <c r="D417" s="129">
        <v>40</v>
      </c>
      <c r="E417" s="78">
        <f t="shared" si="13"/>
        <v>26400</v>
      </c>
      <c r="F417" s="65" t="s">
        <v>197</v>
      </c>
      <c r="G417" s="111"/>
      <c r="H417" s="65"/>
      <c r="I417" s="110"/>
    </row>
    <row r="418" spans="1:9" ht="15" x14ac:dyDescent="0.4">
      <c r="A418" s="96" t="s">
        <v>198</v>
      </c>
      <c r="B418" s="39">
        <v>67</v>
      </c>
      <c r="C418" s="41" t="s">
        <v>131</v>
      </c>
      <c r="D418" s="129">
        <v>300</v>
      </c>
      <c r="E418" s="78">
        <f t="shared" ref="E418" si="14">SUM(B418)*D418</f>
        <v>20100</v>
      </c>
      <c r="F418" s="65" t="s">
        <v>197</v>
      </c>
      <c r="G418" s="111"/>
      <c r="H418" s="65"/>
      <c r="I418" s="110"/>
    </row>
    <row r="419" spans="1:9" ht="15" x14ac:dyDescent="0.4">
      <c r="A419" s="91" t="s">
        <v>199</v>
      </c>
      <c r="B419" s="41">
        <v>29</v>
      </c>
      <c r="C419" s="41" t="s">
        <v>131</v>
      </c>
      <c r="D419" s="177"/>
      <c r="E419" s="78">
        <f t="shared" ref="E419:E421" si="15">SUM(B419)*D419</f>
        <v>0</v>
      </c>
      <c r="F419" s="78"/>
      <c r="G419" s="111"/>
      <c r="H419" s="65"/>
      <c r="I419" s="110"/>
    </row>
    <row r="420" spans="1:9" ht="15" x14ac:dyDescent="0.4">
      <c r="A420" s="96" t="s">
        <v>200</v>
      </c>
      <c r="B420" s="39">
        <v>507</v>
      </c>
      <c r="C420" s="39" t="s">
        <v>201</v>
      </c>
      <c r="D420" s="176"/>
      <c r="E420" s="78">
        <f t="shared" si="15"/>
        <v>0</v>
      </c>
      <c r="F420" s="78"/>
      <c r="G420" s="111"/>
      <c r="H420" s="65"/>
      <c r="I420" s="110"/>
    </row>
    <row r="421" spans="1:9" ht="15.4" thickBot="1" x14ac:dyDescent="0.45">
      <c r="A421" s="117" t="s">
        <v>202</v>
      </c>
      <c r="B421" s="39">
        <v>401</v>
      </c>
      <c r="C421" s="39" t="s">
        <v>201</v>
      </c>
      <c r="D421" s="176"/>
      <c r="E421" s="78">
        <f t="shared" si="15"/>
        <v>0</v>
      </c>
      <c r="F421" s="78"/>
      <c r="G421" s="111"/>
      <c r="H421" s="65"/>
      <c r="I421" s="110"/>
    </row>
    <row r="422" spans="1:9" thickTop="1" thickBot="1" x14ac:dyDescent="0.45">
      <c r="A422" s="114" t="s">
        <v>203</v>
      </c>
      <c r="B422" s="39"/>
      <c r="C422" s="39"/>
      <c r="D422" s="129"/>
      <c r="E422" s="78"/>
      <c r="F422" s="78"/>
      <c r="G422" s="111"/>
      <c r="H422" s="65"/>
      <c r="I422" s="110"/>
    </row>
    <row r="423" spans="1:9" ht="15.4" thickTop="1" x14ac:dyDescent="0.4">
      <c r="A423" s="116" t="s">
        <v>204</v>
      </c>
      <c r="B423" s="39">
        <v>1</v>
      </c>
      <c r="C423" s="39" t="s">
        <v>90</v>
      </c>
      <c r="D423" s="129">
        <v>81000</v>
      </c>
      <c r="E423" s="78">
        <f t="shared" ref="E423:E425" si="16">SUM(B423)*D423</f>
        <v>81000</v>
      </c>
      <c r="F423" s="65" t="s">
        <v>197</v>
      </c>
      <c r="G423" s="111"/>
      <c r="H423" s="65"/>
      <c r="I423" s="110"/>
    </row>
    <row r="424" spans="1:9" ht="15" x14ac:dyDescent="0.4">
      <c r="A424" s="96" t="s">
        <v>205</v>
      </c>
      <c r="B424" s="39">
        <v>27</v>
      </c>
      <c r="C424" s="39" t="s">
        <v>90</v>
      </c>
      <c r="D424" s="176"/>
      <c r="E424" s="78">
        <f t="shared" si="16"/>
        <v>0</v>
      </c>
      <c r="F424" s="78"/>
      <c r="G424" s="111"/>
      <c r="H424" s="65"/>
      <c r="I424" s="110"/>
    </row>
    <row r="425" spans="1:9" ht="15.4" thickBot="1" x14ac:dyDescent="0.45">
      <c r="A425" s="117" t="s">
        <v>206</v>
      </c>
      <c r="B425" s="39">
        <v>1</v>
      </c>
      <c r="C425" s="39" t="s">
        <v>90</v>
      </c>
      <c r="D425" s="129">
        <v>6000</v>
      </c>
      <c r="E425" s="78">
        <f t="shared" si="16"/>
        <v>6000</v>
      </c>
      <c r="F425" s="65" t="s">
        <v>197</v>
      </c>
      <c r="G425" s="111"/>
      <c r="H425" s="65"/>
      <c r="I425" s="110"/>
    </row>
    <row r="426" spans="1:9" thickTop="1" thickBot="1" x14ac:dyDescent="0.45">
      <c r="A426" s="114" t="s">
        <v>207</v>
      </c>
      <c r="B426" s="39"/>
      <c r="C426" s="39"/>
      <c r="D426" s="129"/>
      <c r="E426" s="78"/>
      <c r="F426" s="78"/>
      <c r="G426" s="111"/>
      <c r="H426" s="65"/>
      <c r="I426" s="110"/>
    </row>
    <row r="427" spans="1:9" ht="15.4" thickTop="1" x14ac:dyDescent="0.4">
      <c r="A427" s="116" t="s">
        <v>208</v>
      </c>
      <c r="B427" s="39">
        <v>1</v>
      </c>
      <c r="C427" s="39" t="s">
        <v>90</v>
      </c>
      <c r="D427" s="129">
        <v>23000</v>
      </c>
      <c r="E427" s="78">
        <f t="shared" ref="E427:E431" si="17">SUM(B427)*D427</f>
        <v>23000</v>
      </c>
      <c r="F427" s="65" t="s">
        <v>197</v>
      </c>
      <c r="G427" s="111"/>
      <c r="H427" s="65"/>
      <c r="I427" s="110"/>
    </row>
    <row r="428" spans="1:9" ht="15" x14ac:dyDescent="0.4">
      <c r="A428" s="96" t="s">
        <v>209</v>
      </c>
      <c r="B428" s="39">
        <v>1</v>
      </c>
      <c r="C428" s="39" t="s">
        <v>90</v>
      </c>
      <c r="D428" s="129">
        <v>17250</v>
      </c>
      <c r="E428" s="78">
        <f t="shared" si="17"/>
        <v>17250</v>
      </c>
      <c r="F428" s="65" t="s">
        <v>197</v>
      </c>
      <c r="G428" s="111"/>
      <c r="H428" s="65"/>
      <c r="I428" s="110"/>
    </row>
    <row r="429" spans="1:9" ht="15" x14ac:dyDescent="0.4">
      <c r="A429" s="96" t="s">
        <v>210</v>
      </c>
      <c r="B429" s="39">
        <v>1</v>
      </c>
      <c r="C429" s="39" t="s">
        <v>90</v>
      </c>
      <c r="D429" s="129">
        <v>23000</v>
      </c>
      <c r="E429" s="78">
        <f t="shared" si="17"/>
        <v>23000</v>
      </c>
      <c r="F429" s="65" t="s">
        <v>197</v>
      </c>
      <c r="G429" s="111"/>
      <c r="H429" s="65"/>
      <c r="I429" s="110"/>
    </row>
    <row r="430" spans="1:9" ht="15" x14ac:dyDescent="0.4">
      <c r="A430" s="134" t="s">
        <v>211</v>
      </c>
      <c r="B430" s="39">
        <v>1</v>
      </c>
      <c r="C430" s="39" t="s">
        <v>212</v>
      </c>
      <c r="D430" s="129">
        <v>8250</v>
      </c>
      <c r="E430" s="78">
        <f t="shared" si="17"/>
        <v>8250</v>
      </c>
      <c r="F430" s="65" t="s">
        <v>197</v>
      </c>
      <c r="G430" s="111"/>
      <c r="H430" s="65"/>
      <c r="I430" s="110"/>
    </row>
    <row r="431" spans="1:9" ht="15" x14ac:dyDescent="0.4">
      <c r="A431" s="96" t="s">
        <v>213</v>
      </c>
      <c r="B431" s="39">
        <v>1</v>
      </c>
      <c r="C431" s="39" t="s">
        <v>90</v>
      </c>
      <c r="D431" s="129">
        <v>11500</v>
      </c>
      <c r="E431" s="78">
        <f t="shared" si="17"/>
        <v>11500</v>
      </c>
      <c r="F431" s="65" t="s">
        <v>197</v>
      </c>
      <c r="G431" s="111"/>
      <c r="H431" s="65"/>
      <c r="I431" s="110"/>
    </row>
    <row r="432" spans="1:9" ht="15.4" thickBot="1" x14ac:dyDescent="0.45">
      <c r="A432" s="96" t="s">
        <v>214</v>
      </c>
      <c r="B432" s="39">
        <v>1</v>
      </c>
      <c r="C432" s="39" t="s">
        <v>90</v>
      </c>
      <c r="D432" s="129">
        <v>6000</v>
      </c>
      <c r="E432" s="78">
        <f>SUM(B432)*D432</f>
        <v>6000</v>
      </c>
      <c r="F432" s="145" t="s">
        <v>197</v>
      </c>
      <c r="G432" s="118"/>
      <c r="H432" s="65"/>
      <c r="I432" s="110"/>
    </row>
    <row r="433" spans="1:9" ht="15.4" thickBot="1" x14ac:dyDescent="0.45">
      <c r="A433" s="87" t="s">
        <v>215</v>
      </c>
      <c r="B433" s="40"/>
      <c r="C433" s="40"/>
      <c r="D433" s="40"/>
      <c r="E433" s="40"/>
      <c r="F433" s="88"/>
      <c r="G433" s="89">
        <f>SUM(E407:E432)</f>
        <v>222500</v>
      </c>
      <c r="H433" s="119"/>
      <c r="I433" s="115"/>
    </row>
    <row r="434" spans="1:9" ht="15.4" thickBot="1" x14ac:dyDescent="0.45">
      <c r="A434" s="197"/>
      <c r="B434" s="197"/>
      <c r="C434" s="197"/>
      <c r="D434" s="197"/>
      <c r="E434" s="197"/>
      <c r="F434" s="197"/>
      <c r="G434" s="197"/>
      <c r="H434" s="197"/>
      <c r="I434" s="198"/>
    </row>
    <row r="435" spans="1:9" ht="15.4" thickBot="1" x14ac:dyDescent="0.45">
      <c r="A435" s="192" t="s">
        <v>216</v>
      </c>
      <c r="B435" s="192"/>
      <c r="C435" s="192"/>
      <c r="D435" s="192"/>
      <c r="E435" s="188"/>
      <c r="F435" s="124"/>
      <c r="G435" s="99" t="s">
        <v>217</v>
      </c>
      <c r="H435" s="27"/>
      <c r="I435" s="130"/>
    </row>
    <row r="436" spans="1:9" ht="15" x14ac:dyDescent="0.4">
      <c r="A436" s="102"/>
      <c r="B436" s="101"/>
      <c r="C436" s="100"/>
      <c r="D436" s="100"/>
      <c r="E436" s="100"/>
      <c r="F436" s="125"/>
      <c r="G436" s="79"/>
      <c r="H436" s="27"/>
      <c r="I436" s="130"/>
    </row>
    <row r="437" spans="1:9" ht="15" x14ac:dyDescent="0.4">
      <c r="A437" s="103" t="s">
        <v>54</v>
      </c>
      <c r="B437" s="92"/>
      <c r="C437" s="93"/>
      <c r="D437" s="93"/>
      <c r="E437" s="93"/>
      <c r="F437" s="126"/>
      <c r="G437" s="120">
        <f>SUM(E355)</f>
        <v>0</v>
      </c>
      <c r="H437" s="27"/>
      <c r="I437" s="130"/>
    </row>
    <row r="438" spans="1:9" ht="15" x14ac:dyDescent="0.4">
      <c r="A438" s="103" t="s">
        <v>218</v>
      </c>
      <c r="B438" s="92"/>
      <c r="C438" s="93"/>
      <c r="D438" s="93"/>
      <c r="E438" s="93"/>
      <c r="F438" s="126"/>
      <c r="G438" s="97">
        <f>SUM(G367,G375,G383,G391,G399)</f>
        <v>0</v>
      </c>
      <c r="H438" s="27"/>
      <c r="I438" s="130"/>
    </row>
    <row r="439" spans="1:9" ht="15" x14ac:dyDescent="0.4">
      <c r="A439" s="103" t="s">
        <v>219</v>
      </c>
      <c r="B439" s="92"/>
      <c r="C439" s="93"/>
      <c r="D439" s="93"/>
      <c r="E439" s="93"/>
      <c r="F439" s="126"/>
      <c r="G439" s="97">
        <f>SUM(G369,G377,G385,G393,G401)</f>
        <v>0</v>
      </c>
      <c r="H439" s="27"/>
      <c r="I439" s="130"/>
    </row>
    <row r="440" spans="1:9" ht="15" x14ac:dyDescent="0.4">
      <c r="A440" s="103" t="s">
        <v>220</v>
      </c>
      <c r="B440" s="92"/>
      <c r="C440" s="93"/>
      <c r="D440" s="93"/>
      <c r="E440" s="93"/>
      <c r="F440" s="126"/>
      <c r="G440" s="97">
        <f>SUM(G370,G378,G386,G394,G402)</f>
        <v>0</v>
      </c>
      <c r="H440" s="27"/>
      <c r="I440" s="130"/>
    </row>
    <row r="441" spans="1:9" ht="15" x14ac:dyDescent="0.4">
      <c r="A441" s="103" t="s">
        <v>221</v>
      </c>
      <c r="B441" s="92"/>
      <c r="C441" s="93"/>
      <c r="D441" s="93"/>
      <c r="E441" s="93"/>
      <c r="F441" s="126"/>
      <c r="G441" s="97">
        <f>SUM(G433)</f>
        <v>222500</v>
      </c>
      <c r="H441" s="27"/>
      <c r="I441" s="130"/>
    </row>
    <row r="442" spans="1:9" ht="15" x14ac:dyDescent="0.4">
      <c r="A442" s="103" t="s">
        <v>222</v>
      </c>
      <c r="B442" s="92"/>
      <c r="C442" s="93"/>
      <c r="D442" s="93"/>
      <c r="E442" s="93"/>
      <c r="F442" s="126"/>
      <c r="G442" s="97">
        <f>SUM(G437:G441)*3%</f>
        <v>6675</v>
      </c>
      <c r="H442" s="27"/>
      <c r="I442" s="130"/>
    </row>
    <row r="443" spans="1:9" ht="15" x14ac:dyDescent="0.4">
      <c r="A443" s="103" t="s">
        <v>237</v>
      </c>
      <c r="B443" s="92"/>
      <c r="C443" s="93"/>
      <c r="D443" s="93"/>
      <c r="E443" s="93"/>
      <c r="F443" s="126"/>
      <c r="G443" s="97">
        <f>SUM(G437:G442)*E361</f>
        <v>0</v>
      </c>
      <c r="H443" s="27"/>
      <c r="I443" s="130"/>
    </row>
    <row r="444" spans="1:9" ht="15.4" thickBot="1" x14ac:dyDescent="0.45">
      <c r="A444" s="103"/>
      <c r="B444" s="92"/>
      <c r="C444" s="93"/>
      <c r="D444" s="93"/>
      <c r="E444" s="93"/>
      <c r="F444" s="126"/>
      <c r="G444" s="98"/>
      <c r="H444" s="27"/>
      <c r="I444" s="130"/>
    </row>
    <row r="445" spans="1:9" ht="15.4" thickBot="1" x14ac:dyDescent="0.45">
      <c r="A445" s="104" t="s">
        <v>238</v>
      </c>
      <c r="B445" s="105"/>
      <c r="C445" s="106"/>
      <c r="D445" s="106"/>
      <c r="E445" s="106"/>
      <c r="F445" s="127"/>
      <c r="G445" s="107">
        <f>SUM(G437:G444)</f>
        <v>229175</v>
      </c>
      <c r="H445" s="131"/>
      <c r="I445" s="132"/>
    </row>
    <row r="446" spans="1:9" ht="15.4" thickBot="1" x14ac:dyDescent="0.45">
      <c r="A446" s="24"/>
      <c r="C446" s="25"/>
      <c r="D446" s="25"/>
      <c r="E446" s="25"/>
      <c r="F446" s="26"/>
      <c r="G446" s="27"/>
      <c r="H446" s="27"/>
      <c r="I446" s="25"/>
    </row>
    <row r="447" spans="1:9" ht="24" customHeight="1" thickBot="1" x14ac:dyDescent="0.45">
      <c r="A447" s="193" t="s">
        <v>239</v>
      </c>
      <c r="B447" s="194"/>
      <c r="C447" s="194"/>
      <c r="D447" s="194"/>
      <c r="E447" s="194"/>
      <c r="F447" s="195"/>
      <c r="G447" s="153"/>
    </row>
    <row r="448" spans="1:9" ht="24" customHeight="1" thickBot="1" x14ac:dyDescent="0.45">
      <c r="A448" s="135" t="s">
        <v>224</v>
      </c>
      <c r="B448" s="154"/>
      <c r="C448" s="155"/>
      <c r="D448" s="155"/>
      <c r="E448" s="155"/>
      <c r="F448" s="156"/>
      <c r="G448" s="157">
        <f>SUM(G221)</f>
        <v>229175</v>
      </c>
    </row>
    <row r="449" spans="1:7" ht="24" customHeight="1" thickBot="1" x14ac:dyDescent="0.45">
      <c r="A449" s="188" t="s">
        <v>238</v>
      </c>
      <c r="B449" s="189"/>
      <c r="C449" s="189"/>
      <c r="D449" s="189"/>
      <c r="E449" s="189"/>
      <c r="F449" s="190"/>
      <c r="G449" s="157">
        <f>SUM(G445)</f>
        <v>229175</v>
      </c>
    </row>
    <row r="450" spans="1:7" ht="30.95" customHeight="1" thickBot="1" x14ac:dyDescent="0.45">
      <c r="A450" s="188" t="s">
        <v>240</v>
      </c>
      <c r="B450" s="189"/>
      <c r="C450" s="189"/>
      <c r="D450" s="189"/>
      <c r="E450" s="189"/>
      <c r="F450" s="190"/>
      <c r="G450" s="157">
        <f>SUM(G448:G449)</f>
        <v>458350</v>
      </c>
    </row>
  </sheetData>
  <sheetProtection algorithmName="SHA-512" hashValue="rmJ0MruRkUW7fSL/l/U9HhPQrxRqCUSk8be33wrsZqcamqteU9srelP8ae5EYqjwFJJSH1sRuYxuoPIwz96HGA==" saltValue="VsdxcH9K6TBhd0V/OZmm5w==" spinCount="100000" sheet="1" selectLockedCells="1"/>
  <mergeCells count="242">
    <mergeCell ref="A449:F449"/>
    <mergeCell ref="A450:F450"/>
    <mergeCell ref="A364:I364"/>
    <mergeCell ref="A372:I372"/>
    <mergeCell ref="A404:I404"/>
    <mergeCell ref="A434:I434"/>
    <mergeCell ref="A435:E435"/>
    <mergeCell ref="A447:F447"/>
    <mergeCell ref="F355:I355"/>
    <mergeCell ref="F356:I356"/>
    <mergeCell ref="F358:I358"/>
    <mergeCell ref="F359:I359"/>
    <mergeCell ref="F360:I360"/>
    <mergeCell ref="F361:I361"/>
    <mergeCell ref="F349:I349"/>
    <mergeCell ref="F350:I350"/>
    <mergeCell ref="F351:I351"/>
    <mergeCell ref="F352:I352"/>
    <mergeCell ref="F353:I353"/>
    <mergeCell ref="F354:I354"/>
    <mergeCell ref="F343:I343"/>
    <mergeCell ref="F344:I344"/>
    <mergeCell ref="F345:I345"/>
    <mergeCell ref="F346:I346"/>
    <mergeCell ref="F347:I347"/>
    <mergeCell ref="F348:I348"/>
    <mergeCell ref="F337:I337"/>
    <mergeCell ref="F338:I338"/>
    <mergeCell ref="F339:I339"/>
    <mergeCell ref="F340:I340"/>
    <mergeCell ref="F341:I341"/>
    <mergeCell ref="F342:I342"/>
    <mergeCell ref="F331:I331"/>
    <mergeCell ref="F332:I332"/>
    <mergeCell ref="F333:I333"/>
    <mergeCell ref="F334:I334"/>
    <mergeCell ref="F335:I335"/>
    <mergeCell ref="F336:I336"/>
    <mergeCell ref="F325:I325"/>
    <mergeCell ref="F326:I326"/>
    <mergeCell ref="F327:I327"/>
    <mergeCell ref="F328:I328"/>
    <mergeCell ref="F329:I329"/>
    <mergeCell ref="F330:I330"/>
    <mergeCell ref="F319:I319"/>
    <mergeCell ref="F320:I320"/>
    <mergeCell ref="F321:I321"/>
    <mergeCell ref="F322:I322"/>
    <mergeCell ref="F323:I323"/>
    <mergeCell ref="F324:I324"/>
    <mergeCell ref="F313:I313"/>
    <mergeCell ref="F314:I314"/>
    <mergeCell ref="F315:I315"/>
    <mergeCell ref="F316:I316"/>
    <mergeCell ref="F317:I317"/>
    <mergeCell ref="F318:I318"/>
    <mergeCell ref="F307:I307"/>
    <mergeCell ref="F308:I308"/>
    <mergeCell ref="F309:I309"/>
    <mergeCell ref="F310:I310"/>
    <mergeCell ref="F311:I311"/>
    <mergeCell ref="F312:I312"/>
    <mergeCell ref="F301:I301"/>
    <mergeCell ref="F302:I302"/>
    <mergeCell ref="F303:I303"/>
    <mergeCell ref="F304:I304"/>
    <mergeCell ref="F305:I305"/>
    <mergeCell ref="F306:I306"/>
    <mergeCell ref="F295:I295"/>
    <mergeCell ref="F296:I296"/>
    <mergeCell ref="F297:I297"/>
    <mergeCell ref="F298:I298"/>
    <mergeCell ref="F299:I299"/>
    <mergeCell ref="F300:I300"/>
    <mergeCell ref="F289:I289"/>
    <mergeCell ref="F290:I290"/>
    <mergeCell ref="F291:I291"/>
    <mergeCell ref="F292:I292"/>
    <mergeCell ref="F293:I293"/>
    <mergeCell ref="F294:I294"/>
    <mergeCell ref="F283:I283"/>
    <mergeCell ref="F284:I284"/>
    <mergeCell ref="F285:I285"/>
    <mergeCell ref="F286:I286"/>
    <mergeCell ref="F287:I287"/>
    <mergeCell ref="F288:I288"/>
    <mergeCell ref="F277:I277"/>
    <mergeCell ref="F278:I278"/>
    <mergeCell ref="F279:I279"/>
    <mergeCell ref="F280:I280"/>
    <mergeCell ref="F281:I281"/>
    <mergeCell ref="F282:I282"/>
    <mergeCell ref="F271:I271"/>
    <mergeCell ref="F272:I272"/>
    <mergeCell ref="F273:I273"/>
    <mergeCell ref="F274:I274"/>
    <mergeCell ref="F275:I275"/>
    <mergeCell ref="F276:I276"/>
    <mergeCell ref="F265:I265"/>
    <mergeCell ref="F266:I266"/>
    <mergeCell ref="F267:I267"/>
    <mergeCell ref="F268:I268"/>
    <mergeCell ref="F269:I269"/>
    <mergeCell ref="F270:I270"/>
    <mergeCell ref="A259:I259"/>
    <mergeCell ref="A260:I260"/>
    <mergeCell ref="A261:I261"/>
    <mergeCell ref="F262:I262"/>
    <mergeCell ref="F263:I263"/>
    <mergeCell ref="F264:I264"/>
    <mergeCell ref="A253:I253"/>
    <mergeCell ref="A254:I254"/>
    <mergeCell ref="A255:I255"/>
    <mergeCell ref="A256:I256"/>
    <mergeCell ref="A257:I257"/>
    <mergeCell ref="A258:I258"/>
    <mergeCell ref="D228:E228"/>
    <mergeCell ref="B230:H230"/>
    <mergeCell ref="A249:I249"/>
    <mergeCell ref="A250:I250"/>
    <mergeCell ref="A251:I251"/>
    <mergeCell ref="A252:I252"/>
    <mergeCell ref="A140:I140"/>
    <mergeCell ref="A148:I148"/>
    <mergeCell ref="A180:I180"/>
    <mergeCell ref="A210:I210"/>
    <mergeCell ref="A211:E211"/>
    <mergeCell ref="B227:H227"/>
    <mergeCell ref="F131:I131"/>
    <mergeCell ref="F132:I132"/>
    <mergeCell ref="F134:I134"/>
    <mergeCell ref="F135:I135"/>
    <mergeCell ref="F136:I136"/>
    <mergeCell ref="F137:I137"/>
    <mergeCell ref="F125:I125"/>
    <mergeCell ref="F126:I126"/>
    <mergeCell ref="F127:I127"/>
    <mergeCell ref="F128:I128"/>
    <mergeCell ref="F129:I129"/>
    <mergeCell ref="F130:I130"/>
    <mergeCell ref="F119:I119"/>
    <mergeCell ref="F120:I120"/>
    <mergeCell ref="F121:I121"/>
    <mergeCell ref="F122:I122"/>
    <mergeCell ref="F123:I123"/>
    <mergeCell ref="F124:I124"/>
    <mergeCell ref="F113:I113"/>
    <mergeCell ref="F114:I114"/>
    <mergeCell ref="F115:I115"/>
    <mergeCell ref="F116:I116"/>
    <mergeCell ref="F117:I117"/>
    <mergeCell ref="F118:I118"/>
    <mergeCell ref="F107:I107"/>
    <mergeCell ref="F108:I108"/>
    <mergeCell ref="F109:I109"/>
    <mergeCell ref="F110:I110"/>
    <mergeCell ref="F111:I111"/>
    <mergeCell ref="F112:I112"/>
    <mergeCell ref="F101:I101"/>
    <mergeCell ref="F102:I102"/>
    <mergeCell ref="F103:I103"/>
    <mergeCell ref="F104:I104"/>
    <mergeCell ref="F105:I105"/>
    <mergeCell ref="F106:I106"/>
    <mergeCell ref="F95:I95"/>
    <mergeCell ref="F96:I96"/>
    <mergeCell ref="F97:I97"/>
    <mergeCell ref="F98:I98"/>
    <mergeCell ref="F99:I99"/>
    <mergeCell ref="F100:I100"/>
    <mergeCell ref="F89:I89"/>
    <mergeCell ref="F90:I90"/>
    <mergeCell ref="F91:I91"/>
    <mergeCell ref="F92:I92"/>
    <mergeCell ref="F93:I93"/>
    <mergeCell ref="F94:I94"/>
    <mergeCell ref="F83:I83"/>
    <mergeCell ref="F84:I84"/>
    <mergeCell ref="F85:I85"/>
    <mergeCell ref="F86:I86"/>
    <mergeCell ref="F87:I87"/>
    <mergeCell ref="F88:I88"/>
    <mergeCell ref="F77:I77"/>
    <mergeCell ref="F78:I78"/>
    <mergeCell ref="F79:I79"/>
    <mergeCell ref="F80:I80"/>
    <mergeCell ref="F81:I81"/>
    <mergeCell ref="F82:I82"/>
    <mergeCell ref="F71:I71"/>
    <mergeCell ref="F72:I72"/>
    <mergeCell ref="F73:I73"/>
    <mergeCell ref="F74:I74"/>
    <mergeCell ref="F75:I75"/>
    <mergeCell ref="F76:I76"/>
    <mergeCell ref="F65:I65"/>
    <mergeCell ref="F66:I66"/>
    <mergeCell ref="F67:I67"/>
    <mergeCell ref="F68:I68"/>
    <mergeCell ref="F69:I69"/>
    <mergeCell ref="F70:I70"/>
    <mergeCell ref="F59:I59"/>
    <mergeCell ref="F60:I60"/>
    <mergeCell ref="F61:I61"/>
    <mergeCell ref="F62:I62"/>
    <mergeCell ref="F63:I63"/>
    <mergeCell ref="F64:I64"/>
    <mergeCell ref="F53:I53"/>
    <mergeCell ref="F54:I54"/>
    <mergeCell ref="F55:I55"/>
    <mergeCell ref="F56:I56"/>
    <mergeCell ref="F57:I57"/>
    <mergeCell ref="F58:I58"/>
    <mergeCell ref="F47:I47"/>
    <mergeCell ref="F48:I48"/>
    <mergeCell ref="F49:I49"/>
    <mergeCell ref="F50:I50"/>
    <mergeCell ref="F51:I51"/>
    <mergeCell ref="F52:I52"/>
    <mergeCell ref="F41:I41"/>
    <mergeCell ref="F42:I42"/>
    <mergeCell ref="F43:I43"/>
    <mergeCell ref="F44:I44"/>
    <mergeCell ref="F45:I45"/>
    <mergeCell ref="F46:I46"/>
    <mergeCell ref="A35:I35"/>
    <mergeCell ref="A36:I36"/>
    <mergeCell ref="A37:I37"/>
    <mergeCell ref="F38:I38"/>
    <mergeCell ref="F39:I39"/>
    <mergeCell ref="F40:I40"/>
    <mergeCell ref="A29:I29"/>
    <mergeCell ref="A30:I30"/>
    <mergeCell ref="A31:I31"/>
    <mergeCell ref="A32:I32"/>
    <mergeCell ref="A33:I33"/>
    <mergeCell ref="A34:I34"/>
    <mergeCell ref="B4:H4"/>
    <mergeCell ref="D5:E5"/>
    <mergeCell ref="B7:H7"/>
    <mergeCell ref="A26:I26"/>
    <mergeCell ref="A27:I27"/>
    <mergeCell ref="A28:I28"/>
  </mergeCells>
  <pageMargins left="0.7" right="0.7" top="0.75" bottom="0.75" header="0.3" footer="0.3"/>
  <pageSetup paperSize="9" scale="48" fitToHeight="0" orientation="portrait" r:id="rId1"/>
  <rowBreaks count="7" manualBreakCount="7">
    <brk id="64" max="8" man="1"/>
    <brk id="138" max="8" man="1"/>
    <brk id="180" max="8" man="1"/>
    <brk id="222" max="8" man="1"/>
    <brk id="288" max="8" man="1"/>
    <brk id="362" max="8" man="1"/>
    <brk id="404"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K484"/>
  <sheetViews>
    <sheetView view="pageBreakPreview" topLeftCell="A260" zoomScaleNormal="100" zoomScaleSheetLayoutView="100" workbookViewId="0">
      <selection activeCell="B4" sqref="B4:H4"/>
    </sheetView>
  </sheetViews>
  <sheetFormatPr defaultRowHeight="15.75" x14ac:dyDescent="0.5"/>
  <cols>
    <col min="1" max="1" width="49.44140625" customWidth="1"/>
    <col min="2" max="2" width="17.109375" customWidth="1"/>
    <col min="3" max="3" width="8.88671875" style="22"/>
    <col min="5" max="5" width="10.88671875" customWidth="1"/>
    <col min="6" max="6" width="14.77734375" style="13" customWidth="1"/>
    <col min="7" max="7" width="15.33203125" style="18" customWidth="1"/>
    <col min="8" max="8" width="17" style="18" customWidth="1"/>
    <col min="9" max="9" width="7.21875" customWidth="1"/>
  </cols>
  <sheetData>
    <row r="1" spans="1:9" ht="30" customHeight="1" x14ac:dyDescent="0.5">
      <c r="A1" s="30" t="s">
        <v>0</v>
      </c>
      <c r="B1" s="2"/>
      <c r="C1" s="23"/>
      <c r="D1" s="2"/>
      <c r="E1" s="2"/>
      <c r="F1" s="12"/>
      <c r="G1" s="17"/>
      <c r="H1" s="17"/>
      <c r="I1" s="3"/>
    </row>
    <row r="2" spans="1:9" ht="30" customHeight="1" x14ac:dyDescent="0.5">
      <c r="A2" s="5" t="s">
        <v>1</v>
      </c>
      <c r="I2" s="4"/>
    </row>
    <row r="3" spans="1:9" ht="30" customHeight="1" x14ac:dyDescent="0.5">
      <c r="A3" s="5" t="s">
        <v>16</v>
      </c>
      <c r="I3" s="4"/>
    </row>
    <row r="4" spans="1:9" ht="30" customHeight="1" x14ac:dyDescent="0.4">
      <c r="A4" s="29" t="s">
        <v>3</v>
      </c>
      <c r="B4" s="186" t="s">
        <v>268</v>
      </c>
      <c r="C4" s="186"/>
      <c r="D4" s="186"/>
      <c r="E4" s="186"/>
      <c r="F4" s="186"/>
      <c r="G4" s="186"/>
      <c r="H4" s="186"/>
      <c r="I4" s="4"/>
    </row>
    <row r="5" spans="1:9" ht="30.75" customHeight="1" x14ac:dyDescent="0.5">
      <c r="A5" s="29" t="s">
        <v>249</v>
      </c>
      <c r="B5" s="7"/>
      <c r="D5" s="246"/>
      <c r="E5" s="246"/>
      <c r="F5" s="14"/>
      <c r="G5" s="19"/>
      <c r="I5" s="4"/>
    </row>
    <row r="6" spans="1:9" ht="30.75" customHeight="1" x14ac:dyDescent="0.5">
      <c r="A6" s="29" t="s">
        <v>18</v>
      </c>
      <c r="B6" s="7"/>
      <c r="D6" s="122"/>
      <c r="E6" s="122"/>
      <c r="F6" s="14"/>
      <c r="G6" s="19"/>
      <c r="I6" s="4"/>
    </row>
    <row r="7" spans="1:9" ht="30.75" customHeight="1" x14ac:dyDescent="0.4">
      <c r="A7" s="29" t="s">
        <v>19</v>
      </c>
      <c r="B7" s="244" t="s">
        <v>250</v>
      </c>
      <c r="C7" s="244"/>
      <c r="D7" s="244"/>
      <c r="E7" s="244"/>
      <c r="F7" s="244"/>
      <c r="G7" s="244"/>
      <c r="H7" s="244"/>
      <c r="I7" s="4"/>
    </row>
    <row r="8" spans="1:9" ht="11.25" customHeight="1" thickBot="1" x14ac:dyDescent="0.55000000000000004">
      <c r="A8" s="32"/>
      <c r="B8" s="9"/>
      <c r="C8" s="28"/>
      <c r="D8" s="9"/>
      <c r="E8" s="9"/>
      <c r="F8" s="15"/>
      <c r="G8" s="20"/>
      <c r="H8" s="20"/>
      <c r="I8" s="10"/>
    </row>
    <row r="9" spans="1:9" x14ac:dyDescent="0.5">
      <c r="A9" s="1"/>
      <c r="B9" s="2"/>
      <c r="C9" s="23"/>
      <c r="D9" s="2"/>
      <c r="E9" s="2"/>
      <c r="F9" s="12"/>
      <c r="G9" s="17"/>
      <c r="H9" s="17"/>
      <c r="I9" s="3"/>
    </row>
    <row r="10" spans="1:9" x14ac:dyDescent="0.5">
      <c r="A10" s="11" t="s">
        <v>21</v>
      </c>
      <c r="I10" s="4"/>
    </row>
    <row r="11" spans="1:9" x14ac:dyDescent="0.5">
      <c r="A11" s="6"/>
      <c r="I11" s="4"/>
    </row>
    <row r="12" spans="1:9" ht="15" customHeight="1" x14ac:dyDescent="0.4">
      <c r="A12" s="139" t="s">
        <v>22</v>
      </c>
      <c r="B12" t="s">
        <v>23</v>
      </c>
      <c r="C12"/>
      <c r="D12" s="133"/>
      <c r="E12" s="141" t="s">
        <v>251</v>
      </c>
      <c r="F12" s="133"/>
      <c r="G12" s="133"/>
      <c r="H12" s="133"/>
      <c r="I12" s="95"/>
    </row>
    <row r="13" spans="1:9" ht="15" x14ac:dyDescent="0.4">
      <c r="A13" s="139" t="s">
        <v>25</v>
      </c>
      <c r="B13" s="182">
        <v>71.599999999999994</v>
      </c>
      <c r="C13" s="31" t="s">
        <v>26</v>
      </c>
      <c r="D13" s="31"/>
      <c r="E13" s="136">
        <v>19</v>
      </c>
      <c r="F13" s="137">
        <f>SUM(B13)*E13</f>
        <v>1360.3999999999999</v>
      </c>
      <c r="G13" s="123" t="s">
        <v>27</v>
      </c>
      <c r="H13" s="123"/>
      <c r="I13" s="21"/>
    </row>
    <row r="14" spans="1:9" ht="15" x14ac:dyDescent="0.4">
      <c r="A14" s="139"/>
      <c r="B14" s="182">
        <v>85.2</v>
      </c>
      <c r="C14" s="31" t="s">
        <v>28</v>
      </c>
      <c r="D14" s="31"/>
      <c r="E14" s="136">
        <v>18</v>
      </c>
      <c r="F14" s="137">
        <f>SUM(B14)*E14</f>
        <v>1533.6000000000001</v>
      </c>
      <c r="G14" s="123" t="s">
        <v>27</v>
      </c>
      <c r="H14" s="123"/>
      <c r="I14" s="21"/>
    </row>
    <row r="15" spans="1:9" ht="15" x14ac:dyDescent="0.4">
      <c r="A15" s="139"/>
      <c r="B15" s="182">
        <v>86.1</v>
      </c>
      <c r="C15" s="31" t="s">
        <v>29</v>
      </c>
      <c r="D15" s="31"/>
      <c r="E15" s="136">
        <v>11</v>
      </c>
      <c r="F15" s="137">
        <f>SUM(B15)*E15</f>
        <v>947.09999999999991</v>
      </c>
      <c r="G15" s="123" t="s">
        <v>27</v>
      </c>
      <c r="H15" s="123"/>
      <c r="I15" s="21"/>
    </row>
    <row r="16" spans="1:9" ht="15" x14ac:dyDescent="0.4">
      <c r="A16" s="139"/>
      <c r="B16" s="182">
        <v>94.2</v>
      </c>
      <c r="C16" s="31" t="s">
        <v>30</v>
      </c>
      <c r="D16" s="31"/>
      <c r="E16" s="136">
        <v>22</v>
      </c>
      <c r="F16" s="137">
        <f>SUM(B16)*E16</f>
        <v>2072.4</v>
      </c>
      <c r="G16" s="123" t="s">
        <v>27</v>
      </c>
      <c r="H16" s="123"/>
      <c r="I16" s="21"/>
    </row>
    <row r="17" spans="1:11" ht="15" x14ac:dyDescent="0.4">
      <c r="A17" s="139"/>
      <c r="B17" s="182">
        <v>108.3</v>
      </c>
      <c r="C17" s="31" t="s">
        <v>252</v>
      </c>
      <c r="D17" s="31"/>
      <c r="E17" s="136">
        <v>10</v>
      </c>
      <c r="F17" s="137">
        <f>SUM(B17)*E17</f>
        <v>1083</v>
      </c>
      <c r="G17" s="123" t="s">
        <v>27</v>
      </c>
      <c r="H17" s="123"/>
      <c r="I17" s="21"/>
    </row>
    <row r="18" spans="1:11" ht="15" x14ac:dyDescent="0.4">
      <c r="A18" s="139" t="s">
        <v>31</v>
      </c>
      <c r="B18" s="138">
        <f>SUM(F13:F17)</f>
        <v>6996.5</v>
      </c>
      <c r="C18" s="123"/>
      <c r="D18" s="123"/>
      <c r="E18" s="123"/>
      <c r="F18" s="123"/>
      <c r="G18" s="123"/>
      <c r="H18" s="123"/>
      <c r="I18" s="21"/>
    </row>
    <row r="19" spans="1:11" ht="16.5" customHeight="1" x14ac:dyDescent="0.5">
      <c r="A19" s="140" t="s">
        <v>32</v>
      </c>
      <c r="B19" t="s">
        <v>33</v>
      </c>
      <c r="I19" s="4"/>
    </row>
    <row r="20" spans="1:11" x14ac:dyDescent="0.5">
      <c r="A20" s="140" t="s">
        <v>34</v>
      </c>
      <c r="B20" t="s">
        <v>35</v>
      </c>
      <c r="I20" s="4"/>
    </row>
    <row r="21" spans="1:11" ht="15" x14ac:dyDescent="0.4">
      <c r="A21" s="140" t="s">
        <v>36</v>
      </c>
      <c r="B21" s="31">
        <v>104</v>
      </c>
      <c r="C21" t="s">
        <v>37</v>
      </c>
      <c r="I21" s="4"/>
    </row>
    <row r="22" spans="1:11" x14ac:dyDescent="0.5">
      <c r="A22" s="140" t="s">
        <v>38</v>
      </c>
      <c r="B22" s="16" t="s">
        <v>39</v>
      </c>
      <c r="I22" s="4"/>
    </row>
    <row r="23" spans="1:11" x14ac:dyDescent="0.5">
      <c r="A23" s="140" t="s">
        <v>40</v>
      </c>
      <c r="B23" s="16" t="s">
        <v>41</v>
      </c>
      <c r="I23" s="4"/>
    </row>
    <row r="24" spans="1:11" ht="16.149999999999999" thickBot="1" x14ac:dyDescent="0.55000000000000004">
      <c r="A24" s="8"/>
      <c r="B24" s="9"/>
      <c r="C24" s="28"/>
      <c r="D24" s="9"/>
      <c r="E24" s="9"/>
      <c r="F24" s="15"/>
      <c r="G24" s="20"/>
      <c r="H24" s="20"/>
      <c r="I24" s="10"/>
    </row>
    <row r="25" spans="1:11" x14ac:dyDescent="0.5">
      <c r="A25" s="1"/>
      <c r="B25" s="2"/>
      <c r="C25" s="23"/>
      <c r="D25" s="2"/>
      <c r="E25" s="2"/>
      <c r="F25" s="12"/>
      <c r="G25" s="17"/>
      <c r="H25" s="17"/>
      <c r="I25" s="3"/>
    </row>
    <row r="26" spans="1:11" ht="18.75" customHeight="1" x14ac:dyDescent="0.4">
      <c r="A26" s="33" t="s">
        <v>42</v>
      </c>
      <c r="B26" s="34"/>
      <c r="C26" s="35"/>
      <c r="D26" s="34"/>
      <c r="E26" s="34"/>
      <c r="F26" s="36"/>
      <c r="G26" s="37"/>
      <c r="H26" s="37"/>
      <c r="I26" s="38"/>
      <c r="K26" s="18"/>
    </row>
    <row r="27" spans="1:11" ht="18.75" customHeight="1" x14ac:dyDescent="0.4">
      <c r="A27" s="223" t="s">
        <v>43</v>
      </c>
      <c r="B27" s="191"/>
      <c r="C27" s="191"/>
      <c r="D27" s="191"/>
      <c r="E27" s="191"/>
      <c r="F27" s="191"/>
      <c r="G27" s="191"/>
      <c r="H27" s="191"/>
      <c r="I27" s="224"/>
      <c r="K27" s="18"/>
    </row>
    <row r="28" spans="1:11" ht="18.75" customHeight="1" x14ac:dyDescent="0.4">
      <c r="A28" s="223" t="s">
        <v>44</v>
      </c>
      <c r="B28" s="191"/>
      <c r="C28" s="191"/>
      <c r="D28" s="191"/>
      <c r="E28" s="191"/>
      <c r="F28" s="191"/>
      <c r="G28" s="191"/>
      <c r="H28" s="191"/>
      <c r="I28" s="224"/>
      <c r="K28" s="18"/>
    </row>
    <row r="29" spans="1:11" ht="55.5" customHeight="1" x14ac:dyDescent="0.4">
      <c r="A29" s="225" t="s">
        <v>45</v>
      </c>
      <c r="B29" s="226"/>
      <c r="C29" s="226"/>
      <c r="D29" s="226"/>
      <c r="E29" s="226"/>
      <c r="F29" s="226"/>
      <c r="G29" s="226"/>
      <c r="H29" s="226"/>
      <c r="I29" s="227"/>
    </row>
    <row r="30" spans="1:11" ht="51" customHeight="1" x14ac:dyDescent="0.4">
      <c r="A30" s="243" t="s">
        <v>46</v>
      </c>
      <c r="B30" s="244"/>
      <c r="C30" s="244"/>
      <c r="D30" s="244"/>
      <c r="E30" s="244"/>
      <c r="F30" s="244"/>
      <c r="G30" s="244"/>
      <c r="H30" s="244"/>
      <c r="I30" s="245"/>
    </row>
    <row r="31" spans="1:11" ht="37.5" customHeight="1" x14ac:dyDescent="0.4">
      <c r="A31" s="225" t="s">
        <v>47</v>
      </c>
      <c r="B31" s="226"/>
      <c r="C31" s="226"/>
      <c r="D31" s="226"/>
      <c r="E31" s="226"/>
      <c r="F31" s="226"/>
      <c r="G31" s="226"/>
      <c r="H31" s="226"/>
      <c r="I31" s="227"/>
    </row>
    <row r="32" spans="1:11" ht="18.75" customHeight="1" x14ac:dyDescent="0.4">
      <c r="A32" s="243" t="s">
        <v>48</v>
      </c>
      <c r="B32" s="244"/>
      <c r="C32" s="244"/>
      <c r="D32" s="244"/>
      <c r="E32" s="244"/>
      <c r="F32" s="244"/>
      <c r="G32" s="244"/>
      <c r="H32" s="244"/>
      <c r="I32" s="245"/>
    </row>
    <row r="33" spans="1:9" ht="58.5" customHeight="1" x14ac:dyDescent="0.4">
      <c r="A33" s="243" t="s">
        <v>49</v>
      </c>
      <c r="B33" s="244"/>
      <c r="C33" s="244"/>
      <c r="D33" s="244"/>
      <c r="E33" s="244"/>
      <c r="F33" s="244"/>
      <c r="G33" s="244"/>
      <c r="H33" s="244"/>
      <c r="I33" s="245"/>
    </row>
    <row r="34" spans="1:9" ht="65.25" customHeight="1" x14ac:dyDescent="0.4">
      <c r="A34" s="217" t="s">
        <v>253</v>
      </c>
      <c r="B34" s="218"/>
      <c r="C34" s="218"/>
      <c r="D34" s="218"/>
      <c r="E34" s="218"/>
      <c r="F34" s="218"/>
      <c r="G34" s="218"/>
      <c r="H34" s="218"/>
      <c r="I34" s="219"/>
    </row>
    <row r="35" spans="1:9" ht="33" customHeight="1" x14ac:dyDescent="0.4">
      <c r="A35" s="220" t="s">
        <v>51</v>
      </c>
      <c r="B35" s="221"/>
      <c r="C35" s="221"/>
      <c r="D35" s="221"/>
      <c r="E35" s="221"/>
      <c r="F35" s="221"/>
      <c r="G35" s="221"/>
      <c r="H35" s="221"/>
      <c r="I35" s="222"/>
    </row>
    <row r="36" spans="1:9" ht="18.75" customHeight="1" x14ac:dyDescent="0.4">
      <c r="A36" s="220" t="s">
        <v>52</v>
      </c>
      <c r="B36" s="221"/>
      <c r="C36" s="221"/>
      <c r="D36" s="221"/>
      <c r="E36" s="221"/>
      <c r="F36" s="221"/>
      <c r="G36" s="221"/>
      <c r="H36" s="221"/>
      <c r="I36" s="222"/>
    </row>
    <row r="37" spans="1:9" ht="36.75" customHeight="1" x14ac:dyDescent="0.4">
      <c r="A37" s="217" t="s">
        <v>53</v>
      </c>
      <c r="B37" s="218"/>
      <c r="C37" s="218"/>
      <c r="D37" s="218"/>
      <c r="E37" s="218"/>
      <c r="F37" s="218"/>
      <c r="G37" s="218"/>
      <c r="H37" s="218"/>
      <c r="I37" s="219"/>
    </row>
    <row r="38" spans="1:9" ht="15.75" customHeight="1" thickBot="1" x14ac:dyDescent="0.45">
      <c r="A38" s="228"/>
      <c r="B38" s="229"/>
      <c r="C38" s="229"/>
      <c r="D38" s="229"/>
      <c r="E38" s="229"/>
      <c r="F38" s="229"/>
      <c r="G38" s="229"/>
      <c r="H38" s="229"/>
      <c r="I38" s="230"/>
    </row>
    <row r="39" spans="1:9" ht="24" customHeight="1" thickTop="1" thickBot="1" x14ac:dyDescent="0.45">
      <c r="A39" s="42" t="s">
        <v>54</v>
      </c>
      <c r="B39" s="43" t="s">
        <v>55</v>
      </c>
      <c r="C39" s="43" t="s">
        <v>56</v>
      </c>
      <c r="D39" s="121" t="s">
        <v>57</v>
      </c>
      <c r="E39" s="44" t="s">
        <v>58</v>
      </c>
      <c r="F39" s="231" t="s">
        <v>59</v>
      </c>
      <c r="G39" s="232"/>
      <c r="H39" s="232"/>
      <c r="I39" s="233"/>
    </row>
    <row r="40" spans="1:9" ht="15.75" customHeight="1" thickTop="1" thickBot="1" x14ac:dyDescent="0.45">
      <c r="A40" s="45" t="s">
        <v>60</v>
      </c>
      <c r="B40" s="41"/>
      <c r="C40" s="41"/>
      <c r="D40" s="46"/>
      <c r="E40" s="47"/>
      <c r="F40" s="234"/>
      <c r="G40" s="235"/>
      <c r="H40" s="235"/>
      <c r="I40" s="236"/>
    </row>
    <row r="41" spans="1:9" ht="15.75" customHeight="1" thickTop="1" x14ac:dyDescent="0.4">
      <c r="A41" s="48" t="s">
        <v>61</v>
      </c>
      <c r="B41" s="41">
        <v>104</v>
      </c>
      <c r="C41" s="41" t="s">
        <v>62</v>
      </c>
      <c r="D41" s="172">
        <v>881</v>
      </c>
      <c r="E41" s="47">
        <f>SUM(B41)*D41</f>
        <v>91624</v>
      </c>
      <c r="F41" s="205"/>
      <c r="G41" s="206"/>
      <c r="H41" s="206"/>
      <c r="I41" s="207"/>
    </row>
    <row r="42" spans="1:9" ht="15.75" customHeight="1" x14ac:dyDescent="0.4">
      <c r="A42" s="48" t="s">
        <v>63</v>
      </c>
      <c r="B42" s="41">
        <v>104</v>
      </c>
      <c r="C42" s="41" t="s">
        <v>62</v>
      </c>
      <c r="D42" s="172"/>
      <c r="E42" s="47">
        <f t="shared" ref="E42:E105" si="0">SUM(B42)*D42</f>
        <v>0</v>
      </c>
      <c r="F42" s="205" t="s">
        <v>271</v>
      </c>
      <c r="G42" s="206"/>
      <c r="H42" s="206"/>
      <c r="I42" s="207"/>
    </row>
    <row r="43" spans="1:9" ht="15.75" customHeight="1" x14ac:dyDescent="0.4">
      <c r="A43" s="48" t="s">
        <v>64</v>
      </c>
      <c r="B43" s="41">
        <v>104</v>
      </c>
      <c r="C43" s="41" t="s">
        <v>62</v>
      </c>
      <c r="D43" s="172">
        <v>318</v>
      </c>
      <c r="E43" s="47">
        <f t="shared" si="0"/>
        <v>33072</v>
      </c>
      <c r="F43" s="205"/>
      <c r="G43" s="206"/>
      <c r="H43" s="206"/>
      <c r="I43" s="207"/>
    </row>
    <row r="44" spans="1:9" ht="15.75" customHeight="1" x14ac:dyDescent="0.4">
      <c r="A44" s="48" t="s">
        <v>65</v>
      </c>
      <c r="B44" s="41">
        <v>104</v>
      </c>
      <c r="C44" s="41" t="s">
        <v>62</v>
      </c>
      <c r="D44" s="172">
        <v>950</v>
      </c>
      <c r="E44" s="47">
        <f t="shared" si="0"/>
        <v>98800</v>
      </c>
      <c r="F44" s="205"/>
      <c r="G44" s="206"/>
      <c r="H44" s="206"/>
      <c r="I44" s="207"/>
    </row>
    <row r="45" spans="1:9" ht="15.75" customHeight="1" x14ac:dyDescent="0.4">
      <c r="A45" s="48" t="s">
        <v>66</v>
      </c>
      <c r="B45" s="41">
        <v>104</v>
      </c>
      <c r="C45" s="41" t="s">
        <v>62</v>
      </c>
      <c r="D45" s="172">
        <v>336.6</v>
      </c>
      <c r="E45" s="47">
        <f t="shared" si="0"/>
        <v>35006.400000000001</v>
      </c>
      <c r="F45" s="205"/>
      <c r="G45" s="206"/>
      <c r="H45" s="206"/>
      <c r="I45" s="207"/>
    </row>
    <row r="46" spans="1:9" ht="15.75" customHeight="1" x14ac:dyDescent="0.4">
      <c r="A46" s="48" t="s">
        <v>67</v>
      </c>
      <c r="B46" s="41">
        <v>104</v>
      </c>
      <c r="C46" s="41" t="s">
        <v>62</v>
      </c>
      <c r="D46" s="172">
        <v>550</v>
      </c>
      <c r="E46" s="47">
        <f t="shared" si="0"/>
        <v>57200</v>
      </c>
      <c r="F46" s="205"/>
      <c r="G46" s="206"/>
      <c r="H46" s="206"/>
      <c r="I46" s="207"/>
    </row>
    <row r="47" spans="1:9" ht="15.75" customHeight="1" x14ac:dyDescent="0.4">
      <c r="A47" s="48" t="s">
        <v>68</v>
      </c>
      <c r="B47" s="41">
        <v>104</v>
      </c>
      <c r="C47" s="41" t="s">
        <v>62</v>
      </c>
      <c r="D47" s="172">
        <v>1120</v>
      </c>
      <c r="E47" s="47">
        <f t="shared" si="0"/>
        <v>116480</v>
      </c>
      <c r="F47" s="205"/>
      <c r="G47" s="206"/>
      <c r="H47" s="206"/>
      <c r="I47" s="207"/>
    </row>
    <row r="48" spans="1:9" ht="15.75" customHeight="1" x14ac:dyDescent="0.4">
      <c r="A48" s="48" t="s">
        <v>69</v>
      </c>
      <c r="B48" s="41">
        <v>104</v>
      </c>
      <c r="C48" s="41" t="s">
        <v>62</v>
      </c>
      <c r="D48" s="172"/>
      <c r="E48" s="47">
        <f>SUM(B48)*D48</f>
        <v>0</v>
      </c>
      <c r="F48" s="205" t="s">
        <v>273</v>
      </c>
      <c r="G48" s="206"/>
      <c r="H48" s="206"/>
      <c r="I48" s="207"/>
    </row>
    <row r="49" spans="1:9" ht="15.75" customHeight="1" thickBot="1" x14ac:dyDescent="0.45">
      <c r="A49" s="48" t="s">
        <v>70</v>
      </c>
      <c r="B49" s="41">
        <v>104</v>
      </c>
      <c r="C49" s="41" t="s">
        <v>62</v>
      </c>
      <c r="D49" s="172"/>
      <c r="E49" s="47">
        <f>SUM(B49)*D49</f>
        <v>0</v>
      </c>
      <c r="F49" s="205" t="s">
        <v>273</v>
      </c>
      <c r="G49" s="206"/>
      <c r="H49" s="206"/>
      <c r="I49" s="207"/>
    </row>
    <row r="50" spans="1:9" ht="15.75" customHeight="1" thickTop="1" thickBot="1" x14ac:dyDescent="0.45">
      <c r="A50" s="49" t="s">
        <v>71</v>
      </c>
      <c r="B50" s="41"/>
      <c r="C50" s="41"/>
      <c r="D50" s="164"/>
      <c r="E50" s="47"/>
      <c r="F50" s="208"/>
      <c r="G50" s="209"/>
      <c r="H50" s="209"/>
      <c r="I50" s="210"/>
    </row>
    <row r="51" spans="1:9" ht="15.75" customHeight="1" thickTop="1" x14ac:dyDescent="0.4">
      <c r="A51" s="50" t="s">
        <v>72</v>
      </c>
      <c r="B51" s="142">
        <v>1</v>
      </c>
      <c r="C51" s="41" t="s">
        <v>73</v>
      </c>
      <c r="D51" s="172"/>
      <c r="E51" s="47">
        <f t="shared" si="0"/>
        <v>0</v>
      </c>
      <c r="F51" s="205" t="s">
        <v>269</v>
      </c>
      <c r="G51" s="206"/>
      <c r="H51" s="206"/>
      <c r="I51" s="207"/>
    </row>
    <row r="52" spans="1:9" ht="15.75" customHeight="1" x14ac:dyDescent="0.4">
      <c r="A52" s="48" t="s">
        <v>74</v>
      </c>
      <c r="B52" s="41">
        <v>104</v>
      </c>
      <c r="C52" s="41" t="s">
        <v>62</v>
      </c>
      <c r="D52" s="172">
        <v>600</v>
      </c>
      <c r="E52" s="47">
        <f t="shared" si="0"/>
        <v>62400</v>
      </c>
      <c r="F52" s="205"/>
      <c r="G52" s="206"/>
      <c r="H52" s="206"/>
      <c r="I52" s="207"/>
    </row>
    <row r="53" spans="1:9" ht="15.75" customHeight="1" x14ac:dyDescent="0.4">
      <c r="A53" s="48" t="s">
        <v>75</v>
      </c>
      <c r="B53" s="41">
        <v>104</v>
      </c>
      <c r="C53" s="41" t="s">
        <v>62</v>
      </c>
      <c r="D53" s="172"/>
      <c r="E53" s="47">
        <f t="shared" si="0"/>
        <v>0</v>
      </c>
      <c r="F53" s="205" t="s">
        <v>269</v>
      </c>
      <c r="G53" s="206"/>
      <c r="H53" s="206"/>
      <c r="I53" s="207"/>
    </row>
    <row r="54" spans="1:9" ht="15.75" customHeight="1" x14ac:dyDescent="0.4">
      <c r="A54" s="48" t="s">
        <v>76</v>
      </c>
      <c r="B54" s="41">
        <v>104</v>
      </c>
      <c r="C54" s="41" t="s">
        <v>62</v>
      </c>
      <c r="D54" s="172"/>
      <c r="E54" s="47">
        <f t="shared" si="0"/>
        <v>0</v>
      </c>
      <c r="F54" s="205" t="s">
        <v>269</v>
      </c>
      <c r="G54" s="206"/>
      <c r="H54" s="206"/>
      <c r="I54" s="207"/>
    </row>
    <row r="55" spans="1:9" ht="15.75" customHeight="1" x14ac:dyDescent="0.4">
      <c r="A55" s="48" t="s">
        <v>77</v>
      </c>
      <c r="B55" s="41">
        <v>104</v>
      </c>
      <c r="C55" s="41" t="s">
        <v>62</v>
      </c>
      <c r="D55" s="172"/>
      <c r="E55" s="47">
        <f t="shared" si="0"/>
        <v>0</v>
      </c>
      <c r="F55" s="205" t="s">
        <v>269</v>
      </c>
      <c r="G55" s="206"/>
      <c r="H55" s="206"/>
      <c r="I55" s="207"/>
    </row>
    <row r="56" spans="1:9" ht="15.75" customHeight="1" x14ac:dyDescent="0.4">
      <c r="A56" s="48" t="s">
        <v>78</v>
      </c>
      <c r="B56" s="41">
        <v>104</v>
      </c>
      <c r="C56" s="41" t="s">
        <v>62</v>
      </c>
      <c r="D56" s="172"/>
      <c r="E56" s="47">
        <f t="shared" si="0"/>
        <v>0</v>
      </c>
      <c r="F56" s="205" t="s">
        <v>269</v>
      </c>
      <c r="G56" s="206"/>
      <c r="H56" s="206"/>
      <c r="I56" s="207"/>
    </row>
    <row r="57" spans="1:9" ht="15.75" customHeight="1" x14ac:dyDescent="0.4">
      <c r="A57" s="48" t="s">
        <v>79</v>
      </c>
      <c r="B57" s="41">
        <v>104</v>
      </c>
      <c r="C57" s="41" t="s">
        <v>62</v>
      </c>
      <c r="D57" s="172">
        <v>10</v>
      </c>
      <c r="E57" s="47">
        <f t="shared" si="0"/>
        <v>1040</v>
      </c>
      <c r="F57" s="205"/>
      <c r="G57" s="206"/>
      <c r="H57" s="206"/>
      <c r="I57" s="207"/>
    </row>
    <row r="58" spans="1:9" ht="15.75" customHeight="1" x14ac:dyDescent="0.4">
      <c r="A58" s="48" t="s">
        <v>80</v>
      </c>
      <c r="B58" s="41">
        <v>104</v>
      </c>
      <c r="C58" s="41" t="s">
        <v>62</v>
      </c>
      <c r="D58" s="172"/>
      <c r="E58" s="47">
        <f t="shared" si="0"/>
        <v>0</v>
      </c>
      <c r="F58" s="205" t="s">
        <v>269</v>
      </c>
      <c r="G58" s="206"/>
      <c r="H58" s="206"/>
      <c r="I58" s="207"/>
    </row>
    <row r="59" spans="1:9" ht="15.75" customHeight="1" x14ac:dyDescent="0.4">
      <c r="A59" s="48" t="s">
        <v>81</v>
      </c>
      <c r="B59" s="41">
        <v>104</v>
      </c>
      <c r="C59" s="41" t="s">
        <v>62</v>
      </c>
      <c r="D59" s="172"/>
      <c r="E59" s="47">
        <f t="shared" si="0"/>
        <v>0</v>
      </c>
      <c r="F59" s="205" t="s">
        <v>269</v>
      </c>
      <c r="G59" s="206"/>
      <c r="H59" s="206"/>
      <c r="I59" s="207"/>
    </row>
    <row r="60" spans="1:9" ht="15.75" customHeight="1" x14ac:dyDescent="0.4">
      <c r="A60" s="50" t="s">
        <v>82</v>
      </c>
      <c r="B60" s="41">
        <v>104</v>
      </c>
      <c r="C60" s="41" t="s">
        <v>62</v>
      </c>
      <c r="D60" s="172">
        <v>10</v>
      </c>
      <c r="E60" s="47">
        <f t="shared" si="0"/>
        <v>1040</v>
      </c>
      <c r="F60" s="205"/>
      <c r="G60" s="206"/>
      <c r="H60" s="206"/>
      <c r="I60" s="207"/>
    </row>
    <row r="61" spans="1:9" ht="15.75" customHeight="1" x14ac:dyDescent="0.4">
      <c r="A61" s="48" t="s">
        <v>83</v>
      </c>
      <c r="B61" s="142">
        <v>1</v>
      </c>
      <c r="C61" s="41" t="s">
        <v>73</v>
      </c>
      <c r="D61" s="172">
        <v>200</v>
      </c>
      <c r="E61" s="47">
        <f t="shared" si="0"/>
        <v>200</v>
      </c>
      <c r="F61" s="205"/>
      <c r="G61" s="206"/>
      <c r="H61" s="206"/>
      <c r="I61" s="207"/>
    </row>
    <row r="62" spans="1:9" ht="15.75" customHeight="1" x14ac:dyDescent="0.4">
      <c r="A62" s="48" t="s">
        <v>84</v>
      </c>
      <c r="B62" s="142">
        <v>1</v>
      </c>
      <c r="C62" s="41" t="s">
        <v>73</v>
      </c>
      <c r="D62" s="172">
        <v>500</v>
      </c>
      <c r="E62" s="47">
        <f t="shared" si="0"/>
        <v>500</v>
      </c>
      <c r="F62" s="205"/>
      <c r="G62" s="206"/>
      <c r="H62" s="206"/>
      <c r="I62" s="207"/>
    </row>
    <row r="63" spans="1:9" ht="15.75" customHeight="1" thickBot="1" x14ac:dyDescent="0.45">
      <c r="A63" s="143" t="s">
        <v>85</v>
      </c>
      <c r="B63" s="142">
        <v>1</v>
      </c>
      <c r="C63" s="41" t="s">
        <v>73</v>
      </c>
      <c r="D63" s="172">
        <v>500</v>
      </c>
      <c r="E63" s="47">
        <f t="shared" si="0"/>
        <v>500</v>
      </c>
      <c r="F63" s="205"/>
      <c r="G63" s="206"/>
      <c r="H63" s="206"/>
      <c r="I63" s="207"/>
    </row>
    <row r="64" spans="1:9" ht="15.75" customHeight="1" thickTop="1" thickBot="1" x14ac:dyDescent="0.45">
      <c r="A64" s="49" t="s">
        <v>86</v>
      </c>
      <c r="B64" s="41"/>
      <c r="C64" s="41"/>
      <c r="D64" s="164"/>
      <c r="E64" s="47"/>
      <c r="F64" s="208"/>
      <c r="G64" s="209"/>
      <c r="H64" s="209"/>
      <c r="I64" s="210"/>
    </row>
    <row r="65" spans="1:9" ht="15.75" customHeight="1" thickTop="1" thickBot="1" x14ac:dyDescent="0.45">
      <c r="A65" s="158" t="s">
        <v>87</v>
      </c>
      <c r="B65" s="41">
        <v>104</v>
      </c>
      <c r="C65" s="159" t="s">
        <v>62</v>
      </c>
      <c r="D65" s="173">
        <v>50</v>
      </c>
      <c r="E65" s="160">
        <f t="shared" si="0"/>
        <v>5200</v>
      </c>
      <c r="F65" s="211" t="s">
        <v>274</v>
      </c>
      <c r="G65" s="212"/>
      <c r="H65" s="212"/>
      <c r="I65" s="213"/>
    </row>
    <row r="66" spans="1:9" ht="15.75" customHeight="1" thickBot="1" x14ac:dyDescent="0.45">
      <c r="A66" s="146" t="s">
        <v>88</v>
      </c>
      <c r="B66" s="147"/>
      <c r="C66" s="147"/>
      <c r="D66" s="165"/>
      <c r="E66" s="148"/>
      <c r="F66" s="214"/>
      <c r="G66" s="215"/>
      <c r="H66" s="215"/>
      <c r="I66" s="216"/>
    </row>
    <row r="67" spans="1:9" ht="15.75" customHeight="1" thickTop="1" x14ac:dyDescent="0.4">
      <c r="A67" s="48" t="s">
        <v>89</v>
      </c>
      <c r="B67" s="142">
        <v>1</v>
      </c>
      <c r="C67" s="142" t="s">
        <v>90</v>
      </c>
      <c r="D67" s="172"/>
      <c r="E67" s="47">
        <f t="shared" si="0"/>
        <v>0</v>
      </c>
      <c r="F67" s="205" t="s">
        <v>275</v>
      </c>
      <c r="G67" s="206"/>
      <c r="H67" s="206"/>
      <c r="I67" s="207"/>
    </row>
    <row r="68" spans="1:9" ht="15.75" customHeight="1" x14ac:dyDescent="0.4">
      <c r="A68" s="48" t="s">
        <v>91</v>
      </c>
      <c r="B68" s="142">
        <v>1</v>
      </c>
      <c r="C68" s="142" t="s">
        <v>90</v>
      </c>
      <c r="D68" s="172"/>
      <c r="E68" s="47">
        <f t="shared" si="0"/>
        <v>0</v>
      </c>
      <c r="F68" s="205" t="s">
        <v>275</v>
      </c>
      <c r="G68" s="206"/>
      <c r="H68" s="206"/>
      <c r="I68" s="207"/>
    </row>
    <row r="69" spans="1:9" ht="15.75" customHeight="1" x14ac:dyDescent="0.4">
      <c r="A69" s="48" t="s">
        <v>92</v>
      </c>
      <c r="B69" s="41">
        <v>1</v>
      </c>
      <c r="C69" s="142" t="s">
        <v>90</v>
      </c>
      <c r="D69" s="172"/>
      <c r="E69" s="47">
        <f t="shared" si="0"/>
        <v>0</v>
      </c>
      <c r="F69" s="205" t="s">
        <v>281</v>
      </c>
      <c r="G69" s="206"/>
      <c r="H69" s="206"/>
      <c r="I69" s="207"/>
    </row>
    <row r="70" spans="1:9" ht="15.75" customHeight="1" x14ac:dyDescent="0.4">
      <c r="A70" s="48" t="s">
        <v>93</v>
      </c>
      <c r="B70" s="41">
        <v>1</v>
      </c>
      <c r="C70" s="142" t="s">
        <v>90</v>
      </c>
      <c r="D70" s="172">
        <v>1000</v>
      </c>
      <c r="E70" s="47">
        <f t="shared" si="0"/>
        <v>1000</v>
      </c>
      <c r="F70" s="205" t="s">
        <v>282</v>
      </c>
      <c r="G70" s="206"/>
      <c r="H70" s="206"/>
      <c r="I70" s="207"/>
    </row>
    <row r="71" spans="1:9" ht="15.75" customHeight="1" thickBot="1" x14ac:dyDescent="0.45">
      <c r="A71" s="48" t="s">
        <v>94</v>
      </c>
      <c r="B71" s="142">
        <v>1</v>
      </c>
      <c r="C71" s="41" t="s">
        <v>90</v>
      </c>
      <c r="D71" s="172"/>
      <c r="E71" s="47">
        <f t="shared" si="0"/>
        <v>0</v>
      </c>
      <c r="F71" s="205" t="s">
        <v>276</v>
      </c>
      <c r="G71" s="206"/>
      <c r="H71" s="206"/>
      <c r="I71" s="207"/>
    </row>
    <row r="72" spans="1:9" ht="15.75" customHeight="1" thickTop="1" thickBot="1" x14ac:dyDescent="0.45">
      <c r="A72" s="49" t="s">
        <v>95</v>
      </c>
      <c r="B72" s="41"/>
      <c r="C72" s="41"/>
      <c r="D72" s="164"/>
      <c r="E72" s="47"/>
      <c r="F72" s="208"/>
      <c r="G72" s="209"/>
      <c r="H72" s="209"/>
      <c r="I72" s="210"/>
    </row>
    <row r="73" spans="1:9" ht="15.75" customHeight="1" thickTop="1" x14ac:dyDescent="0.4">
      <c r="A73" s="48" t="s">
        <v>96</v>
      </c>
      <c r="B73" s="41">
        <v>104</v>
      </c>
      <c r="C73" s="41" t="s">
        <v>62</v>
      </c>
      <c r="D73" s="172">
        <v>10</v>
      </c>
      <c r="E73" s="47">
        <f t="shared" si="0"/>
        <v>1040</v>
      </c>
      <c r="F73" s="205"/>
      <c r="G73" s="206"/>
      <c r="H73" s="206"/>
      <c r="I73" s="207"/>
    </row>
    <row r="74" spans="1:9" ht="15.75" customHeight="1" x14ac:dyDescent="0.4">
      <c r="A74" s="48" t="s">
        <v>97</v>
      </c>
      <c r="B74" s="41">
        <v>104</v>
      </c>
      <c r="C74" s="41" t="s">
        <v>62</v>
      </c>
      <c r="D74" s="172"/>
      <c r="E74" s="47">
        <f t="shared" si="0"/>
        <v>0</v>
      </c>
      <c r="F74" s="205" t="s">
        <v>271</v>
      </c>
      <c r="G74" s="206"/>
      <c r="H74" s="206"/>
      <c r="I74" s="207"/>
    </row>
    <row r="75" spans="1:9" ht="15.75" customHeight="1" x14ac:dyDescent="0.4">
      <c r="A75" s="48" t="s">
        <v>98</v>
      </c>
      <c r="B75" s="41">
        <v>104</v>
      </c>
      <c r="C75" s="41" t="s">
        <v>62</v>
      </c>
      <c r="D75" s="172">
        <v>75</v>
      </c>
      <c r="E75" s="47">
        <f t="shared" si="0"/>
        <v>7800</v>
      </c>
      <c r="F75" s="205"/>
      <c r="G75" s="206"/>
      <c r="H75" s="206"/>
      <c r="I75" s="207"/>
    </row>
    <row r="76" spans="1:9" ht="15.75" customHeight="1" thickBot="1" x14ac:dyDescent="0.45">
      <c r="A76" s="48" t="s">
        <v>99</v>
      </c>
      <c r="B76" s="41">
        <v>104</v>
      </c>
      <c r="C76" s="41" t="s">
        <v>62</v>
      </c>
      <c r="D76" s="172">
        <v>50</v>
      </c>
      <c r="E76" s="47">
        <f t="shared" si="0"/>
        <v>5200</v>
      </c>
      <c r="F76" s="205"/>
      <c r="G76" s="206"/>
      <c r="H76" s="206"/>
      <c r="I76" s="207"/>
    </row>
    <row r="77" spans="1:9" ht="15.75" customHeight="1" thickTop="1" thickBot="1" x14ac:dyDescent="0.45">
      <c r="A77" s="49" t="s">
        <v>100</v>
      </c>
      <c r="B77" s="41"/>
      <c r="C77" s="41"/>
      <c r="D77" s="164"/>
      <c r="E77" s="47"/>
      <c r="F77" s="208"/>
      <c r="G77" s="209"/>
      <c r="H77" s="209"/>
      <c r="I77" s="210"/>
    </row>
    <row r="78" spans="1:9" ht="15.75" customHeight="1" thickTop="1" x14ac:dyDescent="0.4">
      <c r="A78" s="48" t="s">
        <v>101</v>
      </c>
      <c r="B78" s="41">
        <v>104</v>
      </c>
      <c r="C78" s="41" t="s">
        <v>62</v>
      </c>
      <c r="D78" s="172">
        <v>600</v>
      </c>
      <c r="E78" s="47">
        <f t="shared" si="0"/>
        <v>62400</v>
      </c>
      <c r="F78" s="205"/>
      <c r="G78" s="206"/>
      <c r="H78" s="206"/>
      <c r="I78" s="207"/>
    </row>
    <row r="79" spans="1:9" ht="15.75" customHeight="1" x14ac:dyDescent="0.4">
      <c r="A79" s="48" t="s">
        <v>102</v>
      </c>
      <c r="B79" s="142">
        <v>1</v>
      </c>
      <c r="C79" s="41" t="s">
        <v>90</v>
      </c>
      <c r="D79" s="172">
        <v>250</v>
      </c>
      <c r="E79" s="47">
        <f t="shared" si="0"/>
        <v>250</v>
      </c>
      <c r="F79" s="205"/>
      <c r="G79" s="206"/>
      <c r="H79" s="206"/>
      <c r="I79" s="207"/>
    </row>
    <row r="80" spans="1:9" ht="15.75" customHeight="1" x14ac:dyDescent="0.4">
      <c r="A80" s="48" t="s">
        <v>103</v>
      </c>
      <c r="B80" s="142">
        <v>1</v>
      </c>
      <c r="C80" s="41" t="s">
        <v>90</v>
      </c>
      <c r="D80" s="172">
        <v>400</v>
      </c>
      <c r="E80" s="47">
        <f t="shared" si="0"/>
        <v>400</v>
      </c>
      <c r="F80" s="205"/>
      <c r="G80" s="206"/>
      <c r="H80" s="206"/>
      <c r="I80" s="207"/>
    </row>
    <row r="81" spans="1:9" ht="15.75" customHeight="1" x14ac:dyDescent="0.4">
      <c r="A81" s="48" t="s">
        <v>104</v>
      </c>
      <c r="B81" s="142">
        <v>1</v>
      </c>
      <c r="C81" s="41" t="s">
        <v>90</v>
      </c>
      <c r="D81" s="172">
        <v>2500</v>
      </c>
      <c r="E81" s="47">
        <f t="shared" si="0"/>
        <v>2500</v>
      </c>
      <c r="F81" s="205"/>
      <c r="G81" s="206"/>
      <c r="H81" s="206"/>
      <c r="I81" s="207"/>
    </row>
    <row r="82" spans="1:9" ht="15.75" customHeight="1" thickBot="1" x14ac:dyDescent="0.45">
      <c r="A82" s="48" t="s">
        <v>105</v>
      </c>
      <c r="B82" s="41">
        <v>104</v>
      </c>
      <c r="C82" s="41" t="s">
        <v>62</v>
      </c>
      <c r="D82" s="172">
        <v>125</v>
      </c>
      <c r="E82" s="47">
        <f t="shared" si="0"/>
        <v>13000</v>
      </c>
      <c r="F82" s="205"/>
      <c r="G82" s="206"/>
      <c r="H82" s="206"/>
      <c r="I82" s="207"/>
    </row>
    <row r="83" spans="1:9" ht="15.75" customHeight="1" thickTop="1" thickBot="1" x14ac:dyDescent="0.45">
      <c r="A83" s="49" t="s">
        <v>106</v>
      </c>
      <c r="B83" s="41"/>
      <c r="C83" s="41"/>
      <c r="D83" s="164"/>
      <c r="E83" s="47"/>
      <c r="F83" s="208"/>
      <c r="G83" s="209"/>
      <c r="H83" s="209"/>
      <c r="I83" s="210"/>
    </row>
    <row r="84" spans="1:9" ht="15.75" customHeight="1" thickTop="1" thickBot="1" x14ac:dyDescent="0.45">
      <c r="A84" s="50" t="s">
        <v>107</v>
      </c>
      <c r="B84" s="41">
        <v>52</v>
      </c>
      <c r="C84" s="41" t="s">
        <v>62</v>
      </c>
      <c r="D84" s="172"/>
      <c r="E84" s="47">
        <f t="shared" si="0"/>
        <v>0</v>
      </c>
      <c r="F84" s="205" t="s">
        <v>277</v>
      </c>
      <c r="G84" s="206"/>
      <c r="H84" s="206"/>
      <c r="I84" s="207"/>
    </row>
    <row r="85" spans="1:9" ht="15.75" customHeight="1" thickTop="1" thickBot="1" x14ac:dyDescent="0.45">
      <c r="A85" s="49" t="s">
        <v>108</v>
      </c>
      <c r="B85" s="41"/>
      <c r="C85" s="41"/>
      <c r="D85" s="164"/>
      <c r="E85" s="47"/>
      <c r="F85" s="208"/>
      <c r="G85" s="209"/>
      <c r="H85" s="209"/>
      <c r="I85" s="210"/>
    </row>
    <row r="86" spans="1:9" ht="15.75" customHeight="1" thickTop="1" x14ac:dyDescent="0.4">
      <c r="A86" s="51" t="s">
        <v>109</v>
      </c>
      <c r="B86" s="41">
        <v>52</v>
      </c>
      <c r="C86" s="41" t="s">
        <v>62</v>
      </c>
      <c r="D86" s="172"/>
      <c r="E86" s="47">
        <f t="shared" si="0"/>
        <v>0</v>
      </c>
      <c r="F86" s="205" t="s">
        <v>272</v>
      </c>
      <c r="G86" s="206"/>
      <c r="H86" s="206"/>
      <c r="I86" s="207"/>
    </row>
    <row r="87" spans="1:9" ht="15.75" customHeight="1" x14ac:dyDescent="0.4">
      <c r="A87" s="51" t="s">
        <v>110</v>
      </c>
      <c r="B87" s="41">
        <v>52</v>
      </c>
      <c r="C87" s="41" t="s">
        <v>62</v>
      </c>
      <c r="D87" s="172"/>
      <c r="E87" s="47">
        <f t="shared" si="0"/>
        <v>0</v>
      </c>
      <c r="F87" s="205" t="s">
        <v>272</v>
      </c>
      <c r="G87" s="206"/>
      <c r="H87" s="206"/>
      <c r="I87" s="207"/>
    </row>
    <row r="88" spans="1:9" ht="15.75" customHeight="1" x14ac:dyDescent="0.4">
      <c r="A88" s="51" t="s">
        <v>111</v>
      </c>
      <c r="B88" s="41">
        <v>52</v>
      </c>
      <c r="C88" s="41" t="s">
        <v>62</v>
      </c>
      <c r="D88" s="172">
        <v>125</v>
      </c>
      <c r="E88" s="47">
        <f t="shared" si="0"/>
        <v>6500</v>
      </c>
      <c r="F88" s="205"/>
      <c r="G88" s="206"/>
      <c r="H88" s="206"/>
      <c r="I88" s="207"/>
    </row>
    <row r="89" spans="1:9" ht="15.75" customHeight="1" x14ac:dyDescent="0.4">
      <c r="A89" s="51" t="s">
        <v>112</v>
      </c>
      <c r="B89" s="41">
        <v>52</v>
      </c>
      <c r="C89" s="41" t="s">
        <v>62</v>
      </c>
      <c r="D89" s="172"/>
      <c r="E89" s="47">
        <f t="shared" si="0"/>
        <v>0</v>
      </c>
      <c r="F89" s="205" t="s">
        <v>272</v>
      </c>
      <c r="G89" s="206"/>
      <c r="H89" s="206"/>
      <c r="I89" s="207"/>
    </row>
    <row r="90" spans="1:9" ht="15.75" customHeight="1" thickBot="1" x14ac:dyDescent="0.45">
      <c r="A90" s="50" t="s">
        <v>113</v>
      </c>
      <c r="B90" s="41">
        <v>52</v>
      </c>
      <c r="C90" s="41" t="s">
        <v>62</v>
      </c>
      <c r="D90" s="172"/>
      <c r="E90" s="47">
        <f t="shared" si="0"/>
        <v>0</v>
      </c>
      <c r="F90" s="205" t="s">
        <v>272</v>
      </c>
      <c r="G90" s="206"/>
      <c r="H90" s="206"/>
      <c r="I90" s="207"/>
    </row>
    <row r="91" spans="1:9" ht="15.75" customHeight="1" thickTop="1" thickBot="1" x14ac:dyDescent="0.45">
      <c r="A91" s="49" t="s">
        <v>114</v>
      </c>
      <c r="B91" s="41"/>
      <c r="C91" s="41"/>
      <c r="D91" s="164"/>
      <c r="E91" s="47"/>
      <c r="F91" s="208"/>
      <c r="G91" s="209"/>
      <c r="H91" s="209"/>
      <c r="I91" s="210"/>
    </row>
    <row r="92" spans="1:9" ht="15.75" customHeight="1" thickTop="1" x14ac:dyDescent="0.4">
      <c r="A92" s="50" t="s">
        <v>115</v>
      </c>
      <c r="B92" s="142">
        <v>1</v>
      </c>
      <c r="C92" s="41" t="s">
        <v>90</v>
      </c>
      <c r="D92" s="172">
        <v>200</v>
      </c>
      <c r="E92" s="47">
        <f t="shared" si="0"/>
        <v>200</v>
      </c>
      <c r="F92" s="205"/>
      <c r="G92" s="206"/>
      <c r="H92" s="206"/>
      <c r="I92" s="207"/>
    </row>
    <row r="93" spans="1:9" ht="15.75" customHeight="1" x14ac:dyDescent="0.4">
      <c r="A93" s="50" t="s">
        <v>116</v>
      </c>
      <c r="B93" s="142">
        <v>1</v>
      </c>
      <c r="C93" s="41" t="s">
        <v>90</v>
      </c>
      <c r="D93" s="172"/>
      <c r="E93" s="47">
        <f t="shared" si="0"/>
        <v>0</v>
      </c>
      <c r="F93" s="205" t="s">
        <v>273</v>
      </c>
      <c r="G93" s="206"/>
      <c r="H93" s="206"/>
      <c r="I93" s="207"/>
    </row>
    <row r="94" spans="1:9" ht="15.75" customHeight="1" thickBot="1" x14ac:dyDescent="0.45">
      <c r="A94" s="50" t="s">
        <v>117</v>
      </c>
      <c r="B94" s="142">
        <v>1</v>
      </c>
      <c r="C94" s="41" t="s">
        <v>90</v>
      </c>
      <c r="D94" s="172">
        <v>200</v>
      </c>
      <c r="E94" s="47">
        <f t="shared" si="0"/>
        <v>200</v>
      </c>
      <c r="F94" s="205"/>
      <c r="G94" s="206"/>
      <c r="H94" s="206"/>
      <c r="I94" s="207"/>
    </row>
    <row r="95" spans="1:9" ht="15.75" customHeight="1" thickTop="1" thickBot="1" x14ac:dyDescent="0.45">
      <c r="A95" s="49" t="s">
        <v>118</v>
      </c>
      <c r="B95" s="41"/>
      <c r="C95" s="41"/>
      <c r="D95" s="164"/>
      <c r="E95" s="47"/>
      <c r="F95" s="208"/>
      <c r="G95" s="209"/>
      <c r="H95" s="209"/>
      <c r="I95" s="210"/>
    </row>
    <row r="96" spans="1:9" ht="15.75" customHeight="1" thickTop="1" x14ac:dyDescent="0.4">
      <c r="A96" s="50" t="s">
        <v>119</v>
      </c>
      <c r="B96" s="142">
        <v>1</v>
      </c>
      <c r="C96" s="41" t="s">
        <v>90</v>
      </c>
      <c r="D96" s="172">
        <v>200000</v>
      </c>
      <c r="E96" s="47">
        <f t="shared" si="0"/>
        <v>200000</v>
      </c>
      <c r="F96" s="205"/>
      <c r="G96" s="206"/>
      <c r="H96" s="206"/>
      <c r="I96" s="207"/>
    </row>
    <row r="97" spans="1:9" ht="15.75" customHeight="1" x14ac:dyDescent="0.4">
      <c r="A97" s="51" t="s">
        <v>120</v>
      </c>
      <c r="B97" s="142">
        <v>1</v>
      </c>
      <c r="C97" s="41" t="s">
        <v>90</v>
      </c>
      <c r="D97" s="172">
        <v>20000</v>
      </c>
      <c r="E97" s="47">
        <f t="shared" si="0"/>
        <v>20000</v>
      </c>
      <c r="F97" s="205"/>
      <c r="G97" s="206"/>
      <c r="H97" s="206"/>
      <c r="I97" s="207"/>
    </row>
    <row r="98" spans="1:9" ht="15.75" customHeight="1" thickBot="1" x14ac:dyDescent="0.45">
      <c r="A98" s="50" t="s">
        <v>121</v>
      </c>
      <c r="B98" s="142">
        <v>1</v>
      </c>
      <c r="C98" s="41" t="s">
        <v>90</v>
      </c>
      <c r="D98" s="172">
        <v>80000</v>
      </c>
      <c r="E98" s="47">
        <f t="shared" si="0"/>
        <v>80000</v>
      </c>
      <c r="F98" s="205"/>
      <c r="G98" s="206"/>
      <c r="H98" s="206"/>
      <c r="I98" s="207"/>
    </row>
    <row r="99" spans="1:9" ht="15.75" customHeight="1" thickTop="1" thickBot="1" x14ac:dyDescent="0.45">
      <c r="A99" s="49" t="s">
        <v>122</v>
      </c>
      <c r="B99" s="41"/>
      <c r="C99" s="41"/>
      <c r="D99" s="164"/>
      <c r="E99" s="47"/>
      <c r="F99" s="208"/>
      <c r="G99" s="209"/>
      <c r="H99" s="209"/>
      <c r="I99" s="210"/>
    </row>
    <row r="100" spans="1:9" ht="15.75" customHeight="1" thickTop="1" x14ac:dyDescent="0.4">
      <c r="A100" s="50" t="s">
        <v>123</v>
      </c>
      <c r="B100" s="41">
        <v>1</v>
      </c>
      <c r="C100" s="41" t="s">
        <v>90</v>
      </c>
      <c r="D100" s="172">
        <v>500</v>
      </c>
      <c r="E100" s="47">
        <f t="shared" si="0"/>
        <v>500</v>
      </c>
      <c r="F100" s="205"/>
      <c r="G100" s="206"/>
      <c r="H100" s="206"/>
      <c r="I100" s="207"/>
    </row>
    <row r="101" spans="1:9" ht="15.75" customHeight="1" x14ac:dyDescent="0.4">
      <c r="A101" s="50" t="s">
        <v>124</v>
      </c>
      <c r="B101" s="41">
        <v>1</v>
      </c>
      <c r="C101" s="41" t="s">
        <v>90</v>
      </c>
      <c r="D101" s="172"/>
      <c r="E101" s="47">
        <f t="shared" si="0"/>
        <v>0</v>
      </c>
      <c r="F101" s="205" t="s">
        <v>278</v>
      </c>
      <c r="G101" s="206"/>
      <c r="H101" s="206"/>
      <c r="I101" s="207"/>
    </row>
    <row r="102" spans="1:9" ht="15.75" customHeight="1" x14ac:dyDescent="0.4">
      <c r="A102" s="50" t="s">
        <v>125</v>
      </c>
      <c r="B102" s="41">
        <v>1</v>
      </c>
      <c r="C102" s="41" t="s">
        <v>90</v>
      </c>
      <c r="D102" s="172">
        <v>100</v>
      </c>
      <c r="E102" s="47">
        <f t="shared" si="0"/>
        <v>100</v>
      </c>
      <c r="F102" s="205"/>
      <c r="G102" s="206"/>
      <c r="H102" s="206"/>
      <c r="I102" s="207"/>
    </row>
    <row r="103" spans="1:9" ht="15.75" customHeight="1" x14ac:dyDescent="0.4">
      <c r="A103" s="50" t="s">
        <v>126</v>
      </c>
      <c r="B103" s="41">
        <v>1</v>
      </c>
      <c r="C103" s="41" t="s">
        <v>90</v>
      </c>
      <c r="D103" s="172">
        <v>612</v>
      </c>
      <c r="E103" s="47">
        <f t="shared" si="0"/>
        <v>612</v>
      </c>
      <c r="F103" s="205"/>
      <c r="G103" s="206"/>
      <c r="H103" s="206"/>
      <c r="I103" s="207"/>
    </row>
    <row r="104" spans="1:9" ht="15.75" customHeight="1" x14ac:dyDescent="0.4">
      <c r="A104" s="50" t="s">
        <v>127</v>
      </c>
      <c r="B104" s="41">
        <v>1</v>
      </c>
      <c r="C104" s="41" t="s">
        <v>90</v>
      </c>
      <c r="D104" s="172">
        <v>900</v>
      </c>
      <c r="E104" s="47">
        <f t="shared" si="0"/>
        <v>900</v>
      </c>
      <c r="F104" s="205"/>
      <c r="G104" s="206"/>
      <c r="H104" s="206"/>
      <c r="I104" s="207"/>
    </row>
    <row r="105" spans="1:9" ht="15.75" customHeight="1" x14ac:dyDescent="0.4">
      <c r="A105" s="50" t="s">
        <v>128</v>
      </c>
      <c r="B105" s="41">
        <v>1</v>
      </c>
      <c r="C105" s="41" t="s">
        <v>90</v>
      </c>
      <c r="D105" s="172">
        <v>750</v>
      </c>
      <c r="E105" s="47">
        <f t="shared" si="0"/>
        <v>750</v>
      </c>
      <c r="F105" s="205"/>
      <c r="G105" s="206"/>
      <c r="H105" s="206"/>
      <c r="I105" s="207"/>
    </row>
    <row r="106" spans="1:9" ht="15.75" customHeight="1" x14ac:dyDescent="0.4">
      <c r="A106" s="50" t="s">
        <v>129</v>
      </c>
      <c r="B106" s="41">
        <v>1</v>
      </c>
      <c r="C106" s="41" t="s">
        <v>90</v>
      </c>
      <c r="D106" s="172">
        <v>2500</v>
      </c>
      <c r="E106" s="47">
        <f t="shared" ref="E106:E130" si="1">SUM(B106)*D106</f>
        <v>2500</v>
      </c>
      <c r="F106" s="205"/>
      <c r="G106" s="206"/>
      <c r="H106" s="206"/>
      <c r="I106" s="207"/>
    </row>
    <row r="107" spans="1:9" ht="15.75" customHeight="1" x14ac:dyDescent="0.4">
      <c r="A107" s="50" t="s">
        <v>130</v>
      </c>
      <c r="B107" s="142">
        <v>15</v>
      </c>
      <c r="C107" s="41" t="s">
        <v>131</v>
      </c>
      <c r="D107" s="172">
        <v>10</v>
      </c>
      <c r="E107" s="47">
        <f t="shared" si="1"/>
        <v>150</v>
      </c>
      <c r="F107" s="205" t="s">
        <v>132</v>
      </c>
      <c r="G107" s="206"/>
      <c r="H107" s="206"/>
      <c r="I107" s="207"/>
    </row>
    <row r="108" spans="1:9" ht="15.75" customHeight="1" x14ac:dyDescent="0.4">
      <c r="A108" s="50" t="s">
        <v>133</v>
      </c>
      <c r="B108" s="41">
        <v>1</v>
      </c>
      <c r="C108" s="41" t="s">
        <v>90</v>
      </c>
      <c r="D108" s="172">
        <v>2500</v>
      </c>
      <c r="E108" s="47">
        <f t="shared" si="1"/>
        <v>2500</v>
      </c>
      <c r="F108" s="205" t="s">
        <v>134</v>
      </c>
      <c r="G108" s="206"/>
      <c r="H108" s="206"/>
      <c r="I108" s="207"/>
    </row>
    <row r="109" spans="1:9" ht="15.75" customHeight="1" thickBot="1" x14ac:dyDescent="0.45">
      <c r="A109" s="50" t="s">
        <v>135</v>
      </c>
      <c r="B109" s="142">
        <v>1</v>
      </c>
      <c r="C109" s="41" t="s">
        <v>90</v>
      </c>
      <c r="D109" s="172">
        <v>80000</v>
      </c>
      <c r="E109" s="47">
        <f t="shared" si="1"/>
        <v>80000</v>
      </c>
      <c r="F109" s="205" t="s">
        <v>136</v>
      </c>
      <c r="G109" s="206"/>
      <c r="H109" s="206"/>
      <c r="I109" s="207"/>
    </row>
    <row r="110" spans="1:9" ht="15.75" customHeight="1" thickTop="1" thickBot="1" x14ac:dyDescent="0.45">
      <c r="A110" s="49" t="s">
        <v>137</v>
      </c>
      <c r="B110" s="41"/>
      <c r="C110" s="41"/>
      <c r="D110" s="164"/>
      <c r="E110" s="47"/>
      <c r="F110" s="208"/>
      <c r="G110" s="209"/>
      <c r="H110" s="209"/>
      <c r="I110" s="210"/>
    </row>
    <row r="111" spans="1:9" ht="15.75" customHeight="1" thickTop="1" x14ac:dyDescent="0.4">
      <c r="A111" s="50" t="s">
        <v>138</v>
      </c>
      <c r="B111" s="142">
        <v>1</v>
      </c>
      <c r="C111" s="41" t="s">
        <v>90</v>
      </c>
      <c r="D111" s="172">
        <v>3520</v>
      </c>
      <c r="E111" s="47">
        <f t="shared" si="1"/>
        <v>3520</v>
      </c>
      <c r="F111" s="205"/>
      <c r="G111" s="206"/>
      <c r="H111" s="206"/>
      <c r="I111" s="207"/>
    </row>
    <row r="112" spans="1:9" ht="15.75" customHeight="1" x14ac:dyDescent="0.4">
      <c r="A112" s="50" t="s">
        <v>139</v>
      </c>
      <c r="B112" s="142">
        <v>1</v>
      </c>
      <c r="C112" s="41" t="s">
        <v>90</v>
      </c>
      <c r="D112" s="172">
        <v>1000</v>
      </c>
      <c r="E112" s="47">
        <f t="shared" si="1"/>
        <v>1000</v>
      </c>
      <c r="F112" s="205"/>
      <c r="G112" s="206"/>
      <c r="H112" s="206"/>
      <c r="I112" s="207"/>
    </row>
    <row r="113" spans="1:9" ht="15.75" customHeight="1" x14ac:dyDescent="0.4">
      <c r="A113" s="48" t="s">
        <v>140</v>
      </c>
      <c r="B113" s="142">
        <v>1</v>
      </c>
      <c r="C113" s="41" t="s">
        <v>73</v>
      </c>
      <c r="D113" s="172">
        <v>1500</v>
      </c>
      <c r="E113" s="47">
        <f t="shared" si="1"/>
        <v>1500</v>
      </c>
      <c r="F113" s="205"/>
      <c r="G113" s="206"/>
      <c r="H113" s="206"/>
      <c r="I113" s="207"/>
    </row>
    <row r="114" spans="1:9" ht="15.75" customHeight="1" x14ac:dyDescent="0.4">
      <c r="A114" s="50" t="s">
        <v>141</v>
      </c>
      <c r="B114" s="142">
        <v>1</v>
      </c>
      <c r="C114" s="41" t="s">
        <v>90</v>
      </c>
      <c r="D114" s="172">
        <v>8000</v>
      </c>
      <c r="E114" s="47">
        <f t="shared" si="1"/>
        <v>8000</v>
      </c>
      <c r="F114" s="205"/>
      <c r="G114" s="206"/>
      <c r="H114" s="206"/>
      <c r="I114" s="207"/>
    </row>
    <row r="115" spans="1:9" ht="15.75" customHeight="1" thickBot="1" x14ac:dyDescent="0.45">
      <c r="A115" s="50" t="s">
        <v>142</v>
      </c>
      <c r="B115" s="142">
        <v>1</v>
      </c>
      <c r="C115" s="41" t="s">
        <v>90</v>
      </c>
      <c r="D115" s="172">
        <v>8000</v>
      </c>
      <c r="E115" s="47">
        <f t="shared" si="1"/>
        <v>8000</v>
      </c>
      <c r="F115" s="205"/>
      <c r="G115" s="206"/>
      <c r="H115" s="206"/>
      <c r="I115" s="207"/>
    </row>
    <row r="116" spans="1:9" ht="15.75" customHeight="1" thickTop="1" thickBot="1" x14ac:dyDescent="0.45">
      <c r="A116" s="49" t="s">
        <v>143</v>
      </c>
      <c r="B116" s="142"/>
      <c r="C116" s="41"/>
      <c r="D116" s="164"/>
      <c r="E116" s="47"/>
      <c r="F116" s="208"/>
      <c r="G116" s="209"/>
      <c r="H116" s="209"/>
      <c r="I116" s="210"/>
    </row>
    <row r="117" spans="1:9" ht="15.75" customHeight="1" thickTop="1" x14ac:dyDescent="0.4">
      <c r="A117" s="50" t="s">
        <v>144</v>
      </c>
      <c r="B117" s="142">
        <v>1</v>
      </c>
      <c r="C117" s="41" t="s">
        <v>90</v>
      </c>
      <c r="D117" s="172"/>
      <c r="E117" s="47">
        <f t="shared" si="1"/>
        <v>0</v>
      </c>
      <c r="F117" s="205" t="s">
        <v>279</v>
      </c>
      <c r="G117" s="206"/>
      <c r="H117" s="206"/>
      <c r="I117" s="207"/>
    </row>
    <row r="118" spans="1:9" ht="15.75" customHeight="1" x14ac:dyDescent="0.4">
      <c r="A118" s="50" t="s">
        <v>145</v>
      </c>
      <c r="B118" s="142">
        <v>1</v>
      </c>
      <c r="C118" s="41" t="s">
        <v>90</v>
      </c>
      <c r="D118" s="172">
        <v>10000</v>
      </c>
      <c r="E118" s="47">
        <f t="shared" si="1"/>
        <v>10000</v>
      </c>
      <c r="F118" s="205"/>
      <c r="G118" s="206"/>
      <c r="H118" s="206"/>
      <c r="I118" s="207"/>
    </row>
    <row r="119" spans="1:9" ht="15.75" customHeight="1" x14ac:dyDescent="0.4">
      <c r="A119" s="50" t="s">
        <v>146</v>
      </c>
      <c r="B119" s="142">
        <v>1</v>
      </c>
      <c r="C119" s="41" t="s">
        <v>90</v>
      </c>
      <c r="D119" s="172">
        <v>4000</v>
      </c>
      <c r="E119" s="47">
        <f t="shared" si="1"/>
        <v>4000</v>
      </c>
      <c r="F119" s="205"/>
      <c r="G119" s="206"/>
      <c r="H119" s="206"/>
      <c r="I119" s="207"/>
    </row>
    <row r="120" spans="1:9" ht="15.75" customHeight="1" x14ac:dyDescent="0.4">
      <c r="A120" s="50" t="s">
        <v>147</v>
      </c>
      <c r="B120" s="41">
        <v>15</v>
      </c>
      <c r="C120" s="41" t="s">
        <v>131</v>
      </c>
      <c r="D120" s="172">
        <v>185</v>
      </c>
      <c r="E120" s="47">
        <f t="shared" si="1"/>
        <v>2775</v>
      </c>
      <c r="F120" s="205"/>
      <c r="G120" s="206"/>
      <c r="H120" s="206"/>
      <c r="I120" s="207"/>
    </row>
    <row r="121" spans="1:9" ht="15.75" customHeight="1" x14ac:dyDescent="0.4">
      <c r="A121" s="50" t="s">
        <v>148</v>
      </c>
      <c r="B121" s="41">
        <v>1</v>
      </c>
      <c r="C121" s="41" t="s">
        <v>90</v>
      </c>
      <c r="D121" s="172">
        <v>1000</v>
      </c>
      <c r="E121" s="47">
        <f t="shared" si="1"/>
        <v>1000</v>
      </c>
      <c r="F121" s="205"/>
      <c r="G121" s="206"/>
      <c r="H121" s="206"/>
      <c r="I121" s="207"/>
    </row>
    <row r="122" spans="1:9" ht="15.75" customHeight="1" thickBot="1" x14ac:dyDescent="0.45">
      <c r="A122" s="50" t="s">
        <v>149</v>
      </c>
      <c r="B122" s="142">
        <v>80</v>
      </c>
      <c r="C122" s="142" t="s">
        <v>131</v>
      </c>
      <c r="D122" s="172"/>
      <c r="E122" s="47">
        <f t="shared" si="1"/>
        <v>0</v>
      </c>
      <c r="F122" s="205" t="s">
        <v>273</v>
      </c>
      <c r="G122" s="206"/>
      <c r="H122" s="206"/>
      <c r="I122" s="207"/>
    </row>
    <row r="123" spans="1:9" ht="15.75" customHeight="1" thickTop="1" thickBot="1" x14ac:dyDescent="0.45">
      <c r="A123" s="49" t="s">
        <v>150</v>
      </c>
      <c r="B123" s="41"/>
      <c r="C123" s="41"/>
      <c r="D123" s="164"/>
      <c r="E123" s="47"/>
      <c r="F123" s="208"/>
      <c r="G123" s="209"/>
      <c r="H123" s="209"/>
      <c r="I123" s="210"/>
    </row>
    <row r="124" spans="1:9" ht="15.75" customHeight="1" thickTop="1" x14ac:dyDescent="0.4">
      <c r="A124" s="48" t="s">
        <v>151</v>
      </c>
      <c r="B124" s="142">
        <v>1</v>
      </c>
      <c r="C124" s="41" t="s">
        <v>73</v>
      </c>
      <c r="D124" s="172"/>
      <c r="E124" s="47">
        <f t="shared" si="1"/>
        <v>0</v>
      </c>
      <c r="F124" s="205" t="s">
        <v>273</v>
      </c>
      <c r="G124" s="206"/>
      <c r="H124" s="206"/>
      <c r="I124" s="207"/>
    </row>
    <row r="125" spans="1:9" ht="15.75" customHeight="1" x14ac:dyDescent="0.4">
      <c r="A125" s="48" t="s">
        <v>152</v>
      </c>
      <c r="B125" s="142">
        <v>1</v>
      </c>
      <c r="C125" s="41" t="s">
        <v>73</v>
      </c>
      <c r="D125" s="172">
        <v>2500</v>
      </c>
      <c r="E125" s="47">
        <f t="shared" si="1"/>
        <v>2500</v>
      </c>
      <c r="F125" s="205" t="s">
        <v>280</v>
      </c>
      <c r="G125" s="206"/>
      <c r="H125" s="206"/>
      <c r="I125" s="207"/>
    </row>
    <row r="126" spans="1:9" ht="15.75" customHeight="1" thickBot="1" x14ac:dyDescent="0.45">
      <c r="A126" s="48" t="s">
        <v>153</v>
      </c>
      <c r="B126" s="41"/>
      <c r="C126" s="41"/>
      <c r="D126" s="164"/>
      <c r="E126" s="144" t="s">
        <v>154</v>
      </c>
      <c r="F126" s="208" t="s">
        <v>155</v>
      </c>
      <c r="G126" s="209"/>
      <c r="H126" s="209"/>
      <c r="I126" s="210"/>
    </row>
    <row r="127" spans="1:9" ht="15.75" customHeight="1" thickTop="1" thickBot="1" x14ac:dyDescent="0.45">
      <c r="A127" s="49" t="s">
        <v>156</v>
      </c>
      <c r="B127" s="41"/>
      <c r="C127" s="41"/>
      <c r="D127" s="164"/>
      <c r="E127" s="47"/>
      <c r="F127" s="208"/>
      <c r="G127" s="209"/>
      <c r="H127" s="209"/>
      <c r="I127" s="210"/>
    </row>
    <row r="128" spans="1:9" ht="15.75" customHeight="1" thickTop="1" x14ac:dyDescent="0.4">
      <c r="A128" s="48" t="s">
        <v>157</v>
      </c>
      <c r="B128" s="142">
        <v>80</v>
      </c>
      <c r="C128" s="142" t="s">
        <v>131</v>
      </c>
      <c r="D128" s="172"/>
      <c r="E128" s="47">
        <f t="shared" si="1"/>
        <v>0</v>
      </c>
      <c r="F128" s="205" t="s">
        <v>272</v>
      </c>
      <c r="G128" s="206"/>
      <c r="H128" s="206"/>
      <c r="I128" s="207"/>
    </row>
    <row r="129" spans="1:9" ht="15.75" customHeight="1" x14ac:dyDescent="0.4">
      <c r="A129" s="48" t="s">
        <v>158</v>
      </c>
      <c r="B129" s="142">
        <v>1</v>
      </c>
      <c r="C129" s="41" t="s">
        <v>90</v>
      </c>
      <c r="D129" s="172"/>
      <c r="E129" s="47">
        <f t="shared" si="1"/>
        <v>0</v>
      </c>
      <c r="F129" s="205" t="s">
        <v>272</v>
      </c>
      <c r="G129" s="206"/>
      <c r="H129" s="206"/>
      <c r="I129" s="207"/>
    </row>
    <row r="130" spans="1:9" ht="15.75" customHeight="1" x14ac:dyDescent="0.4">
      <c r="A130" s="48" t="s">
        <v>159</v>
      </c>
      <c r="B130" s="142">
        <v>1</v>
      </c>
      <c r="C130" s="41" t="s">
        <v>90</v>
      </c>
      <c r="D130" s="172">
        <v>1500</v>
      </c>
      <c r="E130" s="47">
        <f t="shared" si="1"/>
        <v>1500</v>
      </c>
      <c r="F130" s="205"/>
      <c r="G130" s="206"/>
      <c r="H130" s="206"/>
      <c r="I130" s="207"/>
    </row>
    <row r="131" spans="1:9" ht="15.75" customHeight="1" thickBot="1" x14ac:dyDescent="0.45">
      <c r="A131" s="48"/>
      <c r="B131" s="41"/>
      <c r="C131" s="41"/>
      <c r="D131" s="46"/>
      <c r="E131" s="47"/>
      <c r="F131" s="208"/>
      <c r="G131" s="209"/>
      <c r="H131" s="209"/>
      <c r="I131" s="210"/>
    </row>
    <row r="132" spans="1:9" ht="23.25" customHeight="1" thickTop="1" thickBot="1" x14ac:dyDescent="0.45">
      <c r="A132" s="52" t="s">
        <v>160</v>
      </c>
      <c r="B132" s="53"/>
      <c r="C132" s="54"/>
      <c r="D132" s="55"/>
      <c r="E132" s="56">
        <f>SUM(E41:E130)</f>
        <v>1035359.4</v>
      </c>
      <c r="F132" s="199"/>
      <c r="G132" s="200"/>
      <c r="H132" s="200"/>
      <c r="I132" s="201"/>
    </row>
    <row r="133" spans="1:9" ht="23.25" customHeight="1" thickTop="1" thickBot="1" x14ac:dyDescent="0.45">
      <c r="A133" s="52" t="s">
        <v>161</v>
      </c>
      <c r="B133" s="53"/>
      <c r="C133" s="54"/>
      <c r="D133" s="55"/>
      <c r="E133" s="56">
        <f>SUM(E132)/B21</f>
        <v>9955.3788461538461</v>
      </c>
      <c r="F133" s="199"/>
      <c r="G133" s="200"/>
      <c r="H133" s="200"/>
      <c r="I133" s="201"/>
    </row>
    <row r="134" spans="1:9" ht="23.25" customHeight="1" thickTop="1" thickBot="1" x14ac:dyDescent="0.45">
      <c r="A134" s="57"/>
      <c r="B134" s="58"/>
      <c r="C134" s="58"/>
      <c r="D134" s="58"/>
      <c r="E134" s="59"/>
      <c r="F134" s="60"/>
      <c r="G134" s="60"/>
      <c r="H134" s="60"/>
      <c r="I134" s="60"/>
    </row>
    <row r="135" spans="1:9" ht="23.25" customHeight="1" thickTop="1" thickBot="1" x14ac:dyDescent="0.45">
      <c r="A135" s="52" t="s">
        <v>162</v>
      </c>
      <c r="B135" s="53"/>
      <c r="C135" s="54"/>
      <c r="D135" s="55"/>
      <c r="E135" s="56"/>
      <c r="F135" s="199"/>
      <c r="G135" s="200"/>
      <c r="H135" s="200"/>
      <c r="I135" s="201"/>
    </row>
    <row r="136" spans="1:9" ht="23.25" customHeight="1" thickTop="1" x14ac:dyDescent="0.4">
      <c r="A136" s="61" t="s">
        <v>163</v>
      </c>
      <c r="B136" s="62"/>
      <c r="C136" s="63"/>
      <c r="D136" s="64"/>
      <c r="E136" s="174">
        <v>0.03</v>
      </c>
      <c r="F136" s="237"/>
      <c r="G136" s="238"/>
      <c r="H136" s="238"/>
      <c r="I136" s="239"/>
    </row>
    <row r="137" spans="1:9" ht="23.25" customHeight="1" thickBot="1" x14ac:dyDescent="0.45">
      <c r="A137" s="61" t="s">
        <v>164</v>
      </c>
      <c r="B137" s="66"/>
      <c r="C137" s="67"/>
      <c r="D137" s="68"/>
      <c r="E137" s="175">
        <v>0.03</v>
      </c>
      <c r="F137" s="247"/>
      <c r="G137" s="248"/>
      <c r="H137" s="248"/>
      <c r="I137" s="249"/>
    </row>
    <row r="138" spans="1:9" ht="23.25" customHeight="1" thickTop="1" thickBot="1" x14ac:dyDescent="0.45">
      <c r="A138" s="52" t="s">
        <v>165</v>
      </c>
      <c r="B138" s="53"/>
      <c r="C138" s="54"/>
      <c r="D138" s="55"/>
      <c r="E138" s="94">
        <f>SUM(E136:E137)</f>
        <v>0.06</v>
      </c>
      <c r="F138" s="199"/>
      <c r="G138" s="200"/>
      <c r="H138" s="200"/>
      <c r="I138" s="201"/>
    </row>
    <row r="139" spans="1:9" ht="23.25" customHeight="1" thickTop="1" thickBot="1" x14ac:dyDescent="0.45">
      <c r="A139" s="57"/>
      <c r="B139" s="58"/>
      <c r="C139" s="58"/>
      <c r="D139" s="58"/>
      <c r="E139" s="59"/>
      <c r="F139" s="60"/>
      <c r="G139" s="60"/>
      <c r="H139" s="60"/>
      <c r="I139" s="60"/>
    </row>
    <row r="140" spans="1:9" ht="23.25" customHeight="1" thickTop="1" thickBot="1" x14ac:dyDescent="0.45">
      <c r="A140" s="52" t="s">
        <v>166</v>
      </c>
      <c r="B140" s="53"/>
      <c r="C140" s="54"/>
      <c r="D140" s="54"/>
      <c r="E140" s="69"/>
      <c r="F140" s="54"/>
      <c r="G140" s="54"/>
      <c r="H140" s="54"/>
      <c r="I140" s="55"/>
    </row>
    <row r="141" spans="1:9" thickTop="1" thickBot="1" x14ac:dyDescent="0.45">
      <c r="A141" s="202"/>
      <c r="B141" s="203"/>
      <c r="C141" s="203"/>
      <c r="D141" s="203"/>
      <c r="E141" s="203"/>
      <c r="F141" s="203"/>
      <c r="G141" s="203"/>
      <c r="H141" s="203"/>
      <c r="I141" s="204"/>
    </row>
    <row r="142" spans="1:9" ht="15.4" thickBot="1" x14ac:dyDescent="0.45">
      <c r="A142" s="70" t="s">
        <v>167</v>
      </c>
      <c r="B142" s="71" t="s">
        <v>55</v>
      </c>
      <c r="C142" s="71" t="s">
        <v>56</v>
      </c>
      <c r="D142" s="71" t="s">
        <v>57</v>
      </c>
      <c r="E142" s="72" t="s">
        <v>58</v>
      </c>
      <c r="F142" s="72" t="s">
        <v>168</v>
      </c>
      <c r="G142" s="73" t="s">
        <v>58</v>
      </c>
      <c r="H142" s="80"/>
      <c r="I142" s="75"/>
    </row>
    <row r="143" spans="1:9" thickTop="1" thickBot="1" x14ac:dyDescent="0.45">
      <c r="A143" s="76" t="s">
        <v>169</v>
      </c>
      <c r="B143" s="128"/>
      <c r="C143" s="77"/>
      <c r="D143" s="128"/>
      <c r="E143" s="78"/>
      <c r="F143" s="78"/>
      <c r="G143" s="79"/>
      <c r="H143" s="80"/>
      <c r="I143" s="75"/>
    </row>
    <row r="144" spans="1:9" thickTop="1" thickBot="1" x14ac:dyDescent="0.45">
      <c r="A144" s="81" t="s">
        <v>170</v>
      </c>
      <c r="B144" s="129">
        <v>71.599999999999994</v>
      </c>
      <c r="C144" s="39" t="s">
        <v>171</v>
      </c>
      <c r="D144" s="176">
        <v>133</v>
      </c>
      <c r="E144" s="78">
        <f>SUM(B144)*D144</f>
        <v>9522.7999999999993</v>
      </c>
      <c r="F144" s="82">
        <v>3</v>
      </c>
      <c r="G144" s="83">
        <f>SUM(E144*F144)</f>
        <v>28568.399999999998</v>
      </c>
      <c r="H144" s="80"/>
      <c r="I144" s="75"/>
    </row>
    <row r="145" spans="1:9" thickTop="1" thickBot="1" x14ac:dyDescent="0.45">
      <c r="A145" s="76" t="s">
        <v>172</v>
      </c>
      <c r="B145" s="129"/>
      <c r="C145" s="39"/>
      <c r="D145" s="129"/>
      <c r="E145" s="78"/>
      <c r="F145" s="78"/>
      <c r="G145" s="79"/>
      <c r="H145" s="80"/>
      <c r="I145" s="75"/>
    </row>
    <row r="146" spans="1:9" ht="15.4" thickTop="1" x14ac:dyDescent="0.4">
      <c r="A146" s="84" t="s">
        <v>172</v>
      </c>
      <c r="B146" s="129">
        <v>71.599999999999994</v>
      </c>
      <c r="C146" s="39" t="s">
        <v>171</v>
      </c>
      <c r="D146" s="176">
        <v>810</v>
      </c>
      <c r="E146" s="78">
        <f>SUM(B146)*D146</f>
        <v>57995.999999999993</v>
      </c>
      <c r="F146" s="82">
        <v>3</v>
      </c>
      <c r="G146" s="83">
        <f>SUM(E146*F146)</f>
        <v>173987.99999999997</v>
      </c>
      <c r="H146" s="80"/>
      <c r="I146" s="75"/>
    </row>
    <row r="147" spans="1:9" ht="15.4" thickBot="1" x14ac:dyDescent="0.45">
      <c r="A147" s="179" t="s">
        <v>173</v>
      </c>
      <c r="B147" s="129">
        <v>1</v>
      </c>
      <c r="C147" s="39" t="s">
        <v>90</v>
      </c>
      <c r="D147" s="176">
        <v>2500</v>
      </c>
      <c r="E147" s="78">
        <f>SUM(B147)*D147</f>
        <v>2500</v>
      </c>
      <c r="F147" s="85">
        <v>3</v>
      </c>
      <c r="G147" s="86">
        <f>SUM(E147*F147)</f>
        <v>7500</v>
      </c>
      <c r="H147" s="80"/>
      <c r="I147" s="75"/>
    </row>
    <row r="148" spans="1:9" ht="15.4" thickBot="1" x14ac:dyDescent="0.45">
      <c r="A148" s="87" t="s">
        <v>174</v>
      </c>
      <c r="B148" s="40"/>
      <c r="C148" s="40"/>
      <c r="D148" s="40"/>
      <c r="E148" s="40"/>
      <c r="F148" s="88"/>
      <c r="G148" s="89">
        <f>SUM(G144:G147)</f>
        <v>210056.39999999997</v>
      </c>
      <c r="H148" s="80"/>
      <c r="I148" s="75"/>
    </row>
    <row r="149" spans="1:9" ht="15.4" thickBot="1" x14ac:dyDescent="0.45">
      <c r="A149" s="240"/>
      <c r="B149" s="241"/>
      <c r="C149" s="241"/>
      <c r="D149" s="241"/>
      <c r="E149" s="241"/>
      <c r="F149" s="241"/>
      <c r="G149" s="241"/>
      <c r="H149" s="241"/>
      <c r="I149" s="242"/>
    </row>
    <row r="150" spans="1:9" ht="15.4" thickBot="1" x14ac:dyDescent="0.45">
      <c r="A150" s="70" t="s">
        <v>175</v>
      </c>
      <c r="B150" s="71" t="s">
        <v>55</v>
      </c>
      <c r="C150" s="71" t="s">
        <v>56</v>
      </c>
      <c r="D150" s="71" t="s">
        <v>57</v>
      </c>
      <c r="E150" s="72" t="s">
        <v>58</v>
      </c>
      <c r="F150" s="72" t="s">
        <v>168</v>
      </c>
      <c r="G150" s="73" t="s">
        <v>58</v>
      </c>
      <c r="H150" s="80"/>
      <c r="I150" s="75"/>
    </row>
    <row r="151" spans="1:9" thickTop="1" thickBot="1" x14ac:dyDescent="0.45">
      <c r="A151" s="76" t="s">
        <v>169</v>
      </c>
      <c r="B151" s="128"/>
      <c r="C151" s="77"/>
      <c r="D151" s="128"/>
      <c r="E151" s="78"/>
      <c r="F151" s="78"/>
      <c r="G151" s="79"/>
      <c r="H151" s="80"/>
      <c r="I151" s="75"/>
    </row>
    <row r="152" spans="1:9" thickTop="1" thickBot="1" x14ac:dyDescent="0.45">
      <c r="A152" s="81" t="s">
        <v>170</v>
      </c>
      <c r="B152" s="129">
        <v>71.599999999999994</v>
      </c>
      <c r="C152" s="39" t="s">
        <v>171</v>
      </c>
      <c r="D152" s="176">
        <v>133</v>
      </c>
      <c r="E152" s="78">
        <f>SUM(B152)*D152</f>
        <v>9522.7999999999993</v>
      </c>
      <c r="F152" s="82">
        <v>16</v>
      </c>
      <c r="G152" s="83">
        <f>SUM(E152*F152)</f>
        <v>152364.79999999999</v>
      </c>
      <c r="H152" s="80"/>
      <c r="I152" s="75"/>
    </row>
    <row r="153" spans="1:9" thickTop="1" thickBot="1" x14ac:dyDescent="0.45">
      <c r="A153" s="76" t="s">
        <v>172</v>
      </c>
      <c r="B153" s="129"/>
      <c r="C153" s="39"/>
      <c r="D153" s="129"/>
      <c r="E153" s="78"/>
      <c r="F153" s="78"/>
      <c r="G153" s="79"/>
      <c r="H153" s="80"/>
      <c r="I153" s="75"/>
    </row>
    <row r="154" spans="1:9" ht="15.4" thickTop="1" x14ac:dyDescent="0.4">
      <c r="A154" s="84" t="s">
        <v>172</v>
      </c>
      <c r="B154" s="129">
        <v>71.599999999999994</v>
      </c>
      <c r="C154" s="39" t="s">
        <v>171</v>
      </c>
      <c r="D154" s="176">
        <v>810</v>
      </c>
      <c r="E154" s="78">
        <f>SUM(B154)*D154</f>
        <v>57995.999999999993</v>
      </c>
      <c r="F154" s="82">
        <v>16</v>
      </c>
      <c r="G154" s="83">
        <f>SUM(E154*F154)</f>
        <v>927935.99999999988</v>
      </c>
      <c r="H154" s="80"/>
      <c r="I154" s="75"/>
    </row>
    <row r="155" spans="1:9" ht="15.4" thickBot="1" x14ac:dyDescent="0.45">
      <c r="A155" s="179" t="s">
        <v>173</v>
      </c>
      <c r="B155" s="129">
        <v>1</v>
      </c>
      <c r="C155" s="39" t="s">
        <v>90</v>
      </c>
      <c r="D155" s="176">
        <v>2500</v>
      </c>
      <c r="E155" s="78">
        <f>SUM(B155)*D155</f>
        <v>2500</v>
      </c>
      <c r="F155" s="85">
        <v>16</v>
      </c>
      <c r="G155" s="86">
        <f>SUM(E155*F155)</f>
        <v>40000</v>
      </c>
      <c r="H155" s="80"/>
      <c r="I155" s="75"/>
    </row>
    <row r="156" spans="1:9" ht="15.4" thickBot="1" x14ac:dyDescent="0.45">
      <c r="A156" s="87" t="s">
        <v>176</v>
      </c>
      <c r="B156" s="40"/>
      <c r="C156" s="40"/>
      <c r="D156" s="40"/>
      <c r="E156" s="40"/>
      <c r="F156" s="88"/>
      <c r="G156" s="89">
        <f>SUM(G152:G155)</f>
        <v>1120300.7999999998</v>
      </c>
      <c r="H156" s="80"/>
      <c r="I156" s="75"/>
    </row>
    <row r="157" spans="1:9" ht="15.4" thickBot="1" x14ac:dyDescent="0.45">
      <c r="A157" s="250"/>
      <c r="B157" s="251"/>
      <c r="C157" s="251"/>
      <c r="D157" s="251"/>
      <c r="E157" s="251"/>
      <c r="F157" s="251"/>
      <c r="G157" s="251"/>
      <c r="H157" s="251"/>
      <c r="I157" s="252"/>
    </row>
    <row r="158" spans="1:9" ht="15.4" thickBot="1" x14ac:dyDescent="0.45">
      <c r="A158" s="70" t="s">
        <v>254</v>
      </c>
      <c r="B158" s="71" t="s">
        <v>55</v>
      </c>
      <c r="C158" s="71" t="s">
        <v>56</v>
      </c>
      <c r="D158" s="71" t="s">
        <v>57</v>
      </c>
      <c r="E158" s="72" t="s">
        <v>58</v>
      </c>
      <c r="F158" s="72" t="s">
        <v>168</v>
      </c>
      <c r="G158" s="73" t="s">
        <v>58</v>
      </c>
      <c r="H158" s="80"/>
      <c r="I158" s="75"/>
    </row>
    <row r="159" spans="1:9" thickTop="1" thickBot="1" x14ac:dyDescent="0.45">
      <c r="A159" s="76" t="s">
        <v>169</v>
      </c>
      <c r="B159" s="128"/>
      <c r="C159" s="77"/>
      <c r="D159" s="166"/>
      <c r="E159" s="78"/>
      <c r="F159" s="78"/>
      <c r="G159" s="79"/>
      <c r="H159" s="80"/>
      <c r="I159" s="75"/>
    </row>
    <row r="160" spans="1:9" thickTop="1" thickBot="1" x14ac:dyDescent="0.45">
      <c r="A160" s="81" t="s">
        <v>170</v>
      </c>
      <c r="B160" s="129">
        <v>85.2</v>
      </c>
      <c r="C160" s="39" t="s">
        <v>171</v>
      </c>
      <c r="D160" s="178">
        <v>133</v>
      </c>
      <c r="E160" s="78">
        <f>SUM(B160)*D160</f>
        <v>11331.6</v>
      </c>
      <c r="F160" s="82">
        <v>7</v>
      </c>
      <c r="G160" s="83">
        <f>SUM(E160*F160)</f>
        <v>79321.2</v>
      </c>
      <c r="H160" s="80"/>
      <c r="I160" s="75"/>
    </row>
    <row r="161" spans="1:9" thickTop="1" thickBot="1" x14ac:dyDescent="0.45">
      <c r="A161" s="76" t="s">
        <v>172</v>
      </c>
      <c r="B161" s="129"/>
      <c r="C161" s="39"/>
      <c r="D161" s="167"/>
      <c r="E161" s="78"/>
      <c r="F161" s="78"/>
      <c r="G161" s="79"/>
      <c r="H161" s="80"/>
      <c r="I161" s="75"/>
    </row>
    <row r="162" spans="1:9" ht="15.4" thickTop="1" x14ac:dyDescent="0.4">
      <c r="A162" s="84" t="s">
        <v>172</v>
      </c>
      <c r="B162" s="129">
        <v>85.2</v>
      </c>
      <c r="C162" s="39" t="s">
        <v>171</v>
      </c>
      <c r="D162" s="178">
        <v>810</v>
      </c>
      <c r="E162" s="78">
        <f>SUM(B162)*D162</f>
        <v>69012</v>
      </c>
      <c r="F162" s="82">
        <v>7</v>
      </c>
      <c r="G162" s="83">
        <f>SUM(E162*F162)</f>
        <v>483084</v>
      </c>
      <c r="H162" s="80"/>
      <c r="I162" s="75"/>
    </row>
    <row r="163" spans="1:9" ht="15.4" thickBot="1" x14ac:dyDescent="0.45">
      <c r="A163" s="179" t="s">
        <v>173</v>
      </c>
      <c r="B163" s="129">
        <v>1</v>
      </c>
      <c r="C163" s="39" t="s">
        <v>90</v>
      </c>
      <c r="D163" s="176">
        <v>2500</v>
      </c>
      <c r="E163" s="78">
        <f>SUM(B163)*D163</f>
        <v>2500</v>
      </c>
      <c r="F163" s="85">
        <v>7</v>
      </c>
      <c r="G163" s="86">
        <f>SUM(E163*F163)</f>
        <v>17500</v>
      </c>
      <c r="H163" s="80"/>
      <c r="I163" s="75"/>
    </row>
    <row r="164" spans="1:9" ht="15.4" thickBot="1" x14ac:dyDescent="0.45">
      <c r="A164" s="87" t="s">
        <v>255</v>
      </c>
      <c r="B164" s="40"/>
      <c r="C164" s="40"/>
      <c r="D164" s="40"/>
      <c r="E164" s="40"/>
      <c r="F164" s="88"/>
      <c r="G164" s="89">
        <f>SUM(G160:G163)</f>
        <v>579905.19999999995</v>
      </c>
      <c r="H164" s="90"/>
      <c r="I164" s="75"/>
    </row>
    <row r="165" spans="1:9" ht="15.4" thickBot="1" x14ac:dyDescent="0.45">
      <c r="A165" s="253"/>
      <c r="B165" s="254"/>
      <c r="C165" s="254"/>
      <c r="D165" s="254"/>
      <c r="E165" s="254"/>
      <c r="F165" s="254"/>
      <c r="G165" s="254"/>
      <c r="H165" s="255"/>
      <c r="I165" s="256"/>
    </row>
    <row r="166" spans="1:9" ht="15.4" thickBot="1" x14ac:dyDescent="0.45">
      <c r="A166" s="70" t="s">
        <v>177</v>
      </c>
      <c r="B166" s="71" t="s">
        <v>55</v>
      </c>
      <c r="C166" s="71" t="s">
        <v>56</v>
      </c>
      <c r="D166" s="71" t="s">
        <v>57</v>
      </c>
      <c r="E166" s="72" t="s">
        <v>58</v>
      </c>
      <c r="F166" s="72" t="s">
        <v>168</v>
      </c>
      <c r="G166" s="73" t="s">
        <v>58</v>
      </c>
      <c r="H166" s="74"/>
      <c r="I166" s="75"/>
    </row>
    <row r="167" spans="1:9" thickTop="1" thickBot="1" x14ac:dyDescent="0.45">
      <c r="A167" s="76" t="s">
        <v>169</v>
      </c>
      <c r="B167" s="128"/>
      <c r="C167" s="77"/>
      <c r="D167" s="128"/>
      <c r="E167" s="78"/>
      <c r="F167" s="78"/>
      <c r="G167" s="79"/>
      <c r="H167" s="80"/>
      <c r="I167" s="75"/>
    </row>
    <row r="168" spans="1:9" thickTop="1" thickBot="1" x14ac:dyDescent="0.45">
      <c r="A168" s="81" t="s">
        <v>170</v>
      </c>
      <c r="B168" s="129">
        <v>85.2</v>
      </c>
      <c r="C168" s="39" t="s">
        <v>171</v>
      </c>
      <c r="D168" s="176">
        <v>133</v>
      </c>
      <c r="E168" s="78">
        <f>SUM(B168)*D168</f>
        <v>11331.6</v>
      </c>
      <c r="F168" s="82">
        <v>11</v>
      </c>
      <c r="G168" s="83">
        <f>SUM(E168*F168)</f>
        <v>124647.6</v>
      </c>
      <c r="H168" s="80"/>
      <c r="I168" s="75"/>
    </row>
    <row r="169" spans="1:9" thickTop="1" thickBot="1" x14ac:dyDescent="0.45">
      <c r="A169" s="76" t="s">
        <v>172</v>
      </c>
      <c r="B169" s="129"/>
      <c r="C169" s="39"/>
      <c r="D169" s="129"/>
      <c r="E169" s="78"/>
      <c r="F169" s="78"/>
      <c r="G169" s="79"/>
      <c r="H169" s="80"/>
      <c r="I169" s="75"/>
    </row>
    <row r="170" spans="1:9" ht="15.4" thickTop="1" x14ac:dyDescent="0.4">
      <c r="A170" s="84" t="s">
        <v>172</v>
      </c>
      <c r="B170" s="129">
        <v>85.2</v>
      </c>
      <c r="C170" s="39" t="s">
        <v>171</v>
      </c>
      <c r="D170" s="176">
        <v>810</v>
      </c>
      <c r="E170" s="78">
        <f>SUM(B170)*D170</f>
        <v>69012</v>
      </c>
      <c r="F170" s="82">
        <v>11</v>
      </c>
      <c r="G170" s="83">
        <f>SUM(E170*F170)</f>
        <v>759132</v>
      </c>
      <c r="H170" s="80"/>
      <c r="I170" s="75"/>
    </row>
    <row r="171" spans="1:9" ht="15.4" thickBot="1" x14ac:dyDescent="0.45">
      <c r="A171" s="179" t="s">
        <v>173</v>
      </c>
      <c r="B171" s="129">
        <v>1</v>
      </c>
      <c r="C171" s="39" t="s">
        <v>90</v>
      </c>
      <c r="D171" s="176">
        <v>2500</v>
      </c>
      <c r="E171" s="78">
        <f>SUM(B171)*D171</f>
        <v>2500</v>
      </c>
      <c r="F171" s="85">
        <v>11</v>
      </c>
      <c r="G171" s="86">
        <f>SUM(E171*F171)</f>
        <v>27500</v>
      </c>
      <c r="H171" s="80"/>
      <c r="I171" s="75"/>
    </row>
    <row r="172" spans="1:9" ht="15.4" thickBot="1" x14ac:dyDescent="0.45">
      <c r="A172" s="87" t="s">
        <v>178</v>
      </c>
      <c r="B172" s="40"/>
      <c r="C172" s="40"/>
      <c r="D172" s="40"/>
      <c r="E172" s="40"/>
      <c r="F172" s="88"/>
      <c r="G172" s="89">
        <f>SUM(G168:G171)</f>
        <v>911279.6</v>
      </c>
      <c r="H172" s="90"/>
      <c r="I172" s="75"/>
    </row>
    <row r="173" spans="1:9" ht="15.4" thickBot="1" x14ac:dyDescent="0.45">
      <c r="A173" s="240"/>
      <c r="B173" s="241"/>
      <c r="C173" s="241"/>
      <c r="D173" s="241"/>
      <c r="E173" s="241"/>
      <c r="F173" s="241"/>
      <c r="G173" s="241"/>
      <c r="H173" s="241"/>
      <c r="I173" s="242"/>
    </row>
    <row r="174" spans="1:9" ht="15.4" thickBot="1" x14ac:dyDescent="0.45">
      <c r="A174" s="70" t="s">
        <v>256</v>
      </c>
      <c r="B174" s="71" t="s">
        <v>55</v>
      </c>
      <c r="C174" s="71" t="s">
        <v>56</v>
      </c>
      <c r="D174" s="71" t="s">
        <v>57</v>
      </c>
      <c r="E174" s="72" t="s">
        <v>58</v>
      </c>
      <c r="F174" s="72" t="s">
        <v>168</v>
      </c>
      <c r="G174" s="73" t="s">
        <v>58</v>
      </c>
      <c r="H174" s="80"/>
      <c r="I174" s="75"/>
    </row>
    <row r="175" spans="1:9" thickTop="1" thickBot="1" x14ac:dyDescent="0.45">
      <c r="A175" s="76" t="s">
        <v>169</v>
      </c>
      <c r="B175" s="128"/>
      <c r="C175" s="77"/>
      <c r="D175" s="128"/>
      <c r="E175" s="78"/>
      <c r="F175" s="78"/>
      <c r="G175" s="79"/>
      <c r="H175" s="80"/>
      <c r="I175" s="75"/>
    </row>
    <row r="176" spans="1:9" thickTop="1" thickBot="1" x14ac:dyDescent="0.45">
      <c r="A176" s="81" t="s">
        <v>170</v>
      </c>
      <c r="B176" s="129">
        <v>86.1</v>
      </c>
      <c r="C176" s="39" t="s">
        <v>171</v>
      </c>
      <c r="D176" s="176">
        <v>133</v>
      </c>
      <c r="E176" s="78">
        <f>SUM(B176)*D176</f>
        <v>11451.3</v>
      </c>
      <c r="F176" s="82">
        <v>11</v>
      </c>
      <c r="G176" s="83">
        <f>SUM(E176*F176)</f>
        <v>125964.29999999999</v>
      </c>
      <c r="H176" s="80"/>
      <c r="I176" s="75"/>
    </row>
    <row r="177" spans="1:9" thickTop="1" thickBot="1" x14ac:dyDescent="0.45">
      <c r="A177" s="76" t="s">
        <v>172</v>
      </c>
      <c r="B177" s="129"/>
      <c r="C177" s="39"/>
      <c r="D177" s="129"/>
      <c r="E177" s="78"/>
      <c r="F177" s="78"/>
      <c r="G177" s="79"/>
      <c r="H177" s="80"/>
      <c r="I177" s="75"/>
    </row>
    <row r="178" spans="1:9" ht="15.4" thickTop="1" x14ac:dyDescent="0.4">
      <c r="A178" s="84" t="s">
        <v>172</v>
      </c>
      <c r="B178" s="129">
        <v>86.1</v>
      </c>
      <c r="C178" s="39" t="s">
        <v>171</v>
      </c>
      <c r="D178" s="176">
        <v>810</v>
      </c>
      <c r="E178" s="78">
        <f>SUM(B178)*D178</f>
        <v>69741</v>
      </c>
      <c r="F178" s="82">
        <v>11</v>
      </c>
      <c r="G178" s="83">
        <f>SUM(E178*F178)</f>
        <v>767151</v>
      </c>
      <c r="H178" s="80"/>
      <c r="I178" s="75"/>
    </row>
    <row r="179" spans="1:9" ht="15.4" thickBot="1" x14ac:dyDescent="0.45">
      <c r="A179" s="179" t="s">
        <v>173</v>
      </c>
      <c r="B179" s="129">
        <v>1</v>
      </c>
      <c r="C179" s="39" t="s">
        <v>90</v>
      </c>
      <c r="D179" s="176">
        <v>2500</v>
      </c>
      <c r="E179" s="78">
        <f>SUM(B179)*D179</f>
        <v>2500</v>
      </c>
      <c r="F179" s="85">
        <v>11</v>
      </c>
      <c r="G179" s="86">
        <f>SUM(E179*F179)</f>
        <v>27500</v>
      </c>
      <c r="H179" s="80"/>
      <c r="I179" s="75"/>
    </row>
    <row r="180" spans="1:9" ht="15.4" thickBot="1" x14ac:dyDescent="0.45">
      <c r="A180" s="87" t="s">
        <v>178</v>
      </c>
      <c r="B180" s="40"/>
      <c r="C180" s="40"/>
      <c r="D180" s="40"/>
      <c r="E180" s="40"/>
      <c r="F180" s="88"/>
      <c r="G180" s="89">
        <f>SUM(G176:G179)</f>
        <v>920615.3</v>
      </c>
      <c r="H180" s="80"/>
      <c r="I180" s="75"/>
    </row>
    <row r="181" spans="1:9" ht="15.4" thickBot="1" x14ac:dyDescent="0.45">
      <c r="A181" s="240"/>
      <c r="B181" s="241"/>
      <c r="C181" s="241"/>
      <c r="D181" s="241"/>
      <c r="E181" s="241"/>
      <c r="F181" s="241"/>
      <c r="G181" s="241"/>
      <c r="H181" s="241"/>
      <c r="I181" s="242"/>
    </row>
    <row r="182" spans="1:9" ht="15.4" thickBot="1" x14ac:dyDescent="0.45">
      <c r="A182" s="70" t="s">
        <v>180</v>
      </c>
      <c r="B182" s="71" t="s">
        <v>55</v>
      </c>
      <c r="C182" s="71" t="s">
        <v>56</v>
      </c>
      <c r="D182" s="71" t="s">
        <v>57</v>
      </c>
      <c r="E182" s="72" t="s">
        <v>58</v>
      </c>
      <c r="F182" s="72" t="s">
        <v>168</v>
      </c>
      <c r="G182" s="73" t="s">
        <v>58</v>
      </c>
      <c r="H182" s="80"/>
      <c r="I182" s="75"/>
    </row>
    <row r="183" spans="1:9" thickTop="1" thickBot="1" x14ac:dyDescent="0.45">
      <c r="A183" s="76" t="s">
        <v>169</v>
      </c>
      <c r="B183" s="128"/>
      <c r="C183" s="77"/>
      <c r="D183" s="128"/>
      <c r="E183" s="78"/>
      <c r="F183" s="78"/>
      <c r="G183" s="79"/>
      <c r="H183" s="80"/>
      <c r="I183" s="75"/>
    </row>
    <row r="184" spans="1:9" thickTop="1" thickBot="1" x14ac:dyDescent="0.45">
      <c r="A184" s="81" t="s">
        <v>170</v>
      </c>
      <c r="B184" s="129">
        <v>94.2</v>
      </c>
      <c r="C184" s="39" t="s">
        <v>171</v>
      </c>
      <c r="D184" s="176">
        <v>133</v>
      </c>
      <c r="E184" s="78">
        <f>SUM(B184)*D184</f>
        <v>12528.6</v>
      </c>
      <c r="F184" s="82">
        <v>22</v>
      </c>
      <c r="G184" s="83">
        <f>SUM(E184*F184)</f>
        <v>275629.2</v>
      </c>
      <c r="H184" s="80"/>
      <c r="I184" s="75"/>
    </row>
    <row r="185" spans="1:9" thickTop="1" thickBot="1" x14ac:dyDescent="0.45">
      <c r="A185" s="76" t="s">
        <v>172</v>
      </c>
      <c r="B185" s="129"/>
      <c r="C185" s="39"/>
      <c r="D185" s="129"/>
      <c r="E185" s="78"/>
      <c r="F185" s="78"/>
      <c r="G185" s="79"/>
      <c r="H185" s="80"/>
      <c r="I185" s="75"/>
    </row>
    <row r="186" spans="1:9" ht="15.4" thickTop="1" x14ac:dyDescent="0.4">
      <c r="A186" s="84" t="s">
        <v>172</v>
      </c>
      <c r="B186" s="129">
        <v>94.2</v>
      </c>
      <c r="C186" s="39" t="s">
        <v>171</v>
      </c>
      <c r="D186" s="176">
        <v>810</v>
      </c>
      <c r="E186" s="78">
        <f>SUM(B186)*D186</f>
        <v>76302</v>
      </c>
      <c r="F186" s="82">
        <v>22</v>
      </c>
      <c r="G186" s="83">
        <f>SUM(E186*F186)</f>
        <v>1678644</v>
      </c>
      <c r="H186" s="80"/>
      <c r="I186" s="75"/>
    </row>
    <row r="187" spans="1:9" ht="15.4" thickBot="1" x14ac:dyDescent="0.45">
      <c r="A187" s="179" t="s">
        <v>173</v>
      </c>
      <c r="B187" s="129">
        <v>1</v>
      </c>
      <c r="C187" s="39" t="s">
        <v>90</v>
      </c>
      <c r="D187" s="176">
        <v>2500</v>
      </c>
      <c r="E187" s="78">
        <f>SUM(B187)*D187</f>
        <v>2500</v>
      </c>
      <c r="F187" s="85">
        <v>22</v>
      </c>
      <c r="G187" s="86">
        <f>SUM(E187*F187)</f>
        <v>55000</v>
      </c>
      <c r="H187" s="80"/>
      <c r="I187" s="75"/>
    </row>
    <row r="188" spans="1:9" ht="15.4" thickBot="1" x14ac:dyDescent="0.45">
      <c r="A188" s="87" t="s">
        <v>181</v>
      </c>
      <c r="B188" s="40"/>
      <c r="C188" s="40"/>
      <c r="D188" s="40"/>
      <c r="E188" s="40"/>
      <c r="F188" s="88"/>
      <c r="G188" s="89">
        <f>SUM(G184:G187)</f>
        <v>2009273.2</v>
      </c>
      <c r="H188" s="80"/>
      <c r="I188" s="75"/>
    </row>
    <row r="189" spans="1:9" ht="15.4" thickBot="1" x14ac:dyDescent="0.45">
      <c r="A189" s="250"/>
      <c r="B189" s="251"/>
      <c r="C189" s="251"/>
      <c r="D189" s="251"/>
      <c r="E189" s="251"/>
      <c r="F189" s="251"/>
      <c r="G189" s="251"/>
      <c r="H189" s="251"/>
      <c r="I189" s="252"/>
    </row>
    <row r="190" spans="1:9" ht="15.4" thickBot="1" x14ac:dyDescent="0.45">
      <c r="A190" s="70" t="s">
        <v>257</v>
      </c>
      <c r="B190" s="71" t="s">
        <v>55</v>
      </c>
      <c r="C190" s="71" t="s">
        <v>56</v>
      </c>
      <c r="D190" s="71" t="s">
        <v>57</v>
      </c>
      <c r="E190" s="72" t="s">
        <v>58</v>
      </c>
      <c r="F190" s="72" t="s">
        <v>168</v>
      </c>
      <c r="G190" s="73" t="s">
        <v>58</v>
      </c>
      <c r="H190" s="80"/>
      <c r="I190" s="75"/>
    </row>
    <row r="191" spans="1:9" thickTop="1" thickBot="1" x14ac:dyDescent="0.45">
      <c r="A191" s="76" t="s">
        <v>169</v>
      </c>
      <c r="B191" s="128"/>
      <c r="C191" s="77"/>
      <c r="D191" s="128"/>
      <c r="E191" s="78"/>
      <c r="F191" s="78"/>
      <c r="G191" s="79"/>
      <c r="H191" s="80"/>
      <c r="I191" s="75"/>
    </row>
    <row r="192" spans="1:9" thickTop="1" thickBot="1" x14ac:dyDescent="0.45">
      <c r="A192" s="81" t="s">
        <v>170</v>
      </c>
      <c r="B192" s="129">
        <v>108.3</v>
      </c>
      <c r="C192" s="39" t="s">
        <v>171</v>
      </c>
      <c r="D192" s="176">
        <v>133</v>
      </c>
      <c r="E192" s="78">
        <f>SUM(B192)*D192</f>
        <v>14403.9</v>
      </c>
      <c r="F192" s="82">
        <v>10</v>
      </c>
      <c r="G192" s="83">
        <f>SUM(E192*F192)</f>
        <v>144039</v>
      </c>
      <c r="H192" s="80"/>
      <c r="I192" s="75"/>
    </row>
    <row r="193" spans="1:9" thickTop="1" thickBot="1" x14ac:dyDescent="0.45">
      <c r="A193" s="76" t="s">
        <v>172</v>
      </c>
      <c r="B193" s="129"/>
      <c r="C193" s="39"/>
      <c r="D193" s="129"/>
      <c r="E193" s="78"/>
      <c r="F193" s="78"/>
      <c r="G193" s="79"/>
      <c r="H193" s="80"/>
      <c r="I193" s="75"/>
    </row>
    <row r="194" spans="1:9" ht="15.4" thickTop="1" x14ac:dyDescent="0.4">
      <c r="A194" s="84" t="s">
        <v>172</v>
      </c>
      <c r="B194" s="129">
        <v>108.3</v>
      </c>
      <c r="C194" s="39" t="s">
        <v>171</v>
      </c>
      <c r="D194" s="176">
        <v>810</v>
      </c>
      <c r="E194" s="78">
        <f>SUM(B194)*D194</f>
        <v>87723</v>
      </c>
      <c r="F194" s="82">
        <v>10</v>
      </c>
      <c r="G194" s="83">
        <f>SUM(E194*F194)</f>
        <v>877230</v>
      </c>
      <c r="H194" s="80"/>
      <c r="I194" s="75"/>
    </row>
    <row r="195" spans="1:9" ht="15.4" thickBot="1" x14ac:dyDescent="0.45">
      <c r="A195" s="179" t="s">
        <v>173</v>
      </c>
      <c r="B195" s="129">
        <v>1</v>
      </c>
      <c r="C195" s="39" t="s">
        <v>90</v>
      </c>
      <c r="D195" s="176">
        <v>2500</v>
      </c>
      <c r="E195" s="78">
        <f>SUM(B195)*D195</f>
        <v>2500</v>
      </c>
      <c r="F195" s="82">
        <v>10</v>
      </c>
      <c r="G195" s="83">
        <f>SUM(E195*F195)</f>
        <v>25000</v>
      </c>
      <c r="H195" s="65"/>
      <c r="I195" s="75"/>
    </row>
    <row r="196" spans="1:9" ht="15.4" thickBot="1" x14ac:dyDescent="0.45">
      <c r="A196" s="87" t="s">
        <v>258</v>
      </c>
      <c r="B196" s="40"/>
      <c r="C196" s="40"/>
      <c r="D196" s="40"/>
      <c r="E196" s="40"/>
      <c r="F196" s="40"/>
      <c r="G196" s="89">
        <f>SUM(G192:G195)</f>
        <v>1046269</v>
      </c>
      <c r="H196" s="151"/>
      <c r="I196" s="152"/>
    </row>
    <row r="197" spans="1:9" ht="15.4" thickBot="1" x14ac:dyDescent="0.45">
      <c r="A197" s="196"/>
      <c r="B197" s="196"/>
      <c r="C197" s="196"/>
      <c r="D197" s="196"/>
      <c r="E197" s="196"/>
      <c r="F197" s="196"/>
      <c r="G197" s="196"/>
      <c r="H197" s="196"/>
      <c r="I197" s="196"/>
    </row>
    <row r="198" spans="1:9" ht="15.4" thickBot="1" x14ac:dyDescent="0.45">
      <c r="A198" s="112" t="s">
        <v>182</v>
      </c>
      <c r="B198" s="71" t="s">
        <v>55</v>
      </c>
      <c r="C198" s="71" t="s">
        <v>56</v>
      </c>
      <c r="D198" s="71" t="s">
        <v>57</v>
      </c>
      <c r="E198" s="113" t="s">
        <v>58</v>
      </c>
      <c r="F198" s="72"/>
      <c r="G198" s="73"/>
      <c r="H198" s="149"/>
      <c r="I198" s="150"/>
    </row>
    <row r="199" spans="1:9" thickTop="1" thickBot="1" x14ac:dyDescent="0.45">
      <c r="A199" s="114" t="s">
        <v>183</v>
      </c>
      <c r="B199" s="39"/>
      <c r="C199" s="39"/>
      <c r="D199" s="39"/>
      <c r="E199" s="110"/>
      <c r="F199" s="108"/>
      <c r="G199" s="109"/>
      <c r="H199" s="65"/>
      <c r="I199" s="110"/>
    </row>
    <row r="200" spans="1:9" ht="15.4" thickTop="1" x14ac:dyDescent="0.4">
      <c r="A200" s="116" t="s">
        <v>184</v>
      </c>
      <c r="B200" s="39">
        <v>19182</v>
      </c>
      <c r="C200" s="39" t="s">
        <v>185</v>
      </c>
      <c r="D200" s="176">
        <v>8</v>
      </c>
      <c r="E200" s="78">
        <f>SUM(B200)*D200</f>
        <v>153456</v>
      </c>
      <c r="F200" s="78"/>
      <c r="G200" s="111"/>
      <c r="H200" s="65"/>
      <c r="I200" s="110"/>
    </row>
    <row r="201" spans="1:9" ht="15.4" thickBot="1" x14ac:dyDescent="0.45">
      <c r="A201" s="117" t="s">
        <v>186</v>
      </c>
      <c r="B201" s="39">
        <v>19182</v>
      </c>
      <c r="C201" s="39" t="s">
        <v>185</v>
      </c>
      <c r="D201" s="176">
        <v>1.5</v>
      </c>
      <c r="E201" s="78">
        <f t="shared" ref="E201:E224" si="2">SUM(B201)*D201</f>
        <v>28773</v>
      </c>
      <c r="F201" s="78"/>
      <c r="G201" s="111"/>
      <c r="H201" s="65"/>
      <c r="I201" s="110"/>
    </row>
    <row r="202" spans="1:9" thickTop="1" thickBot="1" x14ac:dyDescent="0.45">
      <c r="A202" s="114" t="s">
        <v>187</v>
      </c>
      <c r="B202" s="39"/>
      <c r="C202" s="39"/>
      <c r="D202" s="129"/>
      <c r="E202" s="78"/>
      <c r="F202" s="78"/>
      <c r="G202" s="111"/>
      <c r="H202" s="65"/>
      <c r="I202" s="110"/>
    </row>
    <row r="203" spans="1:9" ht="15.4" thickTop="1" x14ac:dyDescent="0.4">
      <c r="A203" s="116" t="s">
        <v>188</v>
      </c>
      <c r="B203" s="39">
        <v>1389</v>
      </c>
      <c r="C203" s="39" t="s">
        <v>185</v>
      </c>
      <c r="D203" s="176">
        <v>90</v>
      </c>
      <c r="E203" s="78">
        <f t="shared" si="2"/>
        <v>125010</v>
      </c>
      <c r="F203" s="78"/>
      <c r="G203" s="111"/>
      <c r="H203" s="65"/>
      <c r="I203" s="110"/>
    </row>
    <row r="204" spans="1:9" ht="15" x14ac:dyDescent="0.4">
      <c r="A204" s="96" t="s">
        <v>189</v>
      </c>
      <c r="B204" s="39">
        <v>1022</v>
      </c>
      <c r="C204" s="39" t="s">
        <v>185</v>
      </c>
      <c r="D204" s="176">
        <v>60</v>
      </c>
      <c r="E204" s="78">
        <f t="shared" si="2"/>
        <v>61320</v>
      </c>
      <c r="F204" s="78"/>
      <c r="G204" s="111"/>
      <c r="H204" s="65"/>
      <c r="I204" s="110"/>
    </row>
    <row r="205" spans="1:9" ht="15" x14ac:dyDescent="0.4">
      <c r="A205" s="96" t="s">
        <v>190</v>
      </c>
      <c r="B205" s="39">
        <v>125</v>
      </c>
      <c r="C205" s="39" t="s">
        <v>185</v>
      </c>
      <c r="D205" s="176">
        <v>60</v>
      </c>
      <c r="E205" s="78">
        <f t="shared" si="2"/>
        <v>7500</v>
      </c>
      <c r="F205" s="78"/>
      <c r="G205" s="111"/>
      <c r="H205" s="65"/>
      <c r="I205" s="110"/>
    </row>
    <row r="206" spans="1:9" ht="15" x14ac:dyDescent="0.4">
      <c r="A206" s="96" t="s">
        <v>192</v>
      </c>
      <c r="B206" s="39">
        <v>3467</v>
      </c>
      <c r="C206" s="39" t="s">
        <v>185</v>
      </c>
      <c r="D206" s="176">
        <v>55</v>
      </c>
      <c r="E206" s="78">
        <f t="shared" si="2"/>
        <v>190685</v>
      </c>
      <c r="F206" s="78"/>
      <c r="G206" s="111"/>
      <c r="H206" s="65"/>
      <c r="I206" s="110"/>
    </row>
    <row r="207" spans="1:9" ht="15.4" thickBot="1" x14ac:dyDescent="0.45">
      <c r="A207" s="117" t="s">
        <v>193</v>
      </c>
      <c r="B207" s="39">
        <v>2134</v>
      </c>
      <c r="C207" s="39" t="s">
        <v>185</v>
      </c>
      <c r="D207" s="176">
        <v>60</v>
      </c>
      <c r="E207" s="78">
        <f t="shared" si="2"/>
        <v>128040</v>
      </c>
      <c r="F207" s="78"/>
      <c r="G207" s="111"/>
      <c r="H207" s="65"/>
      <c r="I207" s="110"/>
    </row>
    <row r="208" spans="1:9" thickTop="1" thickBot="1" x14ac:dyDescent="0.45">
      <c r="A208" s="114" t="s">
        <v>194</v>
      </c>
      <c r="B208" s="39"/>
      <c r="C208" s="39"/>
      <c r="D208" s="129"/>
      <c r="E208" s="78"/>
      <c r="F208" s="78"/>
      <c r="G208" s="111"/>
      <c r="H208" s="65"/>
      <c r="I208" s="110"/>
    </row>
    <row r="209" spans="1:9" ht="15.4" thickTop="1" x14ac:dyDescent="0.4">
      <c r="A209" s="116" t="s">
        <v>195</v>
      </c>
      <c r="B209" s="39">
        <v>6065</v>
      </c>
      <c r="C209" s="39" t="s">
        <v>185</v>
      </c>
      <c r="D209" s="176">
        <v>20</v>
      </c>
      <c r="E209" s="78">
        <f t="shared" si="2"/>
        <v>121300</v>
      </c>
      <c r="F209" s="78"/>
      <c r="G209" s="111"/>
      <c r="H209" s="65"/>
      <c r="I209" s="110"/>
    </row>
    <row r="210" spans="1:9" ht="15" x14ac:dyDescent="0.4">
      <c r="A210" s="96" t="s">
        <v>196</v>
      </c>
      <c r="B210" s="39">
        <v>1515</v>
      </c>
      <c r="C210" s="39" t="s">
        <v>185</v>
      </c>
      <c r="D210" s="129">
        <v>40</v>
      </c>
      <c r="E210" s="78">
        <f t="shared" si="2"/>
        <v>60600</v>
      </c>
      <c r="F210" s="65" t="s">
        <v>197</v>
      </c>
      <c r="G210" s="111"/>
      <c r="H210" s="65"/>
      <c r="I210" s="110"/>
    </row>
    <row r="211" spans="1:9" ht="15" x14ac:dyDescent="0.4">
      <c r="A211" s="96" t="s">
        <v>198</v>
      </c>
      <c r="B211" s="39">
        <v>134</v>
      </c>
      <c r="C211" s="41" t="s">
        <v>131</v>
      </c>
      <c r="D211" s="129">
        <v>300</v>
      </c>
      <c r="E211" s="78">
        <f t="shared" ref="E211" si="3">SUM(B211)*D211</f>
        <v>40200</v>
      </c>
      <c r="F211" s="65" t="s">
        <v>197</v>
      </c>
      <c r="G211" s="111"/>
      <c r="H211" s="65"/>
      <c r="I211" s="110"/>
    </row>
    <row r="212" spans="1:9" ht="15" x14ac:dyDescent="0.4">
      <c r="A212" s="91" t="s">
        <v>199</v>
      </c>
      <c r="B212" s="41">
        <v>86</v>
      </c>
      <c r="C212" s="41" t="s">
        <v>131</v>
      </c>
      <c r="D212" s="177">
        <v>125</v>
      </c>
      <c r="E212" s="78">
        <f t="shared" si="2"/>
        <v>10750</v>
      </c>
      <c r="F212" s="78"/>
      <c r="G212" s="111"/>
      <c r="H212" s="65"/>
      <c r="I212" s="110"/>
    </row>
    <row r="213" spans="1:9" ht="15" x14ac:dyDescent="0.4">
      <c r="A213" s="96" t="s">
        <v>200</v>
      </c>
      <c r="B213" s="39">
        <v>1282</v>
      </c>
      <c r="C213" s="39" t="s">
        <v>201</v>
      </c>
      <c r="D213" s="176">
        <v>60</v>
      </c>
      <c r="E213" s="78">
        <f t="shared" si="2"/>
        <v>76920</v>
      </c>
      <c r="F213" s="78"/>
      <c r="G213" s="111"/>
      <c r="H213" s="65"/>
      <c r="I213" s="110"/>
    </row>
    <row r="214" spans="1:9" ht="15.4" thickBot="1" x14ac:dyDescent="0.45">
      <c r="A214" s="117" t="s">
        <v>202</v>
      </c>
      <c r="B214" s="39">
        <v>390</v>
      </c>
      <c r="C214" s="39" t="s">
        <v>201</v>
      </c>
      <c r="D214" s="176">
        <v>70</v>
      </c>
      <c r="E214" s="78">
        <f t="shared" si="2"/>
        <v>27300</v>
      </c>
      <c r="F214" s="78"/>
      <c r="G214" s="111"/>
      <c r="H214" s="65"/>
      <c r="I214" s="110"/>
    </row>
    <row r="215" spans="1:9" thickTop="1" thickBot="1" x14ac:dyDescent="0.45">
      <c r="A215" s="114" t="s">
        <v>203</v>
      </c>
      <c r="B215" s="39"/>
      <c r="C215" s="39"/>
      <c r="D215" s="129"/>
      <c r="E215" s="78"/>
      <c r="F215" s="78"/>
      <c r="G215" s="111"/>
      <c r="H215" s="65"/>
      <c r="I215" s="110"/>
    </row>
    <row r="216" spans="1:9" ht="15.4" thickTop="1" x14ac:dyDescent="0.4">
      <c r="A216" s="116" t="s">
        <v>204</v>
      </c>
      <c r="B216" s="39">
        <v>1</v>
      </c>
      <c r="C216" s="39" t="s">
        <v>90</v>
      </c>
      <c r="D216" s="129">
        <v>290000</v>
      </c>
      <c r="E216" s="78">
        <f t="shared" si="2"/>
        <v>290000</v>
      </c>
      <c r="F216" s="65" t="s">
        <v>197</v>
      </c>
      <c r="G216" s="111"/>
      <c r="H216" s="65"/>
      <c r="I216" s="110"/>
    </row>
    <row r="217" spans="1:9" ht="15" x14ac:dyDescent="0.4">
      <c r="A217" s="96" t="s">
        <v>205</v>
      </c>
      <c r="B217" s="39">
        <v>80</v>
      </c>
      <c r="C217" s="39" t="s">
        <v>90</v>
      </c>
      <c r="D217" s="176">
        <v>2000</v>
      </c>
      <c r="E217" s="78">
        <f t="shared" si="2"/>
        <v>160000</v>
      </c>
      <c r="F217" s="78"/>
      <c r="G217" s="111"/>
      <c r="H217" s="65"/>
      <c r="I217" s="110"/>
    </row>
    <row r="218" spans="1:9" ht="15.4" thickBot="1" x14ac:dyDescent="0.45">
      <c r="A218" s="117" t="s">
        <v>206</v>
      </c>
      <c r="B218" s="39">
        <v>1</v>
      </c>
      <c r="C218" s="39" t="s">
        <v>90</v>
      </c>
      <c r="D218" s="129">
        <v>20000</v>
      </c>
      <c r="E218" s="78">
        <f t="shared" si="2"/>
        <v>20000</v>
      </c>
      <c r="F218" s="65" t="s">
        <v>197</v>
      </c>
      <c r="G218" s="111"/>
      <c r="H218" s="65"/>
      <c r="I218" s="110"/>
    </row>
    <row r="219" spans="1:9" thickTop="1" thickBot="1" x14ac:dyDescent="0.45">
      <c r="A219" s="114" t="s">
        <v>207</v>
      </c>
      <c r="B219" s="39"/>
      <c r="C219" s="39"/>
      <c r="D219" s="129"/>
      <c r="E219" s="78"/>
      <c r="F219" s="78"/>
      <c r="G219" s="111"/>
      <c r="H219" s="65"/>
      <c r="I219" s="110"/>
    </row>
    <row r="220" spans="1:9" ht="15.4" thickTop="1" x14ac:dyDescent="0.4">
      <c r="A220" s="116" t="s">
        <v>208</v>
      </c>
      <c r="B220" s="39">
        <v>1</v>
      </c>
      <c r="C220" s="39" t="s">
        <v>90</v>
      </c>
      <c r="D220" s="129">
        <v>82000</v>
      </c>
      <c r="E220" s="78">
        <f t="shared" si="2"/>
        <v>82000</v>
      </c>
      <c r="F220" s="65" t="s">
        <v>197</v>
      </c>
      <c r="G220" s="111"/>
      <c r="H220" s="65"/>
      <c r="I220" s="110"/>
    </row>
    <row r="221" spans="1:9" ht="15" x14ac:dyDescent="0.4">
      <c r="A221" s="96" t="s">
        <v>209</v>
      </c>
      <c r="B221" s="39">
        <v>1</v>
      </c>
      <c r="C221" s="39" t="s">
        <v>90</v>
      </c>
      <c r="D221" s="129">
        <v>62500</v>
      </c>
      <c r="E221" s="78">
        <f t="shared" si="2"/>
        <v>62500</v>
      </c>
      <c r="F221" s="65" t="s">
        <v>197</v>
      </c>
      <c r="G221" s="111"/>
      <c r="H221" s="65"/>
      <c r="I221" s="110"/>
    </row>
    <row r="222" spans="1:9" ht="15" x14ac:dyDescent="0.4">
      <c r="A222" s="96" t="s">
        <v>210</v>
      </c>
      <c r="B222" s="39">
        <v>1</v>
      </c>
      <c r="C222" s="39" t="s">
        <v>90</v>
      </c>
      <c r="D222" s="129">
        <v>82000</v>
      </c>
      <c r="E222" s="78">
        <f t="shared" si="2"/>
        <v>82000</v>
      </c>
      <c r="F222" s="65" t="s">
        <v>197</v>
      </c>
      <c r="G222" s="111"/>
      <c r="H222" s="65"/>
      <c r="I222" s="110"/>
    </row>
    <row r="223" spans="1:9" ht="15" x14ac:dyDescent="0.4">
      <c r="A223" s="134" t="s">
        <v>211</v>
      </c>
      <c r="B223" s="39">
        <v>1</v>
      </c>
      <c r="C223" s="39" t="s">
        <v>212</v>
      </c>
      <c r="D223" s="129">
        <v>28500</v>
      </c>
      <c r="E223" s="78">
        <f t="shared" si="2"/>
        <v>28500</v>
      </c>
      <c r="F223" s="65" t="s">
        <v>197</v>
      </c>
      <c r="G223" s="111"/>
      <c r="H223" s="65"/>
      <c r="I223" s="110"/>
    </row>
    <row r="224" spans="1:9" ht="15" x14ac:dyDescent="0.4">
      <c r="A224" s="96" t="s">
        <v>213</v>
      </c>
      <c r="B224" s="39">
        <v>1</v>
      </c>
      <c r="C224" s="39" t="s">
        <v>90</v>
      </c>
      <c r="D224" s="129">
        <v>42000</v>
      </c>
      <c r="E224" s="78">
        <f t="shared" si="2"/>
        <v>42000</v>
      </c>
      <c r="F224" s="65" t="s">
        <v>197</v>
      </c>
      <c r="G224" s="111"/>
      <c r="H224" s="65"/>
      <c r="I224" s="110"/>
    </row>
    <row r="225" spans="1:9" ht="15.4" thickBot="1" x14ac:dyDescent="0.45">
      <c r="A225" s="96" t="s">
        <v>214</v>
      </c>
      <c r="B225" s="39">
        <v>1</v>
      </c>
      <c r="C225" s="39" t="s">
        <v>90</v>
      </c>
      <c r="D225" s="129">
        <v>20500</v>
      </c>
      <c r="E225" s="78">
        <f>SUM(B225)*D225</f>
        <v>20500</v>
      </c>
      <c r="F225" s="145" t="s">
        <v>197</v>
      </c>
      <c r="G225" s="118"/>
      <c r="H225" s="65"/>
      <c r="I225" s="110"/>
    </row>
    <row r="226" spans="1:9" ht="18" customHeight="1" thickBot="1" x14ac:dyDescent="0.45">
      <c r="A226" s="87" t="s">
        <v>215</v>
      </c>
      <c r="B226" s="40"/>
      <c r="C226" s="40"/>
      <c r="D226" s="40"/>
      <c r="E226" s="40"/>
      <c r="F226" s="88"/>
      <c r="G226" s="89">
        <f>SUM(E200:E225)</f>
        <v>1819354</v>
      </c>
      <c r="H226" s="119"/>
      <c r="I226" s="115"/>
    </row>
    <row r="227" spans="1:9" ht="15.4" thickBot="1" x14ac:dyDescent="0.45">
      <c r="A227" s="197"/>
      <c r="B227" s="197"/>
      <c r="C227" s="197"/>
      <c r="D227" s="197"/>
      <c r="E227" s="197"/>
      <c r="F227" s="197"/>
      <c r="G227" s="197"/>
      <c r="H227" s="197"/>
      <c r="I227" s="198"/>
    </row>
    <row r="228" spans="1:9" ht="15.4" thickBot="1" x14ac:dyDescent="0.45">
      <c r="A228" s="192" t="s">
        <v>216</v>
      </c>
      <c r="B228" s="192"/>
      <c r="C228" s="192"/>
      <c r="D228" s="192"/>
      <c r="E228" s="188"/>
      <c r="F228" s="124"/>
      <c r="G228" s="99" t="s">
        <v>217</v>
      </c>
      <c r="H228" s="27"/>
      <c r="I228" s="130"/>
    </row>
    <row r="229" spans="1:9" ht="15" x14ac:dyDescent="0.4">
      <c r="A229" s="102"/>
      <c r="B229" s="101"/>
      <c r="C229" s="100"/>
      <c r="D229" s="100"/>
      <c r="E229" s="100"/>
      <c r="F229" s="125"/>
      <c r="G229" s="79"/>
      <c r="H229" s="27"/>
      <c r="I229" s="130"/>
    </row>
    <row r="230" spans="1:9" ht="15" x14ac:dyDescent="0.4">
      <c r="A230" s="103" t="s">
        <v>54</v>
      </c>
      <c r="B230" s="92"/>
      <c r="C230" s="93"/>
      <c r="D230" s="93"/>
      <c r="E230" s="93"/>
      <c r="F230" s="126"/>
      <c r="G230" s="120">
        <f>SUM(E132)</f>
        <v>1035359.4</v>
      </c>
      <c r="H230" s="27"/>
      <c r="I230" s="130"/>
    </row>
    <row r="231" spans="1:9" ht="15" x14ac:dyDescent="0.4">
      <c r="A231" s="103" t="s">
        <v>218</v>
      </c>
      <c r="B231" s="92"/>
      <c r="C231" s="93"/>
      <c r="D231" s="93"/>
      <c r="E231" s="93"/>
      <c r="F231" s="126"/>
      <c r="G231" s="97">
        <f>SUM(G144,G152,G160,G168,G176,G184,G192)</f>
        <v>930534.5</v>
      </c>
      <c r="H231" s="27"/>
      <c r="I231" s="130"/>
    </row>
    <row r="232" spans="1:9" ht="15" x14ac:dyDescent="0.4">
      <c r="A232" s="103" t="s">
        <v>219</v>
      </c>
      <c r="B232" s="92"/>
      <c r="C232" s="93"/>
      <c r="D232" s="93"/>
      <c r="E232" s="93"/>
      <c r="F232" s="126"/>
      <c r="G232" s="97">
        <f>SUM(G146,G154,G162,G170,G178,G186,G194)</f>
        <v>5667165</v>
      </c>
      <c r="H232" s="27"/>
      <c r="I232" s="130"/>
    </row>
    <row r="233" spans="1:9" ht="15" x14ac:dyDescent="0.4">
      <c r="A233" s="103" t="s">
        <v>220</v>
      </c>
      <c r="B233" s="92"/>
      <c r="C233" s="93"/>
      <c r="D233" s="93"/>
      <c r="E233" s="93"/>
      <c r="F233" s="126"/>
      <c r="G233" s="97">
        <f>SUM(G147,G155,G163,G171,G179,G187,G195)</f>
        <v>200000</v>
      </c>
      <c r="H233" s="27"/>
      <c r="I233" s="130"/>
    </row>
    <row r="234" spans="1:9" ht="15" x14ac:dyDescent="0.4">
      <c r="A234" s="103" t="s">
        <v>221</v>
      </c>
      <c r="B234" s="92"/>
      <c r="C234" s="93"/>
      <c r="D234" s="93"/>
      <c r="E234" s="93"/>
      <c r="F234" s="126"/>
      <c r="G234" s="97">
        <f>SUM(G226)</f>
        <v>1819354</v>
      </c>
      <c r="H234" s="27"/>
      <c r="I234" s="130"/>
    </row>
    <row r="235" spans="1:9" ht="15" x14ac:dyDescent="0.4">
      <c r="A235" s="103" t="s">
        <v>222</v>
      </c>
      <c r="B235" s="18"/>
      <c r="C235" s="93"/>
      <c r="D235" s="93"/>
      <c r="E235" s="93"/>
      <c r="F235" s="126"/>
      <c r="G235" s="97">
        <f>SUM(G230:G234)*3%</f>
        <v>289572.38699999999</v>
      </c>
      <c r="H235" s="27"/>
      <c r="I235" s="130"/>
    </row>
    <row r="236" spans="1:9" ht="15" x14ac:dyDescent="0.4">
      <c r="A236" s="103" t="s">
        <v>223</v>
      </c>
      <c r="B236" s="92"/>
      <c r="C236" s="93"/>
      <c r="D236" s="93"/>
      <c r="E236" s="93"/>
      <c r="F236" s="126"/>
      <c r="G236" s="97">
        <f>SUM(G230:G235)*E138</f>
        <v>596519.11722000001</v>
      </c>
      <c r="H236" s="27"/>
      <c r="I236" s="130"/>
    </row>
    <row r="237" spans="1:9" ht="15.4" thickBot="1" x14ac:dyDescent="0.45">
      <c r="A237" s="103"/>
      <c r="B237" s="92"/>
      <c r="C237" s="93"/>
      <c r="D237" s="93"/>
      <c r="E237" s="93"/>
      <c r="F237" s="126"/>
      <c r="G237" s="98"/>
      <c r="H237" s="27"/>
      <c r="I237" s="130"/>
    </row>
    <row r="238" spans="1:9" ht="15.4" thickBot="1" x14ac:dyDescent="0.45">
      <c r="A238" s="104" t="s">
        <v>259</v>
      </c>
      <c r="B238" s="105"/>
      <c r="C238" s="106"/>
      <c r="D238" s="106"/>
      <c r="E238" s="106"/>
      <c r="F238" s="127"/>
      <c r="G238" s="107">
        <f>SUM(G230:G237)</f>
        <v>10538504.40422</v>
      </c>
      <c r="H238" s="161"/>
      <c r="I238" s="132"/>
    </row>
    <row r="239" spans="1:9" ht="15" x14ac:dyDescent="0.4">
      <c r="A239" s="24"/>
      <c r="C239" s="25"/>
      <c r="D239" s="25"/>
      <c r="E239" s="25"/>
      <c r="F239" s="26"/>
      <c r="G239" s="27"/>
      <c r="H239" s="27"/>
      <c r="I239" s="25"/>
    </row>
    <row r="240" spans="1:9" ht="15.4" thickBot="1" x14ac:dyDescent="0.45">
      <c r="A240" s="24"/>
      <c r="C240" s="25"/>
      <c r="D240" s="25"/>
      <c r="E240" s="25"/>
      <c r="F240" s="26"/>
      <c r="G240" s="27"/>
      <c r="H240" s="27"/>
      <c r="I240" s="25"/>
    </row>
    <row r="241" spans="1:9" ht="28.5" customHeight="1" x14ac:dyDescent="0.5">
      <c r="A241" s="30" t="s">
        <v>0</v>
      </c>
      <c r="B241" s="2"/>
      <c r="C241" s="23"/>
      <c r="D241" s="2"/>
      <c r="E241" s="2"/>
      <c r="F241" s="12"/>
      <c r="G241" s="17"/>
      <c r="H241" s="17"/>
      <c r="I241" s="3"/>
    </row>
    <row r="242" spans="1:9" ht="28.5" customHeight="1" x14ac:dyDescent="0.5">
      <c r="A242" s="5" t="s">
        <v>225</v>
      </c>
      <c r="I242" s="4"/>
    </row>
    <row r="243" spans="1:9" ht="28.5" customHeight="1" x14ac:dyDescent="0.5">
      <c r="A243" s="5" t="s">
        <v>16</v>
      </c>
      <c r="I243" s="4"/>
    </row>
    <row r="244" spans="1:9" ht="28.5" customHeight="1" x14ac:dyDescent="0.4">
      <c r="A244" s="29" t="s">
        <v>3</v>
      </c>
      <c r="B244" s="186" t="s">
        <v>268</v>
      </c>
      <c r="C244" s="186"/>
      <c r="D244" s="186"/>
      <c r="E244" s="186"/>
      <c r="F244" s="186"/>
      <c r="G244" s="186"/>
      <c r="H244" s="186"/>
      <c r="I244" s="4"/>
    </row>
    <row r="245" spans="1:9" ht="28.5" customHeight="1" x14ac:dyDescent="0.5">
      <c r="A245" s="29" t="s">
        <v>249</v>
      </c>
      <c r="B245" s="7"/>
      <c r="D245" s="246"/>
      <c r="E245" s="246"/>
      <c r="F245" s="14"/>
      <c r="G245" s="19"/>
      <c r="I245" s="4"/>
    </row>
    <row r="246" spans="1:9" ht="28.5" customHeight="1" x14ac:dyDescent="0.5">
      <c r="A246" s="29" t="s">
        <v>226</v>
      </c>
      <c r="B246" s="7"/>
      <c r="D246" s="122"/>
      <c r="E246" s="122"/>
      <c r="F246" s="14"/>
      <c r="G246" s="19"/>
      <c r="I246" s="4"/>
    </row>
    <row r="247" spans="1:9" ht="28.5" customHeight="1" x14ac:dyDescent="0.4">
      <c r="A247" s="29" t="s">
        <v>19</v>
      </c>
      <c r="B247" s="191" t="s">
        <v>250</v>
      </c>
      <c r="C247" s="191"/>
      <c r="D247" s="191"/>
      <c r="E247" s="191"/>
      <c r="F247" s="191"/>
      <c r="G247" s="191"/>
      <c r="H247" s="191"/>
      <c r="I247" s="4"/>
    </row>
    <row r="248" spans="1:9" ht="21" thickBot="1" x14ac:dyDescent="0.55000000000000004">
      <c r="A248" s="32"/>
      <c r="B248" s="9"/>
      <c r="C248" s="28"/>
      <c r="D248" s="9"/>
      <c r="E248" s="9"/>
      <c r="F248" s="15"/>
      <c r="G248" s="20"/>
      <c r="H248" s="20"/>
      <c r="I248" s="10"/>
    </row>
    <row r="249" spans="1:9" x14ac:dyDescent="0.5">
      <c r="A249" s="1"/>
      <c r="B249" s="2"/>
      <c r="C249" s="23"/>
      <c r="D249" s="2"/>
      <c r="E249" s="2"/>
      <c r="F249" s="12"/>
      <c r="G249" s="17"/>
      <c r="H249" s="17"/>
      <c r="I249" s="3"/>
    </row>
    <row r="250" spans="1:9" x14ac:dyDescent="0.5">
      <c r="A250" s="11" t="s">
        <v>227</v>
      </c>
      <c r="I250" s="4"/>
    </row>
    <row r="251" spans="1:9" x14ac:dyDescent="0.5">
      <c r="A251" s="6"/>
      <c r="I251" s="4"/>
    </row>
    <row r="252" spans="1:9" ht="15" x14ac:dyDescent="0.4">
      <c r="A252" s="139" t="s">
        <v>22</v>
      </c>
      <c r="B252" t="s">
        <v>23</v>
      </c>
      <c r="C252"/>
      <c r="D252" s="133"/>
      <c r="E252" s="141" t="s">
        <v>251</v>
      </c>
      <c r="F252" s="133"/>
      <c r="G252" s="133"/>
      <c r="H252" s="133"/>
      <c r="I252" s="95"/>
    </row>
    <row r="253" spans="1:9" ht="15" x14ac:dyDescent="0.4">
      <c r="A253" s="139" t="s">
        <v>25</v>
      </c>
      <c r="B253" s="182">
        <v>71.599999999999994</v>
      </c>
      <c r="C253" s="31" t="s">
        <v>26</v>
      </c>
      <c r="D253" s="31"/>
      <c r="E253" s="136">
        <v>19</v>
      </c>
      <c r="F253" s="137">
        <f t="shared" ref="F253:F257" si="4">SUM(B253)*E253</f>
        <v>1360.3999999999999</v>
      </c>
      <c r="G253" s="123" t="s">
        <v>27</v>
      </c>
      <c r="H253" s="123"/>
      <c r="I253" s="21"/>
    </row>
    <row r="254" spans="1:9" ht="15" x14ac:dyDescent="0.4">
      <c r="A254" s="139"/>
      <c r="B254" s="182">
        <v>85.2</v>
      </c>
      <c r="C254" s="31" t="s">
        <v>28</v>
      </c>
      <c r="D254" s="31"/>
      <c r="E254" s="136">
        <v>18</v>
      </c>
      <c r="F254" s="137">
        <f t="shared" si="4"/>
        <v>1533.6000000000001</v>
      </c>
      <c r="G254" s="123" t="s">
        <v>27</v>
      </c>
      <c r="H254" s="123"/>
      <c r="I254" s="21"/>
    </row>
    <row r="255" spans="1:9" ht="15" x14ac:dyDescent="0.4">
      <c r="A255" s="139"/>
      <c r="B255" s="182">
        <v>86.1</v>
      </c>
      <c r="C255" s="31" t="s">
        <v>29</v>
      </c>
      <c r="D255" s="31"/>
      <c r="E255" s="136">
        <v>11</v>
      </c>
      <c r="F255" s="137">
        <f t="shared" si="4"/>
        <v>947.09999999999991</v>
      </c>
      <c r="G255" s="123" t="s">
        <v>27</v>
      </c>
      <c r="H255" s="123"/>
      <c r="I255" s="21"/>
    </row>
    <row r="256" spans="1:9" ht="15" x14ac:dyDescent="0.4">
      <c r="A256" s="139"/>
      <c r="B256" s="182">
        <v>94.2</v>
      </c>
      <c r="C256" s="31" t="s">
        <v>30</v>
      </c>
      <c r="D256" s="31"/>
      <c r="E256" s="136">
        <v>22</v>
      </c>
      <c r="F256" s="137">
        <f t="shared" si="4"/>
        <v>2072.4</v>
      </c>
      <c r="G256" s="123" t="s">
        <v>27</v>
      </c>
      <c r="H256" s="123"/>
      <c r="I256" s="21"/>
    </row>
    <row r="257" spans="1:9" ht="15" x14ac:dyDescent="0.4">
      <c r="A257" s="139"/>
      <c r="B257" s="182">
        <v>108.3</v>
      </c>
      <c r="C257" s="31" t="s">
        <v>252</v>
      </c>
      <c r="D257" s="31"/>
      <c r="E257" s="136">
        <v>10</v>
      </c>
      <c r="F257" s="137">
        <f t="shared" si="4"/>
        <v>1083</v>
      </c>
      <c r="G257" s="123" t="s">
        <v>27</v>
      </c>
      <c r="H257" s="123"/>
      <c r="I257" s="21"/>
    </row>
    <row r="258" spans="1:9" ht="15" x14ac:dyDescent="0.4">
      <c r="A258" s="139" t="s">
        <v>31</v>
      </c>
      <c r="B258" s="138">
        <f>SUM(F253:F257)</f>
        <v>6996.5</v>
      </c>
      <c r="C258" s="123"/>
      <c r="D258" s="123"/>
      <c r="E258" s="123"/>
      <c r="F258" s="123"/>
      <c r="G258" s="123"/>
      <c r="H258" s="123"/>
      <c r="I258" s="21"/>
    </row>
    <row r="259" spans="1:9" x14ac:dyDescent="0.5">
      <c r="A259" s="140" t="s">
        <v>32</v>
      </c>
      <c r="B259" t="s">
        <v>228</v>
      </c>
      <c r="I259" s="4"/>
    </row>
    <row r="260" spans="1:9" x14ac:dyDescent="0.5">
      <c r="A260" s="140" t="s">
        <v>34</v>
      </c>
      <c r="B260" t="s">
        <v>35</v>
      </c>
      <c r="I260" s="4"/>
    </row>
    <row r="261" spans="1:9" ht="15" x14ac:dyDescent="0.4">
      <c r="A261" s="140" t="s">
        <v>36</v>
      </c>
      <c r="B261" s="31">
        <v>86</v>
      </c>
      <c r="C261" t="s">
        <v>37</v>
      </c>
      <c r="I261" s="4"/>
    </row>
    <row r="262" spans="1:9" x14ac:dyDescent="0.5">
      <c r="A262" s="140" t="s">
        <v>38</v>
      </c>
      <c r="B262" s="16" t="s">
        <v>39</v>
      </c>
      <c r="I262" s="4"/>
    </row>
    <row r="263" spans="1:9" x14ac:dyDescent="0.5">
      <c r="A263" s="140" t="s">
        <v>40</v>
      </c>
      <c r="B263" s="16" t="s">
        <v>229</v>
      </c>
      <c r="I263" s="4"/>
    </row>
    <row r="264" spans="1:9" ht="16.149999999999999" thickBot="1" x14ac:dyDescent="0.55000000000000004">
      <c r="A264" s="8"/>
      <c r="B264" s="9"/>
      <c r="C264" s="28"/>
      <c r="D264" s="9"/>
      <c r="E264" s="9"/>
      <c r="F264" s="15"/>
      <c r="G264" s="20"/>
      <c r="H264" s="20"/>
      <c r="I264" s="10"/>
    </row>
    <row r="265" spans="1:9" x14ac:dyDescent="0.5">
      <c r="A265" s="1"/>
      <c r="B265" s="2"/>
      <c r="C265" s="23"/>
      <c r="D265" s="2"/>
      <c r="E265" s="2"/>
      <c r="F265" s="12"/>
      <c r="G265" s="17"/>
      <c r="H265" s="17"/>
      <c r="I265" s="3"/>
    </row>
    <row r="266" spans="1:9" x14ac:dyDescent="0.4">
      <c r="A266" s="33" t="s">
        <v>42</v>
      </c>
      <c r="B266" s="34"/>
      <c r="C266" s="35"/>
      <c r="D266" s="34"/>
      <c r="E266" s="34"/>
      <c r="F266" s="36"/>
      <c r="G266" s="37"/>
      <c r="H266" s="37"/>
      <c r="I266" s="38"/>
    </row>
    <row r="267" spans="1:9" ht="18.75" customHeight="1" x14ac:dyDescent="0.4">
      <c r="A267" s="223" t="s">
        <v>43</v>
      </c>
      <c r="B267" s="191"/>
      <c r="C267" s="191"/>
      <c r="D267" s="191"/>
      <c r="E267" s="191"/>
      <c r="F267" s="191"/>
      <c r="G267" s="191"/>
      <c r="H267" s="191"/>
      <c r="I267" s="224"/>
    </row>
    <row r="268" spans="1:9" ht="18.75" customHeight="1" x14ac:dyDescent="0.4">
      <c r="A268" s="223" t="s">
        <v>44</v>
      </c>
      <c r="B268" s="191"/>
      <c r="C268" s="191"/>
      <c r="D268" s="191"/>
      <c r="E268" s="191"/>
      <c r="F268" s="191"/>
      <c r="G268" s="191"/>
      <c r="H268" s="191"/>
      <c r="I268" s="224"/>
    </row>
    <row r="269" spans="1:9" s="133" customFormat="1" ht="50.25" customHeight="1" x14ac:dyDescent="0.4">
      <c r="A269" s="225" t="s">
        <v>45</v>
      </c>
      <c r="B269" s="226"/>
      <c r="C269" s="226"/>
      <c r="D269" s="226"/>
      <c r="E269" s="226"/>
      <c r="F269" s="226"/>
      <c r="G269" s="226"/>
      <c r="H269" s="226"/>
      <c r="I269" s="227"/>
    </row>
    <row r="270" spans="1:9" ht="54" customHeight="1" x14ac:dyDescent="0.4">
      <c r="A270" s="243" t="s">
        <v>46</v>
      </c>
      <c r="B270" s="244"/>
      <c r="C270" s="244"/>
      <c r="D270" s="244"/>
      <c r="E270" s="244"/>
      <c r="F270" s="244"/>
      <c r="G270" s="244"/>
      <c r="H270" s="244"/>
      <c r="I270" s="245"/>
    </row>
    <row r="271" spans="1:9" ht="43.5" customHeight="1" x14ac:dyDescent="0.4">
      <c r="A271" s="225" t="s">
        <v>47</v>
      </c>
      <c r="B271" s="226"/>
      <c r="C271" s="226"/>
      <c r="D271" s="226"/>
      <c r="E271" s="226"/>
      <c r="F271" s="226"/>
      <c r="G271" s="226"/>
      <c r="H271" s="226"/>
      <c r="I271" s="227"/>
    </row>
    <row r="272" spans="1:9" ht="18.75" customHeight="1" x14ac:dyDescent="0.4">
      <c r="A272" s="243" t="s">
        <v>48</v>
      </c>
      <c r="B272" s="244"/>
      <c r="C272" s="244"/>
      <c r="D272" s="244"/>
      <c r="E272" s="244"/>
      <c r="F272" s="244"/>
      <c r="G272" s="244"/>
      <c r="H272" s="244"/>
      <c r="I272" s="245"/>
    </row>
    <row r="273" spans="1:9" ht="57.75" customHeight="1" x14ac:dyDescent="0.4">
      <c r="A273" s="243" t="s">
        <v>49</v>
      </c>
      <c r="B273" s="244"/>
      <c r="C273" s="244"/>
      <c r="D273" s="244"/>
      <c r="E273" s="244"/>
      <c r="F273" s="244"/>
      <c r="G273" s="244"/>
      <c r="H273" s="244"/>
      <c r="I273" s="245"/>
    </row>
    <row r="274" spans="1:9" ht="69" customHeight="1" x14ac:dyDescent="0.4">
      <c r="A274" s="220" t="s">
        <v>50</v>
      </c>
      <c r="B274" s="221"/>
      <c r="C274" s="221"/>
      <c r="D274" s="221"/>
      <c r="E274" s="221"/>
      <c r="F274" s="221"/>
      <c r="G274" s="221"/>
      <c r="H274" s="221"/>
      <c r="I274" s="222"/>
    </row>
    <row r="275" spans="1:9" ht="33" customHeight="1" x14ac:dyDescent="0.4">
      <c r="A275" s="220" t="s">
        <v>51</v>
      </c>
      <c r="B275" s="221"/>
      <c r="C275" s="221"/>
      <c r="D275" s="221"/>
      <c r="E275" s="221"/>
      <c r="F275" s="221"/>
      <c r="G275" s="221"/>
      <c r="H275" s="221"/>
      <c r="I275" s="222"/>
    </row>
    <row r="276" spans="1:9" ht="18.75" customHeight="1" x14ac:dyDescent="0.4">
      <c r="A276" s="220" t="s">
        <v>52</v>
      </c>
      <c r="B276" s="221"/>
      <c r="C276" s="221"/>
      <c r="D276" s="221"/>
      <c r="E276" s="221"/>
      <c r="F276" s="221"/>
      <c r="G276" s="221"/>
      <c r="H276" s="221"/>
      <c r="I276" s="222"/>
    </row>
    <row r="277" spans="1:9" ht="37.5" customHeight="1" x14ac:dyDescent="0.4">
      <c r="A277" s="217" t="s">
        <v>53</v>
      </c>
      <c r="B277" s="218"/>
      <c r="C277" s="218"/>
      <c r="D277" s="218"/>
      <c r="E277" s="218"/>
      <c r="F277" s="218"/>
      <c r="G277" s="218"/>
      <c r="H277" s="218"/>
      <c r="I277" s="219"/>
    </row>
    <row r="278" spans="1:9" ht="18.75" customHeight="1" x14ac:dyDescent="0.4">
      <c r="A278" s="220" t="s">
        <v>230</v>
      </c>
      <c r="B278" s="221"/>
      <c r="C278" s="221"/>
      <c r="D278" s="221"/>
      <c r="E278" s="221"/>
      <c r="F278" s="221"/>
      <c r="G278" s="221"/>
      <c r="H278" s="221"/>
      <c r="I278" s="222"/>
    </row>
    <row r="279" spans="1:9" ht="15.4" thickBot="1" x14ac:dyDescent="0.45">
      <c r="A279" s="228"/>
      <c r="B279" s="229"/>
      <c r="C279" s="229"/>
      <c r="D279" s="229"/>
      <c r="E279" s="229"/>
      <c r="F279" s="229"/>
      <c r="G279" s="229"/>
      <c r="H279" s="229"/>
      <c r="I279" s="230"/>
    </row>
    <row r="280" spans="1:9" thickTop="1" thickBot="1" x14ac:dyDescent="0.45">
      <c r="A280" s="42" t="s">
        <v>54</v>
      </c>
      <c r="B280" s="43" t="s">
        <v>55</v>
      </c>
      <c r="C280" s="43" t="s">
        <v>56</v>
      </c>
      <c r="D280" s="121" t="s">
        <v>57</v>
      </c>
      <c r="E280" s="44" t="s">
        <v>58</v>
      </c>
      <c r="F280" s="231" t="s">
        <v>59</v>
      </c>
      <c r="G280" s="232"/>
      <c r="H280" s="232"/>
      <c r="I280" s="233"/>
    </row>
    <row r="281" spans="1:9" thickTop="1" thickBot="1" x14ac:dyDescent="0.45">
      <c r="A281" s="45" t="s">
        <v>60</v>
      </c>
      <c r="B281" s="41"/>
      <c r="C281" s="41"/>
      <c r="D281" s="46"/>
      <c r="E281" s="47"/>
      <c r="F281" s="234"/>
      <c r="G281" s="235"/>
      <c r="H281" s="235"/>
      <c r="I281" s="236"/>
    </row>
    <row r="282" spans="1:9" ht="15.4" thickTop="1" x14ac:dyDescent="0.4">
      <c r="A282" s="48" t="s">
        <v>61</v>
      </c>
      <c r="B282" s="41">
        <v>86</v>
      </c>
      <c r="C282" s="41" t="s">
        <v>62</v>
      </c>
      <c r="D282" s="172">
        <v>881</v>
      </c>
      <c r="E282" s="47">
        <f>SUM(B282)*D282</f>
        <v>75766</v>
      </c>
      <c r="F282" s="205"/>
      <c r="G282" s="206"/>
      <c r="H282" s="206"/>
      <c r="I282" s="207"/>
    </row>
    <row r="283" spans="1:9" ht="15" x14ac:dyDescent="0.4">
      <c r="A283" s="48" t="s">
        <v>63</v>
      </c>
      <c r="B283" s="41">
        <v>86</v>
      </c>
      <c r="C283" s="41" t="s">
        <v>62</v>
      </c>
      <c r="D283" s="172"/>
      <c r="E283" s="47">
        <f t="shared" ref="E283:E290" si="5">SUM(B283)*D283</f>
        <v>0</v>
      </c>
      <c r="F283" s="205" t="s">
        <v>271</v>
      </c>
      <c r="G283" s="206"/>
      <c r="H283" s="206"/>
      <c r="I283" s="207"/>
    </row>
    <row r="284" spans="1:9" ht="15" x14ac:dyDescent="0.4">
      <c r="A284" s="48" t="s">
        <v>64</v>
      </c>
      <c r="B284" s="41">
        <v>86</v>
      </c>
      <c r="C284" s="41" t="s">
        <v>62</v>
      </c>
      <c r="D284" s="172">
        <v>318</v>
      </c>
      <c r="E284" s="47">
        <f t="shared" si="5"/>
        <v>27348</v>
      </c>
      <c r="F284" s="205"/>
      <c r="G284" s="206"/>
      <c r="H284" s="206"/>
      <c r="I284" s="207"/>
    </row>
    <row r="285" spans="1:9" ht="15" x14ac:dyDescent="0.4">
      <c r="A285" s="48" t="s">
        <v>65</v>
      </c>
      <c r="B285" s="41">
        <v>86</v>
      </c>
      <c r="C285" s="41" t="s">
        <v>62</v>
      </c>
      <c r="D285" s="172">
        <v>950</v>
      </c>
      <c r="E285" s="47">
        <f t="shared" si="5"/>
        <v>81700</v>
      </c>
      <c r="F285" s="205"/>
      <c r="G285" s="206"/>
      <c r="H285" s="206"/>
      <c r="I285" s="207"/>
    </row>
    <row r="286" spans="1:9" ht="15" x14ac:dyDescent="0.4">
      <c r="A286" s="48" t="s">
        <v>66</v>
      </c>
      <c r="B286" s="41">
        <v>86</v>
      </c>
      <c r="C286" s="41" t="s">
        <v>62</v>
      </c>
      <c r="D286" s="172">
        <v>336.6</v>
      </c>
      <c r="E286" s="47">
        <f t="shared" si="5"/>
        <v>28947.600000000002</v>
      </c>
      <c r="F286" s="205"/>
      <c r="G286" s="206"/>
      <c r="H286" s="206"/>
      <c r="I286" s="207"/>
    </row>
    <row r="287" spans="1:9" ht="15" x14ac:dyDescent="0.4">
      <c r="A287" s="48" t="s">
        <v>67</v>
      </c>
      <c r="B287" s="41">
        <v>86</v>
      </c>
      <c r="C287" s="41" t="s">
        <v>62</v>
      </c>
      <c r="D287" s="172">
        <v>550</v>
      </c>
      <c r="E287" s="47">
        <f t="shared" si="5"/>
        <v>47300</v>
      </c>
      <c r="F287" s="205"/>
      <c r="G287" s="206"/>
      <c r="H287" s="206"/>
      <c r="I287" s="207"/>
    </row>
    <row r="288" spans="1:9" ht="15" x14ac:dyDescent="0.4">
      <c r="A288" s="48" t="s">
        <v>231</v>
      </c>
      <c r="B288" s="41">
        <v>86</v>
      </c>
      <c r="C288" s="41" t="s">
        <v>62</v>
      </c>
      <c r="D288" s="172">
        <v>1120</v>
      </c>
      <c r="E288" s="47">
        <f t="shared" si="5"/>
        <v>96320</v>
      </c>
      <c r="F288" s="205"/>
      <c r="G288" s="206"/>
      <c r="H288" s="206"/>
      <c r="I288" s="207"/>
    </row>
    <row r="289" spans="1:9" ht="15" x14ac:dyDescent="0.4">
      <c r="A289" s="48" t="s">
        <v>69</v>
      </c>
      <c r="B289" s="41">
        <v>86</v>
      </c>
      <c r="C289" s="41" t="s">
        <v>62</v>
      </c>
      <c r="D289" s="172"/>
      <c r="E289" s="47">
        <f t="shared" si="5"/>
        <v>0</v>
      </c>
      <c r="F289" s="205" t="s">
        <v>273</v>
      </c>
      <c r="G289" s="206"/>
      <c r="H289" s="206"/>
      <c r="I289" s="207"/>
    </row>
    <row r="290" spans="1:9" ht="15.4" thickBot="1" x14ac:dyDescent="0.45">
      <c r="A290" s="48" t="s">
        <v>70</v>
      </c>
      <c r="B290" s="41">
        <v>86</v>
      </c>
      <c r="C290" s="41" t="s">
        <v>62</v>
      </c>
      <c r="D290" s="172"/>
      <c r="E290" s="47">
        <f t="shared" si="5"/>
        <v>0</v>
      </c>
      <c r="F290" s="205" t="s">
        <v>273</v>
      </c>
      <c r="G290" s="206"/>
      <c r="H290" s="206"/>
      <c r="I290" s="207"/>
    </row>
    <row r="291" spans="1:9" thickTop="1" thickBot="1" x14ac:dyDescent="0.45">
      <c r="A291" s="49" t="s">
        <v>71</v>
      </c>
      <c r="B291" s="41"/>
      <c r="C291" s="41"/>
      <c r="D291" s="164"/>
      <c r="E291" s="47"/>
      <c r="F291" s="208"/>
      <c r="G291" s="209"/>
      <c r="H291" s="209"/>
      <c r="I291" s="210"/>
    </row>
    <row r="292" spans="1:9" ht="15.4" thickTop="1" x14ac:dyDescent="0.4">
      <c r="A292" s="50" t="s">
        <v>72</v>
      </c>
      <c r="B292" s="41">
        <v>1</v>
      </c>
      <c r="C292" s="41" t="s">
        <v>73</v>
      </c>
      <c r="D292" s="172"/>
      <c r="E292" s="47">
        <f t="shared" ref="E292:E354" si="6">SUM(B292)*D292</f>
        <v>0</v>
      </c>
      <c r="F292" s="205" t="s">
        <v>269</v>
      </c>
      <c r="G292" s="206"/>
      <c r="H292" s="206"/>
      <c r="I292" s="207"/>
    </row>
    <row r="293" spans="1:9" ht="15" x14ac:dyDescent="0.4">
      <c r="A293" s="48" t="s">
        <v>74</v>
      </c>
      <c r="B293" s="41">
        <v>86</v>
      </c>
      <c r="C293" s="41" t="s">
        <v>62</v>
      </c>
      <c r="D293" s="172">
        <v>600</v>
      </c>
      <c r="E293" s="47">
        <f t="shared" si="6"/>
        <v>51600</v>
      </c>
      <c r="F293" s="205"/>
      <c r="G293" s="206"/>
      <c r="H293" s="206"/>
      <c r="I293" s="207"/>
    </row>
    <row r="294" spans="1:9" ht="15" x14ac:dyDescent="0.4">
      <c r="A294" s="48" t="s">
        <v>75</v>
      </c>
      <c r="B294" s="41">
        <v>86</v>
      </c>
      <c r="C294" s="41" t="s">
        <v>62</v>
      </c>
      <c r="D294" s="172"/>
      <c r="E294" s="47">
        <f t="shared" si="6"/>
        <v>0</v>
      </c>
      <c r="F294" s="205" t="s">
        <v>269</v>
      </c>
      <c r="G294" s="206"/>
      <c r="H294" s="206"/>
      <c r="I294" s="207"/>
    </row>
    <row r="295" spans="1:9" ht="15" x14ac:dyDescent="0.4">
      <c r="A295" s="48" t="s">
        <v>76</v>
      </c>
      <c r="B295" s="41">
        <v>86</v>
      </c>
      <c r="C295" s="41" t="s">
        <v>62</v>
      </c>
      <c r="D295" s="172"/>
      <c r="E295" s="47">
        <f t="shared" si="6"/>
        <v>0</v>
      </c>
      <c r="F295" s="205" t="s">
        <v>269</v>
      </c>
      <c r="G295" s="206"/>
      <c r="H295" s="206"/>
      <c r="I295" s="207"/>
    </row>
    <row r="296" spans="1:9" ht="15" x14ac:dyDescent="0.4">
      <c r="A296" s="48" t="s">
        <v>77</v>
      </c>
      <c r="B296" s="41">
        <v>86</v>
      </c>
      <c r="C296" s="41" t="s">
        <v>62</v>
      </c>
      <c r="D296" s="172"/>
      <c r="E296" s="47">
        <f t="shared" si="6"/>
        <v>0</v>
      </c>
      <c r="F296" s="205" t="s">
        <v>269</v>
      </c>
      <c r="G296" s="206"/>
      <c r="H296" s="206"/>
      <c r="I296" s="207"/>
    </row>
    <row r="297" spans="1:9" ht="15" x14ac:dyDescent="0.4">
      <c r="A297" s="48" t="s">
        <v>78</v>
      </c>
      <c r="B297" s="41">
        <v>86</v>
      </c>
      <c r="C297" s="41" t="s">
        <v>62</v>
      </c>
      <c r="D297" s="172"/>
      <c r="E297" s="47">
        <f t="shared" si="6"/>
        <v>0</v>
      </c>
      <c r="F297" s="205" t="s">
        <v>269</v>
      </c>
      <c r="G297" s="206"/>
      <c r="H297" s="206"/>
      <c r="I297" s="207"/>
    </row>
    <row r="298" spans="1:9" ht="15" x14ac:dyDescent="0.4">
      <c r="A298" s="48" t="s">
        <v>79</v>
      </c>
      <c r="B298" s="41">
        <v>86</v>
      </c>
      <c r="C298" s="41" t="s">
        <v>62</v>
      </c>
      <c r="D298" s="172">
        <v>10</v>
      </c>
      <c r="E298" s="47">
        <f t="shared" si="6"/>
        <v>860</v>
      </c>
      <c r="F298" s="205"/>
      <c r="G298" s="206"/>
      <c r="H298" s="206"/>
      <c r="I298" s="207"/>
    </row>
    <row r="299" spans="1:9" ht="15" x14ac:dyDescent="0.4">
      <c r="A299" s="48" t="s">
        <v>80</v>
      </c>
      <c r="B299" s="41">
        <v>86</v>
      </c>
      <c r="C299" s="41" t="s">
        <v>62</v>
      </c>
      <c r="D299" s="172"/>
      <c r="E299" s="47">
        <f t="shared" si="6"/>
        <v>0</v>
      </c>
      <c r="F299" s="205" t="s">
        <v>269</v>
      </c>
      <c r="G299" s="206"/>
      <c r="H299" s="206"/>
      <c r="I299" s="207"/>
    </row>
    <row r="300" spans="1:9" ht="15" x14ac:dyDescent="0.4">
      <c r="A300" s="48" t="s">
        <v>81</v>
      </c>
      <c r="B300" s="41">
        <v>86</v>
      </c>
      <c r="C300" s="41" t="s">
        <v>62</v>
      </c>
      <c r="D300" s="172"/>
      <c r="E300" s="47">
        <f t="shared" si="6"/>
        <v>0</v>
      </c>
      <c r="F300" s="205" t="s">
        <v>269</v>
      </c>
      <c r="G300" s="206"/>
      <c r="H300" s="206"/>
      <c r="I300" s="207"/>
    </row>
    <row r="301" spans="1:9" ht="15.75" customHeight="1" x14ac:dyDescent="0.4">
      <c r="A301" s="50" t="s">
        <v>82</v>
      </c>
      <c r="B301" s="41">
        <v>86</v>
      </c>
      <c r="C301" s="41" t="s">
        <v>62</v>
      </c>
      <c r="D301" s="172">
        <v>10</v>
      </c>
      <c r="E301" s="47">
        <f t="shared" si="6"/>
        <v>860</v>
      </c>
      <c r="F301" s="205"/>
      <c r="G301" s="206"/>
      <c r="H301" s="206"/>
      <c r="I301" s="207"/>
    </row>
    <row r="302" spans="1:9" ht="15.75" customHeight="1" x14ac:dyDescent="0.4">
      <c r="A302" s="48" t="s">
        <v>83</v>
      </c>
      <c r="B302" s="41">
        <v>1</v>
      </c>
      <c r="C302" s="41" t="s">
        <v>73</v>
      </c>
      <c r="D302" s="172">
        <v>200</v>
      </c>
      <c r="E302" s="47">
        <f t="shared" si="6"/>
        <v>200</v>
      </c>
      <c r="F302" s="205"/>
      <c r="G302" s="206"/>
      <c r="H302" s="206"/>
      <c r="I302" s="207"/>
    </row>
    <row r="303" spans="1:9" ht="15.75" customHeight="1" x14ac:dyDescent="0.4">
      <c r="A303" s="48" t="s">
        <v>84</v>
      </c>
      <c r="B303" s="41">
        <v>1</v>
      </c>
      <c r="C303" s="41" t="s">
        <v>73</v>
      </c>
      <c r="D303" s="172">
        <v>500</v>
      </c>
      <c r="E303" s="47">
        <f t="shared" si="6"/>
        <v>500</v>
      </c>
      <c r="F303" s="205"/>
      <c r="G303" s="206"/>
      <c r="H303" s="206"/>
      <c r="I303" s="207"/>
    </row>
    <row r="304" spans="1:9" ht="15.75" customHeight="1" thickBot="1" x14ac:dyDescent="0.45">
      <c r="A304" s="143" t="s">
        <v>85</v>
      </c>
      <c r="B304" s="41">
        <v>1</v>
      </c>
      <c r="C304" s="41" t="s">
        <v>73</v>
      </c>
      <c r="D304" s="172">
        <v>500</v>
      </c>
      <c r="E304" s="47">
        <f t="shared" si="6"/>
        <v>500</v>
      </c>
      <c r="F304" s="205"/>
      <c r="G304" s="206"/>
      <c r="H304" s="206"/>
      <c r="I304" s="207"/>
    </row>
    <row r="305" spans="1:9" ht="16.5" customHeight="1" thickTop="1" thickBot="1" x14ac:dyDescent="0.45">
      <c r="A305" s="49" t="s">
        <v>86</v>
      </c>
      <c r="B305" s="41"/>
      <c r="C305" s="41"/>
      <c r="D305" s="164"/>
      <c r="E305" s="47"/>
      <c r="F305" s="208"/>
      <c r="G305" s="209"/>
      <c r="H305" s="209"/>
      <c r="I305" s="210"/>
    </row>
    <row r="306" spans="1:9" ht="15.75" customHeight="1" thickTop="1" thickBot="1" x14ac:dyDescent="0.45">
      <c r="A306" s="48" t="s">
        <v>87</v>
      </c>
      <c r="B306" s="41">
        <v>86</v>
      </c>
      <c r="C306" s="41" t="s">
        <v>62</v>
      </c>
      <c r="D306" s="172">
        <v>50</v>
      </c>
      <c r="E306" s="47">
        <f t="shared" si="6"/>
        <v>4300</v>
      </c>
      <c r="F306" s="205" t="s">
        <v>274</v>
      </c>
      <c r="G306" s="206"/>
      <c r="H306" s="206"/>
      <c r="I306" s="207"/>
    </row>
    <row r="307" spans="1:9" ht="16.5" customHeight="1" thickBot="1" x14ac:dyDescent="0.45">
      <c r="A307" s="146" t="s">
        <v>88</v>
      </c>
      <c r="B307" s="147"/>
      <c r="C307" s="147"/>
      <c r="D307" s="165"/>
      <c r="E307" s="148"/>
      <c r="F307" s="214"/>
      <c r="G307" s="215"/>
      <c r="H307" s="215"/>
      <c r="I307" s="216"/>
    </row>
    <row r="308" spans="1:9" ht="15.75" customHeight="1" thickTop="1" x14ac:dyDescent="0.4">
      <c r="A308" s="48" t="s">
        <v>232</v>
      </c>
      <c r="B308" s="142">
        <v>1</v>
      </c>
      <c r="C308" s="142" t="s">
        <v>90</v>
      </c>
      <c r="D308" s="172"/>
      <c r="E308" s="47">
        <f t="shared" si="6"/>
        <v>0</v>
      </c>
      <c r="F308" s="205" t="s">
        <v>275</v>
      </c>
      <c r="G308" s="206"/>
      <c r="H308" s="206"/>
      <c r="I308" s="207"/>
    </row>
    <row r="309" spans="1:9" ht="15.75" customHeight="1" x14ac:dyDescent="0.4">
      <c r="A309" s="48" t="s">
        <v>233</v>
      </c>
      <c r="B309" s="142">
        <v>1</v>
      </c>
      <c r="C309" s="142" t="s">
        <v>90</v>
      </c>
      <c r="D309" s="172"/>
      <c r="E309" s="47">
        <f t="shared" si="6"/>
        <v>0</v>
      </c>
      <c r="F309" s="205" t="s">
        <v>275</v>
      </c>
      <c r="G309" s="206"/>
      <c r="H309" s="206"/>
      <c r="I309" s="207"/>
    </row>
    <row r="310" spans="1:9" ht="15.75" customHeight="1" x14ac:dyDescent="0.4">
      <c r="A310" s="48" t="s">
        <v>92</v>
      </c>
      <c r="B310" s="41">
        <v>1</v>
      </c>
      <c r="C310" s="142" t="s">
        <v>90</v>
      </c>
      <c r="D310" s="172"/>
      <c r="E310" s="47">
        <f t="shared" si="6"/>
        <v>0</v>
      </c>
      <c r="F310" s="205" t="s">
        <v>281</v>
      </c>
      <c r="G310" s="206"/>
      <c r="H310" s="206"/>
      <c r="I310" s="207"/>
    </row>
    <row r="311" spans="1:9" ht="15.75" customHeight="1" x14ac:dyDescent="0.4">
      <c r="A311" s="48" t="s">
        <v>93</v>
      </c>
      <c r="B311" s="41">
        <v>1</v>
      </c>
      <c r="C311" s="142" t="s">
        <v>90</v>
      </c>
      <c r="D311" s="172">
        <v>1000</v>
      </c>
      <c r="E311" s="47">
        <f t="shared" si="6"/>
        <v>1000</v>
      </c>
      <c r="F311" s="205" t="s">
        <v>282</v>
      </c>
      <c r="G311" s="206"/>
      <c r="H311" s="206"/>
      <c r="I311" s="207"/>
    </row>
    <row r="312" spans="1:9" ht="15.75" customHeight="1" thickBot="1" x14ac:dyDescent="0.45">
      <c r="A312" s="48" t="s">
        <v>94</v>
      </c>
      <c r="B312" s="142">
        <v>1</v>
      </c>
      <c r="C312" s="41" t="s">
        <v>90</v>
      </c>
      <c r="D312" s="172"/>
      <c r="E312" s="47">
        <f t="shared" si="6"/>
        <v>0</v>
      </c>
      <c r="F312" s="205" t="s">
        <v>276</v>
      </c>
      <c r="G312" s="206"/>
      <c r="H312" s="206"/>
      <c r="I312" s="207"/>
    </row>
    <row r="313" spans="1:9" ht="16.5" customHeight="1" thickTop="1" thickBot="1" x14ac:dyDescent="0.45">
      <c r="A313" s="49" t="s">
        <v>95</v>
      </c>
      <c r="B313" s="41"/>
      <c r="C313" s="41"/>
      <c r="D313" s="164"/>
      <c r="E313" s="47"/>
      <c r="F313" s="208"/>
      <c r="G313" s="209"/>
      <c r="H313" s="209"/>
      <c r="I313" s="210"/>
    </row>
    <row r="314" spans="1:9" ht="15.75" customHeight="1" thickTop="1" x14ac:dyDescent="0.4">
      <c r="A314" s="48" t="s">
        <v>96</v>
      </c>
      <c r="B314" s="41">
        <v>86</v>
      </c>
      <c r="C314" s="41" t="s">
        <v>62</v>
      </c>
      <c r="D314" s="172">
        <v>10</v>
      </c>
      <c r="E314" s="47">
        <f t="shared" si="6"/>
        <v>860</v>
      </c>
      <c r="F314" s="205"/>
      <c r="G314" s="206"/>
      <c r="H314" s="206"/>
      <c r="I314" s="207"/>
    </row>
    <row r="315" spans="1:9" ht="15.75" customHeight="1" x14ac:dyDescent="0.4">
      <c r="A315" s="48" t="s">
        <v>97</v>
      </c>
      <c r="B315" s="41">
        <v>86</v>
      </c>
      <c r="C315" s="41" t="s">
        <v>62</v>
      </c>
      <c r="D315" s="172"/>
      <c r="E315" s="47">
        <f t="shared" si="6"/>
        <v>0</v>
      </c>
      <c r="F315" s="205" t="s">
        <v>271</v>
      </c>
      <c r="G315" s="206"/>
      <c r="H315" s="206"/>
      <c r="I315" s="207"/>
    </row>
    <row r="316" spans="1:9" ht="15.75" customHeight="1" x14ac:dyDescent="0.4">
      <c r="A316" s="48" t="s">
        <v>98</v>
      </c>
      <c r="B316" s="41">
        <v>86</v>
      </c>
      <c r="C316" s="41" t="s">
        <v>62</v>
      </c>
      <c r="D316" s="172">
        <v>75</v>
      </c>
      <c r="E316" s="47">
        <f t="shared" si="6"/>
        <v>6450</v>
      </c>
      <c r="F316" s="205"/>
      <c r="G316" s="206"/>
      <c r="H316" s="206"/>
      <c r="I316" s="207"/>
    </row>
    <row r="317" spans="1:9" ht="15.75" customHeight="1" thickBot="1" x14ac:dyDescent="0.45">
      <c r="A317" s="48" t="s">
        <v>99</v>
      </c>
      <c r="B317" s="41">
        <v>86</v>
      </c>
      <c r="C317" s="41" t="s">
        <v>62</v>
      </c>
      <c r="D317" s="172">
        <v>50</v>
      </c>
      <c r="E317" s="47">
        <f t="shared" si="6"/>
        <v>4300</v>
      </c>
      <c r="F317" s="205"/>
      <c r="G317" s="206"/>
      <c r="H317" s="206"/>
      <c r="I317" s="207"/>
    </row>
    <row r="318" spans="1:9" ht="16.5" customHeight="1" thickTop="1" thickBot="1" x14ac:dyDescent="0.45">
      <c r="A318" s="49" t="s">
        <v>100</v>
      </c>
      <c r="B318" s="41"/>
      <c r="C318" s="41"/>
      <c r="D318" s="164"/>
      <c r="E318" s="47"/>
      <c r="F318" s="208"/>
      <c r="G318" s="209"/>
      <c r="H318" s="209"/>
      <c r="I318" s="210"/>
    </row>
    <row r="319" spans="1:9" ht="15.75" customHeight="1" thickTop="1" x14ac:dyDescent="0.4">
      <c r="A319" s="48" t="s">
        <v>101</v>
      </c>
      <c r="B319" s="41">
        <v>86</v>
      </c>
      <c r="C319" s="41" t="s">
        <v>62</v>
      </c>
      <c r="D319" s="172">
        <v>600</v>
      </c>
      <c r="E319" s="47">
        <f t="shared" si="6"/>
        <v>51600</v>
      </c>
      <c r="F319" s="205"/>
      <c r="G319" s="206"/>
      <c r="H319" s="206"/>
      <c r="I319" s="207"/>
    </row>
    <row r="320" spans="1:9" ht="15.75" customHeight="1" x14ac:dyDescent="0.4">
      <c r="A320" s="48" t="s">
        <v>102</v>
      </c>
      <c r="B320" s="41">
        <v>1</v>
      </c>
      <c r="C320" s="41" t="s">
        <v>90</v>
      </c>
      <c r="D320" s="172">
        <v>250</v>
      </c>
      <c r="E320" s="47">
        <f t="shared" si="6"/>
        <v>250</v>
      </c>
      <c r="F320" s="205"/>
      <c r="G320" s="206"/>
      <c r="H320" s="206"/>
      <c r="I320" s="207"/>
    </row>
    <row r="321" spans="1:9" ht="15.75" customHeight="1" x14ac:dyDescent="0.4">
      <c r="A321" s="48" t="s">
        <v>103</v>
      </c>
      <c r="B321" s="41">
        <v>1</v>
      </c>
      <c r="C321" s="41" t="s">
        <v>90</v>
      </c>
      <c r="D321" s="172">
        <v>400</v>
      </c>
      <c r="E321" s="47">
        <f t="shared" si="6"/>
        <v>400</v>
      </c>
      <c r="F321" s="205"/>
      <c r="G321" s="206"/>
      <c r="H321" s="206"/>
      <c r="I321" s="207"/>
    </row>
    <row r="322" spans="1:9" ht="15.75" customHeight="1" x14ac:dyDescent="0.4">
      <c r="A322" s="48" t="s">
        <v>104</v>
      </c>
      <c r="B322" s="41">
        <v>1</v>
      </c>
      <c r="C322" s="41" t="s">
        <v>90</v>
      </c>
      <c r="D322" s="172">
        <v>2500</v>
      </c>
      <c r="E322" s="47">
        <f t="shared" si="6"/>
        <v>2500</v>
      </c>
      <c r="F322" s="205"/>
      <c r="G322" s="206"/>
      <c r="H322" s="206"/>
      <c r="I322" s="207"/>
    </row>
    <row r="323" spans="1:9" ht="15.75" customHeight="1" thickBot="1" x14ac:dyDescent="0.45">
      <c r="A323" s="48" t="s">
        <v>105</v>
      </c>
      <c r="B323" s="41">
        <v>86</v>
      </c>
      <c r="C323" s="41" t="s">
        <v>62</v>
      </c>
      <c r="D323" s="172">
        <v>125</v>
      </c>
      <c r="E323" s="47">
        <f t="shared" si="6"/>
        <v>10750</v>
      </c>
      <c r="F323" s="205"/>
      <c r="G323" s="206"/>
      <c r="H323" s="206"/>
      <c r="I323" s="207"/>
    </row>
    <row r="324" spans="1:9" ht="16.5" customHeight="1" thickTop="1" thickBot="1" x14ac:dyDescent="0.45">
      <c r="A324" s="49" t="s">
        <v>106</v>
      </c>
      <c r="B324" s="41"/>
      <c r="C324" s="41"/>
      <c r="D324" s="164"/>
      <c r="E324" s="47"/>
      <c r="F324" s="208"/>
      <c r="G324" s="209"/>
      <c r="H324" s="209"/>
      <c r="I324" s="210"/>
    </row>
    <row r="325" spans="1:9" ht="15.75" customHeight="1" thickTop="1" thickBot="1" x14ac:dyDescent="0.45">
      <c r="A325" s="50" t="s">
        <v>107</v>
      </c>
      <c r="B325" s="41">
        <v>43</v>
      </c>
      <c r="C325" s="41" t="s">
        <v>62</v>
      </c>
      <c r="D325" s="172"/>
      <c r="E325" s="47">
        <f t="shared" si="6"/>
        <v>0</v>
      </c>
      <c r="F325" s="205" t="s">
        <v>277</v>
      </c>
      <c r="G325" s="206"/>
      <c r="H325" s="206"/>
      <c r="I325" s="207"/>
    </row>
    <row r="326" spans="1:9" ht="16.5" customHeight="1" thickTop="1" thickBot="1" x14ac:dyDescent="0.45">
      <c r="A326" s="49" t="s">
        <v>108</v>
      </c>
      <c r="B326" s="41"/>
      <c r="C326" s="41"/>
      <c r="D326" s="164"/>
      <c r="E326" s="47"/>
      <c r="F326" s="208"/>
      <c r="G326" s="209"/>
      <c r="H326" s="209"/>
      <c r="I326" s="210"/>
    </row>
    <row r="327" spans="1:9" ht="15.75" customHeight="1" thickTop="1" x14ac:dyDescent="0.4">
      <c r="A327" s="51" t="s">
        <v>109</v>
      </c>
      <c r="B327" s="41">
        <v>43</v>
      </c>
      <c r="C327" s="41" t="s">
        <v>62</v>
      </c>
      <c r="D327" s="172"/>
      <c r="E327" s="47">
        <f t="shared" si="6"/>
        <v>0</v>
      </c>
      <c r="F327" s="205" t="s">
        <v>272</v>
      </c>
      <c r="G327" s="206"/>
      <c r="H327" s="206"/>
      <c r="I327" s="207"/>
    </row>
    <row r="328" spans="1:9" ht="15.75" customHeight="1" x14ac:dyDescent="0.4">
      <c r="A328" s="51" t="s">
        <v>110</v>
      </c>
      <c r="B328" s="41">
        <v>43</v>
      </c>
      <c r="C328" s="41" t="s">
        <v>62</v>
      </c>
      <c r="D328" s="172"/>
      <c r="E328" s="47">
        <f t="shared" si="6"/>
        <v>0</v>
      </c>
      <c r="F328" s="205" t="s">
        <v>272</v>
      </c>
      <c r="G328" s="206"/>
      <c r="H328" s="206"/>
      <c r="I328" s="207"/>
    </row>
    <row r="329" spans="1:9" ht="15.75" customHeight="1" x14ac:dyDescent="0.4">
      <c r="A329" s="51" t="s">
        <v>111</v>
      </c>
      <c r="B329" s="41">
        <v>43</v>
      </c>
      <c r="C329" s="41" t="s">
        <v>62</v>
      </c>
      <c r="D329" s="172">
        <v>125</v>
      </c>
      <c r="E329" s="47">
        <f t="shared" si="6"/>
        <v>5375</v>
      </c>
      <c r="F329" s="205"/>
      <c r="G329" s="206"/>
      <c r="H329" s="206"/>
      <c r="I329" s="207"/>
    </row>
    <row r="330" spans="1:9" ht="15.75" customHeight="1" x14ac:dyDescent="0.4">
      <c r="A330" s="51" t="s">
        <v>112</v>
      </c>
      <c r="B330" s="41">
        <v>43</v>
      </c>
      <c r="C330" s="41" t="s">
        <v>62</v>
      </c>
      <c r="D330" s="172"/>
      <c r="E330" s="47">
        <f t="shared" si="6"/>
        <v>0</v>
      </c>
      <c r="F330" s="205" t="s">
        <v>272</v>
      </c>
      <c r="G330" s="206"/>
      <c r="H330" s="206"/>
      <c r="I330" s="207"/>
    </row>
    <row r="331" spans="1:9" ht="15.75" customHeight="1" thickBot="1" x14ac:dyDescent="0.45">
      <c r="A331" s="50" t="s">
        <v>113</v>
      </c>
      <c r="B331" s="41">
        <v>43</v>
      </c>
      <c r="C331" s="41" t="s">
        <v>62</v>
      </c>
      <c r="D331" s="172"/>
      <c r="E331" s="47">
        <f t="shared" si="6"/>
        <v>0</v>
      </c>
      <c r="F331" s="205" t="s">
        <v>272</v>
      </c>
      <c r="G331" s="206"/>
      <c r="H331" s="206"/>
      <c r="I331" s="207"/>
    </row>
    <row r="332" spans="1:9" ht="16.5" customHeight="1" thickTop="1" thickBot="1" x14ac:dyDescent="0.45">
      <c r="A332" s="49" t="s">
        <v>114</v>
      </c>
      <c r="B332" s="41"/>
      <c r="C332" s="41"/>
      <c r="D332" s="164"/>
      <c r="E332" s="47"/>
      <c r="F332" s="208"/>
      <c r="G332" s="209"/>
      <c r="H332" s="209"/>
      <c r="I332" s="210"/>
    </row>
    <row r="333" spans="1:9" ht="15.75" customHeight="1" thickTop="1" x14ac:dyDescent="0.4">
      <c r="A333" s="50" t="s">
        <v>115</v>
      </c>
      <c r="B333" s="41">
        <v>1</v>
      </c>
      <c r="C333" s="41" t="s">
        <v>90</v>
      </c>
      <c r="D333" s="172">
        <v>200</v>
      </c>
      <c r="E333" s="47">
        <f t="shared" si="6"/>
        <v>200</v>
      </c>
      <c r="F333" s="205"/>
      <c r="G333" s="206"/>
      <c r="H333" s="206"/>
      <c r="I333" s="207"/>
    </row>
    <row r="334" spans="1:9" ht="15.75" customHeight="1" x14ac:dyDescent="0.4">
      <c r="A334" s="50" t="s">
        <v>116</v>
      </c>
      <c r="B334" s="41">
        <v>1</v>
      </c>
      <c r="C334" s="41" t="s">
        <v>90</v>
      </c>
      <c r="D334" s="172"/>
      <c r="E334" s="47">
        <f t="shared" si="6"/>
        <v>0</v>
      </c>
      <c r="F334" s="205" t="s">
        <v>273</v>
      </c>
      <c r="G334" s="206"/>
      <c r="H334" s="206"/>
      <c r="I334" s="207"/>
    </row>
    <row r="335" spans="1:9" ht="15.75" customHeight="1" thickBot="1" x14ac:dyDescent="0.45">
      <c r="A335" s="50" t="s">
        <v>117</v>
      </c>
      <c r="B335" s="41">
        <v>1</v>
      </c>
      <c r="C335" s="41" t="s">
        <v>90</v>
      </c>
      <c r="D335" s="172">
        <v>200</v>
      </c>
      <c r="E335" s="47">
        <f t="shared" si="6"/>
        <v>200</v>
      </c>
      <c r="F335" s="205"/>
      <c r="G335" s="206"/>
      <c r="H335" s="206"/>
      <c r="I335" s="207"/>
    </row>
    <row r="336" spans="1:9" ht="16.5" customHeight="1" thickTop="1" thickBot="1" x14ac:dyDescent="0.45">
      <c r="A336" s="49" t="s">
        <v>118</v>
      </c>
      <c r="B336" s="41"/>
      <c r="C336" s="41"/>
      <c r="D336" s="164"/>
      <c r="E336" s="47"/>
      <c r="F336" s="208"/>
      <c r="G336" s="209"/>
      <c r="H336" s="209"/>
      <c r="I336" s="210"/>
    </row>
    <row r="337" spans="1:9" ht="15.75" customHeight="1" thickTop="1" x14ac:dyDescent="0.4">
      <c r="A337" s="50" t="s">
        <v>119</v>
      </c>
      <c r="B337" s="41">
        <v>1</v>
      </c>
      <c r="C337" s="41" t="s">
        <v>90</v>
      </c>
      <c r="D337" s="172">
        <v>220000</v>
      </c>
      <c r="E337" s="47">
        <f t="shared" si="6"/>
        <v>220000</v>
      </c>
      <c r="F337" s="205"/>
      <c r="G337" s="206"/>
      <c r="H337" s="206"/>
      <c r="I337" s="207"/>
    </row>
    <row r="338" spans="1:9" ht="15.75" customHeight="1" x14ac:dyDescent="0.4">
      <c r="A338" s="51" t="s">
        <v>120</v>
      </c>
      <c r="B338" s="41">
        <v>1</v>
      </c>
      <c r="C338" s="41" t="s">
        <v>90</v>
      </c>
      <c r="D338" s="172">
        <v>22000</v>
      </c>
      <c r="E338" s="47">
        <f t="shared" si="6"/>
        <v>22000</v>
      </c>
      <c r="F338" s="205"/>
      <c r="G338" s="206"/>
      <c r="H338" s="206"/>
      <c r="I338" s="207"/>
    </row>
    <row r="339" spans="1:9" ht="15.75" customHeight="1" thickBot="1" x14ac:dyDescent="0.45">
      <c r="A339" s="50" t="s">
        <v>121</v>
      </c>
      <c r="B339" s="41">
        <v>1</v>
      </c>
      <c r="C339" s="41" t="s">
        <v>90</v>
      </c>
      <c r="D339" s="172"/>
      <c r="E339" s="47">
        <f t="shared" si="6"/>
        <v>0</v>
      </c>
      <c r="F339" s="205" t="s">
        <v>283</v>
      </c>
      <c r="G339" s="206"/>
      <c r="H339" s="206"/>
      <c r="I339" s="207"/>
    </row>
    <row r="340" spans="1:9" ht="16.5" customHeight="1" thickTop="1" thickBot="1" x14ac:dyDescent="0.45">
      <c r="A340" s="49" t="s">
        <v>122</v>
      </c>
      <c r="B340" s="41"/>
      <c r="C340" s="41"/>
      <c r="D340" s="164"/>
      <c r="E340" s="47"/>
      <c r="F340" s="208"/>
      <c r="G340" s="209"/>
      <c r="H340" s="209"/>
      <c r="I340" s="210"/>
    </row>
    <row r="341" spans="1:9" ht="15.75" customHeight="1" thickTop="1" x14ac:dyDescent="0.4">
      <c r="A341" s="50" t="s">
        <v>123</v>
      </c>
      <c r="B341" s="41">
        <v>1</v>
      </c>
      <c r="C341" s="41" t="s">
        <v>90</v>
      </c>
      <c r="D341" s="172">
        <v>500</v>
      </c>
      <c r="E341" s="47">
        <f t="shared" si="6"/>
        <v>500</v>
      </c>
      <c r="F341" s="205"/>
      <c r="G341" s="206"/>
      <c r="H341" s="206"/>
      <c r="I341" s="207"/>
    </row>
    <row r="342" spans="1:9" ht="15.75" customHeight="1" x14ac:dyDescent="0.4">
      <c r="A342" s="50" t="s">
        <v>124</v>
      </c>
      <c r="B342" s="41">
        <v>1</v>
      </c>
      <c r="C342" s="41" t="s">
        <v>90</v>
      </c>
      <c r="D342" s="172"/>
      <c r="E342" s="47">
        <f t="shared" si="6"/>
        <v>0</v>
      </c>
      <c r="F342" s="205" t="s">
        <v>278</v>
      </c>
      <c r="G342" s="206"/>
      <c r="H342" s="206"/>
      <c r="I342" s="207"/>
    </row>
    <row r="343" spans="1:9" ht="15.75" customHeight="1" x14ac:dyDescent="0.4">
      <c r="A343" s="50" t="s">
        <v>125</v>
      </c>
      <c r="B343" s="41">
        <v>1</v>
      </c>
      <c r="C343" s="41" t="s">
        <v>90</v>
      </c>
      <c r="D343" s="172">
        <v>100</v>
      </c>
      <c r="E343" s="47">
        <f t="shared" si="6"/>
        <v>100</v>
      </c>
      <c r="F343" s="205"/>
      <c r="G343" s="206"/>
      <c r="H343" s="206"/>
      <c r="I343" s="207"/>
    </row>
    <row r="344" spans="1:9" ht="15.75" customHeight="1" x14ac:dyDescent="0.4">
      <c r="A344" s="50" t="s">
        <v>126</v>
      </c>
      <c r="B344" s="41">
        <v>1</v>
      </c>
      <c r="C344" s="41" t="s">
        <v>90</v>
      </c>
      <c r="D344" s="172">
        <v>612</v>
      </c>
      <c r="E344" s="47">
        <f t="shared" si="6"/>
        <v>612</v>
      </c>
      <c r="F344" s="205"/>
      <c r="G344" s="206"/>
      <c r="H344" s="206"/>
      <c r="I344" s="207"/>
    </row>
    <row r="345" spans="1:9" ht="15.75" customHeight="1" x14ac:dyDescent="0.4">
      <c r="A345" s="50" t="s">
        <v>127</v>
      </c>
      <c r="B345" s="41">
        <v>1</v>
      </c>
      <c r="C345" s="41" t="s">
        <v>90</v>
      </c>
      <c r="D345" s="172">
        <v>900</v>
      </c>
      <c r="E345" s="47">
        <f t="shared" si="6"/>
        <v>900</v>
      </c>
      <c r="F345" s="205"/>
      <c r="G345" s="206"/>
      <c r="H345" s="206"/>
      <c r="I345" s="207"/>
    </row>
    <row r="346" spans="1:9" ht="15.75" customHeight="1" x14ac:dyDescent="0.4">
      <c r="A346" s="50" t="s">
        <v>128</v>
      </c>
      <c r="B346" s="41">
        <v>1</v>
      </c>
      <c r="C346" s="41" t="s">
        <v>90</v>
      </c>
      <c r="D346" s="172">
        <v>750</v>
      </c>
      <c r="E346" s="47">
        <f t="shared" si="6"/>
        <v>750</v>
      </c>
      <c r="F346" s="205"/>
      <c r="G346" s="206"/>
      <c r="H346" s="206"/>
      <c r="I346" s="207"/>
    </row>
    <row r="347" spans="1:9" ht="15.75" customHeight="1" x14ac:dyDescent="0.4">
      <c r="A347" s="50" t="s">
        <v>129</v>
      </c>
      <c r="B347" s="41">
        <v>1</v>
      </c>
      <c r="C347" s="41" t="s">
        <v>90</v>
      </c>
      <c r="D347" s="172">
        <v>2500</v>
      </c>
      <c r="E347" s="47">
        <f t="shared" si="6"/>
        <v>2500</v>
      </c>
      <c r="F347" s="205"/>
      <c r="G347" s="206"/>
      <c r="H347" s="206"/>
      <c r="I347" s="207"/>
    </row>
    <row r="348" spans="1:9" ht="15.75" customHeight="1" x14ac:dyDescent="0.4">
      <c r="A348" s="50" t="s">
        <v>130</v>
      </c>
      <c r="B348" s="41">
        <v>1</v>
      </c>
      <c r="C348" s="41" t="s">
        <v>90</v>
      </c>
      <c r="D348" s="172">
        <v>10</v>
      </c>
      <c r="E348" s="47">
        <f t="shared" si="6"/>
        <v>10</v>
      </c>
      <c r="F348" s="205" t="s">
        <v>132</v>
      </c>
      <c r="G348" s="206"/>
      <c r="H348" s="206"/>
      <c r="I348" s="207"/>
    </row>
    <row r="349" spans="1:9" ht="15.75" customHeight="1" x14ac:dyDescent="0.4">
      <c r="A349" s="50" t="s">
        <v>133</v>
      </c>
      <c r="B349" s="41">
        <v>1</v>
      </c>
      <c r="C349" s="41" t="s">
        <v>90</v>
      </c>
      <c r="D349" s="172">
        <v>2500</v>
      </c>
      <c r="E349" s="47">
        <f t="shared" si="6"/>
        <v>2500</v>
      </c>
      <c r="F349" s="205" t="s">
        <v>134</v>
      </c>
      <c r="G349" s="206"/>
      <c r="H349" s="206"/>
      <c r="I349" s="207"/>
    </row>
    <row r="350" spans="1:9" ht="15.75" customHeight="1" thickBot="1" x14ac:dyDescent="0.45">
      <c r="A350" s="50" t="s">
        <v>135</v>
      </c>
      <c r="B350" s="41">
        <v>1</v>
      </c>
      <c r="C350" s="41" t="s">
        <v>90</v>
      </c>
      <c r="D350" s="172">
        <v>80000</v>
      </c>
      <c r="E350" s="47">
        <f t="shared" si="6"/>
        <v>80000</v>
      </c>
      <c r="F350" s="205" t="s">
        <v>136</v>
      </c>
      <c r="G350" s="206"/>
      <c r="H350" s="206"/>
      <c r="I350" s="207"/>
    </row>
    <row r="351" spans="1:9" ht="16.5" customHeight="1" thickTop="1" thickBot="1" x14ac:dyDescent="0.45">
      <c r="A351" s="49" t="s">
        <v>137</v>
      </c>
      <c r="B351" s="41"/>
      <c r="C351" s="41"/>
      <c r="D351" s="164"/>
      <c r="E351" s="47"/>
      <c r="F351" s="208"/>
      <c r="G351" s="209"/>
      <c r="H351" s="209"/>
      <c r="I351" s="210"/>
    </row>
    <row r="352" spans="1:9" ht="15.75" customHeight="1" thickTop="1" x14ac:dyDescent="0.4">
      <c r="A352" s="50" t="s">
        <v>138</v>
      </c>
      <c r="B352" s="41">
        <v>1</v>
      </c>
      <c r="C352" s="41" t="s">
        <v>90</v>
      </c>
      <c r="D352" s="172">
        <v>3520</v>
      </c>
      <c r="E352" s="47">
        <f t="shared" si="6"/>
        <v>3520</v>
      </c>
      <c r="F352" s="205"/>
      <c r="G352" s="206"/>
      <c r="H352" s="206"/>
      <c r="I352" s="207"/>
    </row>
    <row r="353" spans="1:9" ht="15.75" customHeight="1" x14ac:dyDescent="0.4">
      <c r="A353" s="50" t="s">
        <v>139</v>
      </c>
      <c r="B353" s="41">
        <v>1</v>
      </c>
      <c r="C353" s="41" t="s">
        <v>90</v>
      </c>
      <c r="D353" s="172">
        <v>1000</v>
      </c>
      <c r="E353" s="47">
        <f t="shared" si="6"/>
        <v>1000</v>
      </c>
      <c r="F353" s="205"/>
      <c r="G353" s="206"/>
      <c r="H353" s="206"/>
      <c r="I353" s="207"/>
    </row>
    <row r="354" spans="1:9" ht="15.75" customHeight="1" x14ac:dyDescent="0.4">
      <c r="A354" s="48" t="s">
        <v>140</v>
      </c>
      <c r="B354" s="41">
        <v>1</v>
      </c>
      <c r="C354" s="41" t="s">
        <v>73</v>
      </c>
      <c r="D354" s="172">
        <v>1500</v>
      </c>
      <c r="E354" s="47">
        <f t="shared" si="6"/>
        <v>1500</v>
      </c>
      <c r="F354" s="205"/>
      <c r="G354" s="206"/>
      <c r="H354" s="206"/>
      <c r="I354" s="207"/>
    </row>
    <row r="355" spans="1:9" ht="15.75" customHeight="1" x14ac:dyDescent="0.4">
      <c r="A355" s="50" t="s">
        <v>141</v>
      </c>
      <c r="B355" s="41">
        <v>1</v>
      </c>
      <c r="C355" s="41" t="s">
        <v>90</v>
      </c>
      <c r="D355" s="172">
        <v>8000</v>
      </c>
      <c r="E355" s="47">
        <f t="shared" ref="E355:E371" si="7">SUM(B355)*D355</f>
        <v>8000</v>
      </c>
      <c r="F355" s="205"/>
      <c r="G355" s="206"/>
      <c r="H355" s="206"/>
      <c r="I355" s="207"/>
    </row>
    <row r="356" spans="1:9" ht="15.75" customHeight="1" thickBot="1" x14ac:dyDescent="0.45">
      <c r="A356" s="50" t="s">
        <v>142</v>
      </c>
      <c r="B356" s="41">
        <v>1</v>
      </c>
      <c r="C356" s="41" t="s">
        <v>90</v>
      </c>
      <c r="D356" s="172">
        <v>8000</v>
      </c>
      <c r="E356" s="47">
        <f t="shared" si="7"/>
        <v>8000</v>
      </c>
      <c r="F356" s="205"/>
      <c r="G356" s="206"/>
      <c r="H356" s="206"/>
      <c r="I356" s="207"/>
    </row>
    <row r="357" spans="1:9" ht="16.5" customHeight="1" thickTop="1" thickBot="1" x14ac:dyDescent="0.45">
      <c r="A357" s="49" t="s">
        <v>143</v>
      </c>
      <c r="B357" s="41"/>
      <c r="C357" s="41"/>
      <c r="D357" s="164"/>
      <c r="E357" s="47"/>
      <c r="F357" s="208"/>
      <c r="G357" s="209"/>
      <c r="H357" s="209"/>
      <c r="I357" s="210"/>
    </row>
    <row r="358" spans="1:9" ht="15.75" customHeight="1" thickTop="1" x14ac:dyDescent="0.4">
      <c r="A358" s="50" t="s">
        <v>234</v>
      </c>
      <c r="B358" s="41">
        <v>1</v>
      </c>
      <c r="C358" s="41" t="s">
        <v>90</v>
      </c>
      <c r="D358" s="172"/>
      <c r="E358" s="47">
        <f t="shared" si="7"/>
        <v>0</v>
      </c>
      <c r="F358" s="205" t="s">
        <v>279</v>
      </c>
      <c r="G358" s="206"/>
      <c r="H358" s="206"/>
      <c r="I358" s="207"/>
    </row>
    <row r="359" spans="1:9" ht="15.75" customHeight="1" x14ac:dyDescent="0.4">
      <c r="A359" s="50" t="s">
        <v>145</v>
      </c>
      <c r="B359" s="41">
        <v>1</v>
      </c>
      <c r="C359" s="41" t="s">
        <v>90</v>
      </c>
      <c r="D359" s="172">
        <v>10000</v>
      </c>
      <c r="E359" s="47">
        <f t="shared" si="7"/>
        <v>10000</v>
      </c>
      <c r="F359" s="205"/>
      <c r="G359" s="206"/>
      <c r="H359" s="206"/>
      <c r="I359" s="207"/>
    </row>
    <row r="360" spans="1:9" ht="15.75" customHeight="1" x14ac:dyDescent="0.4">
      <c r="A360" s="50" t="s">
        <v>146</v>
      </c>
      <c r="B360" s="41">
        <v>1</v>
      </c>
      <c r="C360" s="41" t="s">
        <v>90</v>
      </c>
      <c r="D360" s="172">
        <v>4000</v>
      </c>
      <c r="E360" s="47">
        <f t="shared" si="7"/>
        <v>4000</v>
      </c>
      <c r="F360" s="205"/>
      <c r="G360" s="206"/>
      <c r="H360" s="206"/>
      <c r="I360" s="207"/>
    </row>
    <row r="361" spans="1:9" ht="15.75" customHeight="1" x14ac:dyDescent="0.4">
      <c r="A361" s="50" t="s">
        <v>147</v>
      </c>
      <c r="B361" s="41">
        <v>15</v>
      </c>
      <c r="C361" s="41" t="s">
        <v>131</v>
      </c>
      <c r="D361" s="172">
        <v>185</v>
      </c>
      <c r="E361" s="47">
        <f t="shared" si="7"/>
        <v>2775</v>
      </c>
      <c r="F361" s="205"/>
      <c r="G361" s="206"/>
      <c r="H361" s="206"/>
      <c r="I361" s="207"/>
    </row>
    <row r="362" spans="1:9" ht="15.75" customHeight="1" x14ac:dyDescent="0.4">
      <c r="A362" s="50" t="s">
        <v>148</v>
      </c>
      <c r="B362" s="41">
        <v>1</v>
      </c>
      <c r="C362" s="41" t="s">
        <v>90</v>
      </c>
      <c r="D362" s="172">
        <v>1000</v>
      </c>
      <c r="E362" s="47">
        <f t="shared" si="7"/>
        <v>1000</v>
      </c>
      <c r="F362" s="205"/>
      <c r="G362" s="206"/>
      <c r="H362" s="206"/>
      <c r="I362" s="207"/>
    </row>
    <row r="363" spans="1:9" ht="15.75" customHeight="1" thickBot="1" x14ac:dyDescent="0.45">
      <c r="A363" s="50" t="s">
        <v>149</v>
      </c>
      <c r="B363" s="41">
        <v>80</v>
      </c>
      <c r="C363" s="41" t="s">
        <v>131</v>
      </c>
      <c r="D363" s="172"/>
      <c r="E363" s="47">
        <f t="shared" si="7"/>
        <v>0</v>
      </c>
      <c r="F363" s="205" t="s">
        <v>273</v>
      </c>
      <c r="G363" s="206"/>
      <c r="H363" s="206"/>
      <c r="I363" s="207"/>
    </row>
    <row r="364" spans="1:9" ht="16.5" customHeight="1" thickTop="1" thickBot="1" x14ac:dyDescent="0.45">
      <c r="A364" s="49" t="s">
        <v>150</v>
      </c>
      <c r="B364" s="41"/>
      <c r="C364" s="41"/>
      <c r="D364" s="164"/>
      <c r="E364" s="47"/>
      <c r="F364" s="208"/>
      <c r="G364" s="209"/>
      <c r="H364" s="209"/>
      <c r="I364" s="210"/>
    </row>
    <row r="365" spans="1:9" ht="15.75" customHeight="1" thickTop="1" x14ac:dyDescent="0.4">
      <c r="A365" s="48" t="s">
        <v>235</v>
      </c>
      <c r="B365" s="41">
        <v>1</v>
      </c>
      <c r="C365" s="41" t="s">
        <v>73</v>
      </c>
      <c r="D365" s="172"/>
      <c r="E365" s="47">
        <f t="shared" si="7"/>
        <v>0</v>
      </c>
      <c r="F365" s="205" t="s">
        <v>273</v>
      </c>
      <c r="G365" s="206"/>
      <c r="H365" s="206"/>
      <c r="I365" s="207"/>
    </row>
    <row r="366" spans="1:9" ht="15.75" customHeight="1" x14ac:dyDescent="0.4">
      <c r="A366" s="48" t="s">
        <v>152</v>
      </c>
      <c r="B366" s="41">
        <v>1</v>
      </c>
      <c r="C366" s="41" t="s">
        <v>73</v>
      </c>
      <c r="D366" s="172">
        <v>2500</v>
      </c>
      <c r="E366" s="47">
        <f t="shared" si="7"/>
        <v>2500</v>
      </c>
      <c r="F366" s="205" t="s">
        <v>280</v>
      </c>
      <c r="G366" s="206"/>
      <c r="H366" s="206"/>
      <c r="I366" s="207"/>
    </row>
    <row r="367" spans="1:9" ht="15.75" customHeight="1" thickBot="1" x14ac:dyDescent="0.45">
      <c r="A367" s="48" t="s">
        <v>153</v>
      </c>
      <c r="B367" s="41"/>
      <c r="C367" s="41"/>
      <c r="D367" s="164"/>
      <c r="E367" s="144" t="s">
        <v>154</v>
      </c>
      <c r="F367" s="208" t="s">
        <v>155</v>
      </c>
      <c r="G367" s="209"/>
      <c r="H367" s="209"/>
      <c r="I367" s="210"/>
    </row>
    <row r="368" spans="1:9" ht="16.5" customHeight="1" thickTop="1" thickBot="1" x14ac:dyDescent="0.45">
      <c r="A368" s="49" t="s">
        <v>156</v>
      </c>
      <c r="B368" s="41"/>
      <c r="C368" s="41"/>
      <c r="D368" s="164"/>
      <c r="E368" s="47"/>
      <c r="F368" s="208"/>
      <c r="G368" s="209"/>
      <c r="H368" s="209"/>
      <c r="I368" s="210"/>
    </row>
    <row r="369" spans="1:9" ht="15.75" customHeight="1" thickTop="1" x14ac:dyDescent="0.4">
      <c r="A369" s="48" t="s">
        <v>236</v>
      </c>
      <c r="B369" s="41">
        <v>80</v>
      </c>
      <c r="C369" s="41" t="s">
        <v>131</v>
      </c>
      <c r="D369" s="172"/>
      <c r="E369" s="47">
        <f t="shared" si="7"/>
        <v>0</v>
      </c>
      <c r="F369" s="205" t="s">
        <v>272</v>
      </c>
      <c r="G369" s="206"/>
      <c r="H369" s="206"/>
      <c r="I369" s="207"/>
    </row>
    <row r="370" spans="1:9" ht="15.75" customHeight="1" x14ac:dyDescent="0.4">
      <c r="A370" s="48" t="s">
        <v>158</v>
      </c>
      <c r="B370" s="41">
        <v>1</v>
      </c>
      <c r="C370" s="41" t="s">
        <v>90</v>
      </c>
      <c r="D370" s="172"/>
      <c r="E370" s="47">
        <f t="shared" si="7"/>
        <v>0</v>
      </c>
      <c r="F370" s="205" t="s">
        <v>272</v>
      </c>
      <c r="G370" s="206"/>
      <c r="H370" s="206"/>
      <c r="I370" s="207"/>
    </row>
    <row r="371" spans="1:9" ht="15.75" customHeight="1" x14ac:dyDescent="0.4">
      <c r="A371" s="48" t="s">
        <v>159</v>
      </c>
      <c r="B371" s="41">
        <v>1</v>
      </c>
      <c r="C371" s="41" t="s">
        <v>90</v>
      </c>
      <c r="D371" s="172">
        <v>1500</v>
      </c>
      <c r="E371" s="47">
        <f t="shared" si="7"/>
        <v>1500</v>
      </c>
      <c r="F371" s="205"/>
      <c r="G371" s="206"/>
      <c r="H371" s="206"/>
      <c r="I371" s="207"/>
    </row>
    <row r="372" spans="1:9" ht="15.75" customHeight="1" thickBot="1" x14ac:dyDescent="0.45">
      <c r="A372" s="48"/>
      <c r="B372" s="41"/>
      <c r="C372" s="41"/>
      <c r="D372" s="46"/>
      <c r="E372" s="47"/>
      <c r="F372" s="208"/>
      <c r="G372" s="209"/>
      <c r="H372" s="209"/>
      <c r="I372" s="210"/>
    </row>
    <row r="373" spans="1:9" ht="16.5" customHeight="1" thickTop="1" thickBot="1" x14ac:dyDescent="0.45">
      <c r="A373" s="52" t="s">
        <v>160</v>
      </c>
      <c r="B373" s="53"/>
      <c r="C373" s="54"/>
      <c r="D373" s="55"/>
      <c r="E373" s="56">
        <f>SUM(E282:E371)</f>
        <v>873753.59999999998</v>
      </c>
      <c r="F373" s="199"/>
      <c r="G373" s="200"/>
      <c r="H373" s="200"/>
      <c r="I373" s="201"/>
    </row>
    <row r="374" spans="1:9" ht="16.5" customHeight="1" thickTop="1" thickBot="1" x14ac:dyDescent="0.45">
      <c r="A374" s="52" t="s">
        <v>161</v>
      </c>
      <c r="B374" s="53"/>
      <c r="C374" s="54"/>
      <c r="D374" s="55"/>
      <c r="E374" s="56">
        <f>SUM(E373)/B261</f>
        <v>10159.925581395348</v>
      </c>
      <c r="F374" s="199"/>
      <c r="G374" s="200"/>
      <c r="H374" s="200"/>
      <c r="I374" s="201"/>
    </row>
    <row r="375" spans="1:9" ht="16.5" customHeight="1" thickTop="1" thickBot="1" x14ac:dyDescent="0.45">
      <c r="A375" s="57"/>
      <c r="B375" s="58"/>
      <c r="C375" s="58"/>
      <c r="D375" s="58"/>
      <c r="E375" s="59"/>
      <c r="F375" s="60"/>
      <c r="G375" s="60"/>
      <c r="H375" s="60"/>
      <c r="I375" s="60"/>
    </row>
    <row r="376" spans="1:9" ht="16.5" customHeight="1" thickTop="1" thickBot="1" x14ac:dyDescent="0.45">
      <c r="A376" s="52" t="s">
        <v>162</v>
      </c>
      <c r="B376" s="53"/>
      <c r="C376" s="54"/>
      <c r="D376" s="55"/>
      <c r="E376" s="56"/>
      <c r="F376" s="199"/>
      <c r="G376" s="200"/>
      <c r="H376" s="200"/>
      <c r="I376" s="201"/>
    </row>
    <row r="377" spans="1:9" ht="15.75" customHeight="1" thickTop="1" x14ac:dyDescent="0.4">
      <c r="A377" s="61" t="s">
        <v>163</v>
      </c>
      <c r="B377" s="62"/>
      <c r="C377" s="63"/>
      <c r="D377" s="64"/>
      <c r="E377" s="174">
        <v>0.03</v>
      </c>
      <c r="F377" s="237"/>
      <c r="G377" s="238"/>
      <c r="H377" s="238"/>
      <c r="I377" s="239"/>
    </row>
    <row r="378" spans="1:9" ht="15.75" customHeight="1" thickBot="1" x14ac:dyDescent="0.45">
      <c r="A378" s="61" t="s">
        <v>164</v>
      </c>
      <c r="B378" s="66"/>
      <c r="C378" s="67"/>
      <c r="D378" s="68"/>
      <c r="E378" s="175">
        <v>0.03</v>
      </c>
      <c r="F378" s="247"/>
      <c r="G378" s="248"/>
      <c r="H378" s="248"/>
      <c r="I378" s="249"/>
    </row>
    <row r="379" spans="1:9" ht="16.5" customHeight="1" thickTop="1" thickBot="1" x14ac:dyDescent="0.45">
      <c r="A379" s="52" t="s">
        <v>165</v>
      </c>
      <c r="B379" s="53"/>
      <c r="C379" s="54"/>
      <c r="D379" s="55"/>
      <c r="E379" s="94">
        <f>SUM(E377:E378)</f>
        <v>0.06</v>
      </c>
      <c r="F379" s="199"/>
      <c r="G379" s="200"/>
      <c r="H379" s="200"/>
      <c r="I379" s="201"/>
    </row>
    <row r="380" spans="1:9" ht="16.5" customHeight="1" thickTop="1" thickBot="1" x14ac:dyDescent="0.45">
      <c r="A380" s="57"/>
      <c r="B380" s="58"/>
      <c r="C380" s="58"/>
      <c r="D380" s="58"/>
      <c r="E380" s="59"/>
      <c r="F380" s="60"/>
      <c r="G380" s="60"/>
      <c r="H380" s="60"/>
      <c r="I380" s="60"/>
    </row>
    <row r="381" spans="1:9" ht="16.5" customHeight="1" thickTop="1" thickBot="1" x14ac:dyDescent="0.45">
      <c r="A381" s="52" t="s">
        <v>166</v>
      </c>
      <c r="B381" s="53"/>
      <c r="C381" s="54"/>
      <c r="D381" s="54"/>
      <c r="E381" s="69"/>
      <c r="F381" s="54"/>
      <c r="G381" s="54"/>
      <c r="H381" s="54"/>
      <c r="I381" s="55"/>
    </row>
    <row r="382" spans="1:9" ht="16.5" customHeight="1" thickTop="1" thickBot="1" x14ac:dyDescent="0.45">
      <c r="A382" s="202"/>
      <c r="B382" s="203"/>
      <c r="C382" s="203"/>
      <c r="D382" s="203"/>
      <c r="E382" s="203"/>
      <c r="F382" s="203"/>
      <c r="G382" s="203"/>
      <c r="H382" s="203"/>
      <c r="I382" s="204"/>
    </row>
    <row r="383" spans="1:9" ht="15.4" thickBot="1" x14ac:dyDescent="0.45">
      <c r="A383" s="70" t="s">
        <v>167</v>
      </c>
      <c r="B383" s="71" t="s">
        <v>55</v>
      </c>
      <c r="C383" s="71" t="s">
        <v>56</v>
      </c>
      <c r="D383" s="71" t="s">
        <v>57</v>
      </c>
      <c r="E383" s="72" t="s">
        <v>58</v>
      </c>
      <c r="F383" s="72" t="s">
        <v>168</v>
      </c>
      <c r="G383" s="73" t="s">
        <v>58</v>
      </c>
      <c r="H383" s="80"/>
      <c r="I383" s="75"/>
    </row>
    <row r="384" spans="1:9" thickTop="1" thickBot="1" x14ac:dyDescent="0.45">
      <c r="A384" s="76" t="s">
        <v>169</v>
      </c>
      <c r="B384" s="128"/>
      <c r="C384" s="77"/>
      <c r="D384" s="128"/>
      <c r="E384" s="78"/>
      <c r="F384" s="78"/>
      <c r="G384" s="79"/>
      <c r="H384" s="80"/>
      <c r="I384" s="75"/>
    </row>
    <row r="385" spans="1:9" thickTop="1" thickBot="1" x14ac:dyDescent="0.45">
      <c r="A385" s="81" t="s">
        <v>170</v>
      </c>
      <c r="B385" s="129">
        <v>71.599999999999994</v>
      </c>
      <c r="C385" s="39" t="s">
        <v>171</v>
      </c>
      <c r="D385" s="176">
        <v>133</v>
      </c>
      <c r="E385" s="78">
        <f>SUM(B385)*D385</f>
        <v>9522.7999999999993</v>
      </c>
      <c r="F385" s="82">
        <v>3</v>
      </c>
      <c r="G385" s="83">
        <f>SUM(E385*F385)</f>
        <v>28568.399999999998</v>
      </c>
      <c r="H385" s="80"/>
      <c r="I385" s="75"/>
    </row>
    <row r="386" spans="1:9" thickTop="1" thickBot="1" x14ac:dyDescent="0.45">
      <c r="A386" s="76" t="s">
        <v>172</v>
      </c>
      <c r="B386" s="129"/>
      <c r="C386" s="39"/>
      <c r="D386" s="129"/>
      <c r="E386" s="78"/>
      <c r="F386" s="78"/>
      <c r="G386" s="79"/>
      <c r="H386" s="80"/>
      <c r="I386" s="75"/>
    </row>
    <row r="387" spans="1:9" ht="15.4" thickTop="1" x14ac:dyDescent="0.4">
      <c r="A387" s="84" t="s">
        <v>172</v>
      </c>
      <c r="B387" s="129">
        <v>71.599999999999994</v>
      </c>
      <c r="C387" s="39" t="s">
        <v>171</v>
      </c>
      <c r="D387" s="176">
        <v>821</v>
      </c>
      <c r="E387" s="78">
        <f>SUM(B387)*D387</f>
        <v>58783.6</v>
      </c>
      <c r="F387" s="82">
        <v>3</v>
      </c>
      <c r="G387" s="83">
        <f>SUM(E387*F387)</f>
        <v>176350.8</v>
      </c>
      <c r="H387" s="80"/>
      <c r="I387" s="75"/>
    </row>
    <row r="388" spans="1:9" ht="15.4" thickBot="1" x14ac:dyDescent="0.45">
      <c r="A388" s="179" t="s">
        <v>173</v>
      </c>
      <c r="B388" s="129">
        <v>1</v>
      </c>
      <c r="C388" s="39" t="s">
        <v>90</v>
      </c>
      <c r="D388" s="176">
        <v>2500</v>
      </c>
      <c r="E388" s="78">
        <f>SUM(B388)*D388</f>
        <v>2500</v>
      </c>
      <c r="F388" s="85">
        <v>3</v>
      </c>
      <c r="G388" s="86">
        <f>SUM(E388*F388)</f>
        <v>7500</v>
      </c>
      <c r="H388" s="80"/>
      <c r="I388" s="75"/>
    </row>
    <row r="389" spans="1:9" ht="15.4" thickBot="1" x14ac:dyDescent="0.45">
      <c r="A389" s="87" t="s">
        <v>174</v>
      </c>
      <c r="B389" s="40"/>
      <c r="C389" s="40"/>
      <c r="D389" s="40"/>
      <c r="E389" s="40"/>
      <c r="F389" s="88"/>
      <c r="G389" s="89">
        <f>SUM(G385:G388)</f>
        <v>212419.19999999998</v>
      </c>
      <c r="H389" s="80"/>
      <c r="I389" s="75"/>
    </row>
    <row r="390" spans="1:9" ht="15.4" thickBot="1" x14ac:dyDescent="0.45">
      <c r="A390" s="240"/>
      <c r="B390" s="241"/>
      <c r="C390" s="241"/>
      <c r="D390" s="241"/>
      <c r="E390" s="241"/>
      <c r="F390" s="241"/>
      <c r="G390" s="241"/>
      <c r="H390" s="241"/>
      <c r="I390" s="242"/>
    </row>
    <row r="391" spans="1:9" ht="15.4" thickBot="1" x14ac:dyDescent="0.45">
      <c r="A391" s="70" t="s">
        <v>175</v>
      </c>
      <c r="B391" s="71" t="s">
        <v>55</v>
      </c>
      <c r="C391" s="71" t="s">
        <v>56</v>
      </c>
      <c r="D391" s="71" t="s">
        <v>57</v>
      </c>
      <c r="E391" s="72" t="s">
        <v>58</v>
      </c>
      <c r="F391" s="72" t="s">
        <v>168</v>
      </c>
      <c r="G391" s="73" t="s">
        <v>58</v>
      </c>
      <c r="H391" s="80"/>
      <c r="I391" s="75"/>
    </row>
    <row r="392" spans="1:9" thickTop="1" thickBot="1" x14ac:dyDescent="0.45">
      <c r="A392" s="76" t="s">
        <v>169</v>
      </c>
      <c r="B392" s="128"/>
      <c r="C392" s="77"/>
      <c r="D392" s="128"/>
      <c r="E392" s="78"/>
      <c r="F392" s="78"/>
      <c r="G392" s="79"/>
      <c r="H392" s="80"/>
      <c r="I392" s="75"/>
    </row>
    <row r="393" spans="1:9" thickTop="1" thickBot="1" x14ac:dyDescent="0.45">
      <c r="A393" s="81" t="s">
        <v>170</v>
      </c>
      <c r="B393" s="129">
        <v>71.599999999999994</v>
      </c>
      <c r="C393" s="39" t="s">
        <v>171</v>
      </c>
      <c r="D393" s="176">
        <v>133</v>
      </c>
      <c r="E393" s="78">
        <f>SUM(B393)*D393</f>
        <v>9522.7999999999993</v>
      </c>
      <c r="F393" s="82">
        <v>16</v>
      </c>
      <c r="G393" s="83">
        <f>SUM(E393*F393)</f>
        <v>152364.79999999999</v>
      </c>
      <c r="H393" s="80"/>
      <c r="I393" s="75"/>
    </row>
    <row r="394" spans="1:9" thickTop="1" thickBot="1" x14ac:dyDescent="0.45">
      <c r="A394" s="76" t="s">
        <v>172</v>
      </c>
      <c r="B394" s="129"/>
      <c r="C394" s="39"/>
      <c r="D394" s="129"/>
      <c r="E394" s="78"/>
      <c r="F394" s="78"/>
      <c r="G394" s="79"/>
      <c r="H394" s="80"/>
      <c r="I394" s="75"/>
    </row>
    <row r="395" spans="1:9" ht="15.4" thickTop="1" x14ac:dyDescent="0.4">
      <c r="A395" s="84" t="s">
        <v>172</v>
      </c>
      <c r="B395" s="129">
        <v>71.599999999999994</v>
      </c>
      <c r="C395" s="39" t="s">
        <v>171</v>
      </c>
      <c r="D395" s="176">
        <v>821</v>
      </c>
      <c r="E395" s="78">
        <f>SUM(B395)*D395</f>
        <v>58783.6</v>
      </c>
      <c r="F395" s="82">
        <v>16</v>
      </c>
      <c r="G395" s="83">
        <f>SUM(E395*F395)</f>
        <v>940537.6</v>
      </c>
      <c r="H395" s="80"/>
      <c r="I395" s="75"/>
    </row>
    <row r="396" spans="1:9" ht="15.4" thickBot="1" x14ac:dyDescent="0.45">
      <c r="A396" s="179" t="s">
        <v>173</v>
      </c>
      <c r="B396" s="129">
        <v>1</v>
      </c>
      <c r="C396" s="39" t="s">
        <v>90</v>
      </c>
      <c r="D396" s="176">
        <v>2500</v>
      </c>
      <c r="E396" s="78">
        <f>SUM(B396)*D396</f>
        <v>2500</v>
      </c>
      <c r="F396" s="85">
        <v>16</v>
      </c>
      <c r="G396" s="86">
        <f>SUM(E396*F396)</f>
        <v>40000</v>
      </c>
      <c r="H396" s="80"/>
      <c r="I396" s="75"/>
    </row>
    <row r="397" spans="1:9" ht="15.4" thickBot="1" x14ac:dyDescent="0.45">
      <c r="A397" s="87" t="s">
        <v>176</v>
      </c>
      <c r="B397" s="40"/>
      <c r="C397" s="40"/>
      <c r="D397" s="40"/>
      <c r="E397" s="40"/>
      <c r="F397" s="88"/>
      <c r="G397" s="89">
        <f>SUM(G393:G396)</f>
        <v>1132902.3999999999</v>
      </c>
      <c r="H397" s="80"/>
      <c r="I397" s="75"/>
    </row>
    <row r="398" spans="1:9" ht="15.4" thickBot="1" x14ac:dyDescent="0.45">
      <c r="A398" s="250"/>
      <c r="B398" s="251"/>
      <c r="C398" s="251"/>
      <c r="D398" s="251"/>
      <c r="E398" s="251"/>
      <c r="F398" s="251"/>
      <c r="G398" s="251"/>
      <c r="H398" s="251"/>
      <c r="I398" s="252"/>
    </row>
    <row r="399" spans="1:9" ht="15.4" thickBot="1" x14ac:dyDescent="0.45">
      <c r="A399" s="70" t="s">
        <v>254</v>
      </c>
      <c r="B399" s="71" t="s">
        <v>55</v>
      </c>
      <c r="C399" s="71" t="s">
        <v>56</v>
      </c>
      <c r="D399" s="71" t="s">
        <v>57</v>
      </c>
      <c r="E399" s="72" t="s">
        <v>58</v>
      </c>
      <c r="F399" s="72" t="s">
        <v>168</v>
      </c>
      <c r="G399" s="73" t="s">
        <v>58</v>
      </c>
      <c r="H399" s="80"/>
      <c r="I399" s="75"/>
    </row>
    <row r="400" spans="1:9" thickTop="1" thickBot="1" x14ac:dyDescent="0.45">
      <c r="A400" s="76" t="s">
        <v>169</v>
      </c>
      <c r="B400" s="128"/>
      <c r="C400" s="77"/>
      <c r="D400" s="166"/>
      <c r="E400" s="78"/>
      <c r="F400" s="78"/>
      <c r="G400" s="79"/>
      <c r="H400" s="80"/>
      <c r="I400" s="75"/>
    </row>
    <row r="401" spans="1:9" thickTop="1" thickBot="1" x14ac:dyDescent="0.45">
      <c r="A401" s="81" t="s">
        <v>170</v>
      </c>
      <c r="B401" s="129">
        <v>85.2</v>
      </c>
      <c r="C401" s="39" t="s">
        <v>171</v>
      </c>
      <c r="D401" s="176">
        <v>133</v>
      </c>
      <c r="E401" s="78">
        <f>SUM(B401)*D401</f>
        <v>11331.6</v>
      </c>
      <c r="F401" s="82">
        <v>7</v>
      </c>
      <c r="G401" s="83">
        <f>SUM(E401*F401)</f>
        <v>79321.2</v>
      </c>
      <c r="H401" s="80"/>
      <c r="I401" s="75"/>
    </row>
    <row r="402" spans="1:9" thickTop="1" thickBot="1" x14ac:dyDescent="0.45">
      <c r="A402" s="76" t="s">
        <v>172</v>
      </c>
      <c r="B402" s="129"/>
      <c r="C402" s="39"/>
      <c r="D402" s="167"/>
      <c r="E402" s="78"/>
      <c r="F402" s="78"/>
      <c r="G402" s="79"/>
      <c r="H402" s="80"/>
      <c r="I402" s="75"/>
    </row>
    <row r="403" spans="1:9" ht="15.4" thickTop="1" x14ac:dyDescent="0.4">
      <c r="A403" s="84" t="s">
        <v>172</v>
      </c>
      <c r="B403" s="129">
        <v>85.2</v>
      </c>
      <c r="C403" s="39" t="s">
        <v>171</v>
      </c>
      <c r="D403" s="176">
        <v>821</v>
      </c>
      <c r="E403" s="78">
        <f>SUM(B403)*D403</f>
        <v>69949.2</v>
      </c>
      <c r="F403" s="82">
        <v>7</v>
      </c>
      <c r="G403" s="83">
        <f>SUM(E403*F403)</f>
        <v>489644.39999999997</v>
      </c>
      <c r="H403" s="80"/>
      <c r="I403" s="75"/>
    </row>
    <row r="404" spans="1:9" ht="15.4" thickBot="1" x14ac:dyDescent="0.45">
      <c r="A404" s="179" t="s">
        <v>173</v>
      </c>
      <c r="B404" s="129">
        <v>1</v>
      </c>
      <c r="C404" s="39" t="s">
        <v>90</v>
      </c>
      <c r="D404" s="176">
        <v>2500</v>
      </c>
      <c r="E404" s="78">
        <f>SUM(B404)*D404</f>
        <v>2500</v>
      </c>
      <c r="F404" s="85">
        <v>7</v>
      </c>
      <c r="G404" s="86">
        <f>SUM(E404*F404)</f>
        <v>17500</v>
      </c>
      <c r="H404" s="80"/>
      <c r="I404" s="75"/>
    </row>
    <row r="405" spans="1:9" ht="15.4" thickBot="1" x14ac:dyDescent="0.45">
      <c r="A405" s="87" t="s">
        <v>255</v>
      </c>
      <c r="B405" s="40"/>
      <c r="C405" s="40"/>
      <c r="D405" s="40"/>
      <c r="E405" s="40"/>
      <c r="F405" s="88"/>
      <c r="G405" s="89">
        <f>SUM(G401:G404)</f>
        <v>586465.6</v>
      </c>
      <c r="H405" s="90"/>
      <c r="I405" s="75"/>
    </row>
    <row r="406" spans="1:9" ht="15.4" thickBot="1" x14ac:dyDescent="0.45">
      <c r="A406" s="253"/>
      <c r="B406" s="254"/>
      <c r="C406" s="254"/>
      <c r="D406" s="254"/>
      <c r="E406" s="254"/>
      <c r="F406" s="254"/>
      <c r="G406" s="254"/>
      <c r="H406" s="255"/>
      <c r="I406" s="256"/>
    </row>
    <row r="407" spans="1:9" ht="15.4" thickBot="1" x14ac:dyDescent="0.45">
      <c r="A407" s="70" t="s">
        <v>260</v>
      </c>
      <c r="B407" s="71" t="s">
        <v>55</v>
      </c>
      <c r="C407" s="71" t="s">
        <v>56</v>
      </c>
      <c r="D407" s="71" t="s">
        <v>57</v>
      </c>
      <c r="E407" s="72" t="s">
        <v>58</v>
      </c>
      <c r="F407" s="72" t="s">
        <v>168</v>
      </c>
      <c r="G407" s="73" t="s">
        <v>58</v>
      </c>
      <c r="H407" s="74"/>
      <c r="I407" s="75"/>
    </row>
    <row r="408" spans="1:9" thickTop="1" thickBot="1" x14ac:dyDescent="0.45">
      <c r="A408" s="76" t="s">
        <v>169</v>
      </c>
      <c r="B408" s="128"/>
      <c r="C408" s="77"/>
      <c r="D408" s="128"/>
      <c r="E408" s="78"/>
      <c r="F408" s="78"/>
      <c r="G408" s="79"/>
      <c r="H408" s="80"/>
      <c r="I408" s="75"/>
    </row>
    <row r="409" spans="1:9" thickTop="1" thickBot="1" x14ac:dyDescent="0.45">
      <c r="A409" s="81" t="s">
        <v>170</v>
      </c>
      <c r="B409" s="129">
        <v>85.2</v>
      </c>
      <c r="C409" s="39" t="s">
        <v>171</v>
      </c>
      <c r="D409" s="176">
        <v>133</v>
      </c>
      <c r="E409" s="78">
        <f>SUM(B409)*D409</f>
        <v>11331.6</v>
      </c>
      <c r="F409" s="82">
        <v>11</v>
      </c>
      <c r="G409" s="83">
        <f>SUM(E409*F409)</f>
        <v>124647.6</v>
      </c>
      <c r="H409" s="80"/>
      <c r="I409" s="75"/>
    </row>
    <row r="410" spans="1:9" thickTop="1" thickBot="1" x14ac:dyDescent="0.45">
      <c r="A410" s="76" t="s">
        <v>172</v>
      </c>
      <c r="B410" s="129"/>
      <c r="C410" s="39"/>
      <c r="D410" s="129"/>
      <c r="E410" s="78"/>
      <c r="F410" s="78"/>
      <c r="G410" s="79"/>
      <c r="H410" s="80"/>
      <c r="I410" s="75"/>
    </row>
    <row r="411" spans="1:9" ht="15.4" thickTop="1" x14ac:dyDescent="0.4">
      <c r="A411" s="84" t="s">
        <v>172</v>
      </c>
      <c r="B411" s="129">
        <v>85.2</v>
      </c>
      <c r="C411" s="39" t="s">
        <v>171</v>
      </c>
      <c r="D411" s="176">
        <v>821</v>
      </c>
      <c r="E411" s="78">
        <f>SUM(B411)*D411</f>
        <v>69949.2</v>
      </c>
      <c r="F411" s="82">
        <v>11</v>
      </c>
      <c r="G411" s="83">
        <f>SUM(E411*F411)</f>
        <v>769441.2</v>
      </c>
      <c r="H411" s="80"/>
      <c r="I411" s="75"/>
    </row>
    <row r="412" spans="1:9" ht="15.4" thickBot="1" x14ac:dyDescent="0.45">
      <c r="A412" s="179" t="s">
        <v>173</v>
      </c>
      <c r="B412" s="129">
        <v>1</v>
      </c>
      <c r="C412" s="39" t="s">
        <v>90</v>
      </c>
      <c r="D412" s="176">
        <v>2500</v>
      </c>
      <c r="E412" s="78">
        <f>SUM(B412)*D412</f>
        <v>2500</v>
      </c>
      <c r="F412" s="85">
        <v>11</v>
      </c>
      <c r="G412" s="86">
        <f>SUM(E412*F412)</f>
        <v>27500</v>
      </c>
      <c r="H412" s="80"/>
      <c r="I412" s="75"/>
    </row>
    <row r="413" spans="1:9" ht="15.4" thickBot="1" x14ac:dyDescent="0.45">
      <c r="A413" s="87" t="s">
        <v>178</v>
      </c>
      <c r="B413" s="40"/>
      <c r="C413" s="40"/>
      <c r="D413" s="40"/>
      <c r="E413" s="40"/>
      <c r="F413" s="88"/>
      <c r="G413" s="89">
        <f>SUM(G409:G412)</f>
        <v>921588.79999999993</v>
      </c>
      <c r="H413" s="90"/>
      <c r="I413" s="75"/>
    </row>
    <row r="414" spans="1:9" ht="15.4" thickBot="1" x14ac:dyDescent="0.45">
      <c r="A414" s="240"/>
      <c r="B414" s="241"/>
      <c r="C414" s="241"/>
      <c r="D414" s="241"/>
      <c r="E414" s="241"/>
      <c r="F414" s="241"/>
      <c r="G414" s="241"/>
      <c r="H414" s="241"/>
      <c r="I414" s="242"/>
    </row>
    <row r="415" spans="1:9" ht="15.4" thickBot="1" x14ac:dyDescent="0.45">
      <c r="A415" s="70" t="s">
        <v>256</v>
      </c>
      <c r="B415" s="71" t="s">
        <v>55</v>
      </c>
      <c r="C415" s="71" t="s">
        <v>56</v>
      </c>
      <c r="D415" s="71" t="s">
        <v>57</v>
      </c>
      <c r="E415" s="72" t="s">
        <v>58</v>
      </c>
      <c r="F415" s="72" t="s">
        <v>168</v>
      </c>
      <c r="G415" s="73" t="s">
        <v>58</v>
      </c>
      <c r="H415" s="80"/>
      <c r="I415" s="75"/>
    </row>
    <row r="416" spans="1:9" thickTop="1" thickBot="1" x14ac:dyDescent="0.45">
      <c r="A416" s="76" t="s">
        <v>169</v>
      </c>
      <c r="B416" s="128"/>
      <c r="C416" s="77"/>
      <c r="D416" s="128"/>
      <c r="E416" s="78"/>
      <c r="F416" s="78"/>
      <c r="G416" s="79"/>
      <c r="H416" s="80"/>
      <c r="I416" s="75"/>
    </row>
    <row r="417" spans="1:9" thickTop="1" thickBot="1" x14ac:dyDescent="0.45">
      <c r="A417" s="81" t="s">
        <v>170</v>
      </c>
      <c r="B417" s="129">
        <v>86.1</v>
      </c>
      <c r="C417" s="39" t="s">
        <v>171</v>
      </c>
      <c r="D417" s="176">
        <v>133</v>
      </c>
      <c r="E417" s="78">
        <f>SUM(B417)*D417</f>
        <v>11451.3</v>
      </c>
      <c r="F417" s="82">
        <v>11</v>
      </c>
      <c r="G417" s="83">
        <f>SUM(E417*F417)</f>
        <v>125964.29999999999</v>
      </c>
      <c r="H417" s="80"/>
      <c r="I417" s="75"/>
    </row>
    <row r="418" spans="1:9" thickTop="1" thickBot="1" x14ac:dyDescent="0.45">
      <c r="A418" s="76" t="s">
        <v>172</v>
      </c>
      <c r="B418" s="129"/>
      <c r="C418" s="39"/>
      <c r="D418" s="129"/>
      <c r="E418" s="78"/>
      <c r="F418" s="78"/>
      <c r="G418" s="79"/>
      <c r="H418" s="80"/>
      <c r="I418" s="75"/>
    </row>
    <row r="419" spans="1:9" ht="15.4" thickTop="1" x14ac:dyDescent="0.4">
      <c r="A419" s="84" t="s">
        <v>172</v>
      </c>
      <c r="B419" s="129">
        <v>86.1</v>
      </c>
      <c r="C419" s="39" t="s">
        <v>171</v>
      </c>
      <c r="D419" s="176">
        <v>821</v>
      </c>
      <c r="E419" s="78">
        <f>SUM(B419)*D419</f>
        <v>70688.099999999991</v>
      </c>
      <c r="F419" s="82">
        <v>11</v>
      </c>
      <c r="G419" s="83">
        <f>SUM(E419*F419)</f>
        <v>777569.09999999986</v>
      </c>
      <c r="H419" s="80"/>
      <c r="I419" s="75"/>
    </row>
    <row r="420" spans="1:9" ht="15.4" thickBot="1" x14ac:dyDescent="0.45">
      <c r="A420" s="179" t="s">
        <v>173</v>
      </c>
      <c r="B420" s="129">
        <v>1</v>
      </c>
      <c r="C420" s="39" t="s">
        <v>90</v>
      </c>
      <c r="D420" s="176">
        <v>2500</v>
      </c>
      <c r="E420" s="78">
        <f>SUM(B420)*D420</f>
        <v>2500</v>
      </c>
      <c r="F420" s="85">
        <v>11</v>
      </c>
      <c r="G420" s="86">
        <f>SUM(E420*F420)</f>
        <v>27500</v>
      </c>
      <c r="H420" s="80"/>
      <c r="I420" s="75"/>
    </row>
    <row r="421" spans="1:9" ht="15.4" thickBot="1" x14ac:dyDescent="0.45">
      <c r="A421" s="87" t="s">
        <v>178</v>
      </c>
      <c r="B421" s="40"/>
      <c r="C421" s="40"/>
      <c r="D421" s="40"/>
      <c r="E421" s="40"/>
      <c r="F421" s="88"/>
      <c r="G421" s="89">
        <f>SUM(G417:G420)</f>
        <v>931033.39999999991</v>
      </c>
      <c r="H421" s="80"/>
      <c r="I421" s="75"/>
    </row>
    <row r="422" spans="1:9" ht="15.4" thickBot="1" x14ac:dyDescent="0.45">
      <c r="A422" s="240"/>
      <c r="B422" s="241"/>
      <c r="C422" s="241"/>
      <c r="D422" s="241"/>
      <c r="E422" s="241"/>
      <c r="F422" s="241"/>
      <c r="G422" s="241"/>
      <c r="H422" s="241"/>
      <c r="I422" s="242"/>
    </row>
    <row r="423" spans="1:9" ht="15.4" thickBot="1" x14ac:dyDescent="0.45">
      <c r="A423" s="70" t="s">
        <v>180</v>
      </c>
      <c r="B423" s="71" t="s">
        <v>55</v>
      </c>
      <c r="C423" s="71" t="s">
        <v>56</v>
      </c>
      <c r="D423" s="71" t="s">
        <v>57</v>
      </c>
      <c r="E423" s="72" t="s">
        <v>58</v>
      </c>
      <c r="F423" s="72" t="s">
        <v>168</v>
      </c>
      <c r="G423" s="73" t="s">
        <v>58</v>
      </c>
      <c r="H423" s="80"/>
      <c r="I423" s="75"/>
    </row>
    <row r="424" spans="1:9" thickTop="1" thickBot="1" x14ac:dyDescent="0.45">
      <c r="A424" s="76" t="s">
        <v>169</v>
      </c>
      <c r="B424" s="128"/>
      <c r="C424" s="77"/>
      <c r="D424" s="128"/>
      <c r="E424" s="78"/>
      <c r="F424" s="78"/>
      <c r="G424" s="79"/>
      <c r="H424" s="80"/>
      <c r="I424" s="75"/>
    </row>
    <row r="425" spans="1:9" thickTop="1" thickBot="1" x14ac:dyDescent="0.45">
      <c r="A425" s="81" t="s">
        <v>170</v>
      </c>
      <c r="B425" s="129">
        <v>94.2</v>
      </c>
      <c r="C425" s="39" t="s">
        <v>171</v>
      </c>
      <c r="D425" s="176">
        <v>133</v>
      </c>
      <c r="E425" s="78">
        <f>SUM(B425)*D425</f>
        <v>12528.6</v>
      </c>
      <c r="F425" s="82">
        <v>22</v>
      </c>
      <c r="G425" s="83">
        <f>SUM(E425*F425)</f>
        <v>275629.2</v>
      </c>
      <c r="H425" s="80"/>
      <c r="I425" s="75"/>
    </row>
    <row r="426" spans="1:9" thickTop="1" thickBot="1" x14ac:dyDescent="0.45">
      <c r="A426" s="76" t="s">
        <v>172</v>
      </c>
      <c r="B426" s="129"/>
      <c r="C426" s="39"/>
      <c r="D426" s="129"/>
      <c r="E426" s="78"/>
      <c r="F426" s="78"/>
      <c r="G426" s="79"/>
      <c r="H426" s="80"/>
      <c r="I426" s="75"/>
    </row>
    <row r="427" spans="1:9" ht="15.4" thickTop="1" x14ac:dyDescent="0.4">
      <c r="A427" s="84" t="s">
        <v>172</v>
      </c>
      <c r="B427" s="129">
        <v>94.2</v>
      </c>
      <c r="C427" s="39" t="s">
        <v>171</v>
      </c>
      <c r="D427" s="176">
        <v>821</v>
      </c>
      <c r="E427" s="78">
        <f>SUM(B427)*D427</f>
        <v>77338.2</v>
      </c>
      <c r="F427" s="82">
        <v>22</v>
      </c>
      <c r="G427" s="83">
        <f>SUM(E427*F427)</f>
        <v>1701440.4</v>
      </c>
      <c r="H427" s="80"/>
      <c r="I427" s="75"/>
    </row>
    <row r="428" spans="1:9" ht="15.4" thickBot="1" x14ac:dyDescent="0.45">
      <c r="A428" s="179" t="s">
        <v>173</v>
      </c>
      <c r="B428" s="129">
        <v>1</v>
      </c>
      <c r="C428" s="39" t="s">
        <v>90</v>
      </c>
      <c r="D428" s="176">
        <v>2500</v>
      </c>
      <c r="E428" s="78">
        <f>SUM(B428)*D428</f>
        <v>2500</v>
      </c>
      <c r="F428" s="85">
        <v>22</v>
      </c>
      <c r="G428" s="86">
        <f>SUM(E428*F428)</f>
        <v>55000</v>
      </c>
      <c r="H428" s="80"/>
      <c r="I428" s="75"/>
    </row>
    <row r="429" spans="1:9" ht="15.4" thickBot="1" x14ac:dyDescent="0.45">
      <c r="A429" s="87" t="s">
        <v>181</v>
      </c>
      <c r="B429" s="40"/>
      <c r="C429" s="40"/>
      <c r="D429" s="40"/>
      <c r="E429" s="40"/>
      <c r="F429" s="88"/>
      <c r="G429" s="89">
        <f>SUM(G425:G428)</f>
        <v>2032069.5999999999</v>
      </c>
      <c r="H429" s="80"/>
      <c r="I429" s="75"/>
    </row>
    <row r="430" spans="1:9" ht="15.4" thickBot="1" x14ac:dyDescent="0.45">
      <c r="A430" s="250"/>
      <c r="B430" s="251"/>
      <c r="C430" s="251"/>
      <c r="D430" s="251"/>
      <c r="E430" s="251"/>
      <c r="F430" s="251"/>
      <c r="G430" s="251"/>
      <c r="H430" s="251"/>
      <c r="I430" s="252"/>
    </row>
    <row r="431" spans="1:9" ht="15.4" thickBot="1" x14ac:dyDescent="0.45">
      <c r="A431" s="70" t="s">
        <v>257</v>
      </c>
      <c r="B431" s="71" t="s">
        <v>55</v>
      </c>
      <c r="C431" s="71" t="s">
        <v>56</v>
      </c>
      <c r="D431" s="71" t="s">
        <v>57</v>
      </c>
      <c r="E431" s="72" t="s">
        <v>58</v>
      </c>
      <c r="F431" s="72" t="s">
        <v>168</v>
      </c>
      <c r="G431" s="73" t="s">
        <v>58</v>
      </c>
      <c r="H431" s="80"/>
      <c r="I431" s="75"/>
    </row>
    <row r="432" spans="1:9" thickTop="1" thickBot="1" x14ac:dyDescent="0.45">
      <c r="A432" s="76" t="s">
        <v>169</v>
      </c>
      <c r="B432" s="128"/>
      <c r="C432" s="77"/>
      <c r="D432" s="128"/>
      <c r="E432" s="78"/>
      <c r="F432" s="78"/>
      <c r="G432" s="79"/>
      <c r="H432" s="80"/>
      <c r="I432" s="75"/>
    </row>
    <row r="433" spans="1:9" thickTop="1" thickBot="1" x14ac:dyDescent="0.45">
      <c r="A433" s="81" t="s">
        <v>170</v>
      </c>
      <c r="B433" s="129">
        <v>108.3</v>
      </c>
      <c r="C433" s="39" t="s">
        <v>171</v>
      </c>
      <c r="D433" s="176">
        <v>133</v>
      </c>
      <c r="E433" s="78">
        <f>SUM(B433)*D433</f>
        <v>14403.9</v>
      </c>
      <c r="F433" s="82">
        <v>10</v>
      </c>
      <c r="G433" s="83">
        <f>SUM(E433*F433)</f>
        <v>144039</v>
      </c>
      <c r="H433" s="80"/>
      <c r="I433" s="75"/>
    </row>
    <row r="434" spans="1:9" thickTop="1" thickBot="1" x14ac:dyDescent="0.45">
      <c r="A434" s="76" t="s">
        <v>172</v>
      </c>
      <c r="B434" s="129"/>
      <c r="C434" s="39"/>
      <c r="D434" s="129"/>
      <c r="E434" s="78"/>
      <c r="F434" s="78"/>
      <c r="G434" s="79"/>
      <c r="H434" s="80"/>
      <c r="I434" s="75"/>
    </row>
    <row r="435" spans="1:9" ht="15.4" thickTop="1" x14ac:dyDescent="0.4">
      <c r="A435" s="84" t="s">
        <v>172</v>
      </c>
      <c r="B435" s="129">
        <v>108.3</v>
      </c>
      <c r="C435" s="39" t="s">
        <v>171</v>
      </c>
      <c r="D435" s="176">
        <v>821</v>
      </c>
      <c r="E435" s="78">
        <f>SUM(B435)*D435</f>
        <v>88914.3</v>
      </c>
      <c r="F435" s="82">
        <v>10</v>
      </c>
      <c r="G435" s="83">
        <f>SUM(E435*F435)</f>
        <v>889143</v>
      </c>
      <c r="H435" s="80"/>
      <c r="I435" s="75"/>
    </row>
    <row r="436" spans="1:9" ht="15.4" thickBot="1" x14ac:dyDescent="0.45">
      <c r="A436" s="179" t="s">
        <v>173</v>
      </c>
      <c r="B436" s="129">
        <v>1</v>
      </c>
      <c r="C436" s="39" t="s">
        <v>90</v>
      </c>
      <c r="D436" s="176">
        <v>2500</v>
      </c>
      <c r="E436" s="78">
        <f>SUM(B436)*D436</f>
        <v>2500</v>
      </c>
      <c r="F436" s="82">
        <v>10</v>
      </c>
      <c r="G436" s="83">
        <f>SUM(E436*F436)</f>
        <v>25000</v>
      </c>
      <c r="H436" s="65"/>
      <c r="I436" s="75"/>
    </row>
    <row r="437" spans="1:9" ht="15.4" thickBot="1" x14ac:dyDescent="0.45">
      <c r="A437" s="87" t="s">
        <v>258</v>
      </c>
      <c r="B437" s="40"/>
      <c r="C437" s="40"/>
      <c r="D437" s="40"/>
      <c r="E437" s="40"/>
      <c r="F437" s="40"/>
      <c r="G437" s="89">
        <f>SUM(G433:G436)</f>
        <v>1058182</v>
      </c>
      <c r="H437" s="151"/>
      <c r="I437" s="152"/>
    </row>
    <row r="438" spans="1:9" ht="15.4" thickBot="1" x14ac:dyDescent="0.45">
      <c r="A438" s="196"/>
      <c r="B438" s="196"/>
      <c r="C438" s="196"/>
      <c r="D438" s="196"/>
      <c r="E438" s="196"/>
      <c r="F438" s="196"/>
      <c r="G438" s="196"/>
      <c r="H438" s="196"/>
      <c r="I438" s="196"/>
    </row>
    <row r="439" spans="1:9" ht="15.4" thickBot="1" x14ac:dyDescent="0.45">
      <c r="A439" s="112" t="s">
        <v>182</v>
      </c>
      <c r="B439" s="71" t="s">
        <v>55</v>
      </c>
      <c r="C439" s="71" t="s">
        <v>56</v>
      </c>
      <c r="D439" s="71" t="s">
        <v>57</v>
      </c>
      <c r="E439" s="113" t="s">
        <v>58</v>
      </c>
      <c r="F439" s="72"/>
      <c r="G439" s="73"/>
      <c r="H439" s="149"/>
      <c r="I439" s="150"/>
    </row>
    <row r="440" spans="1:9" thickTop="1" thickBot="1" x14ac:dyDescent="0.45">
      <c r="A440" s="114" t="s">
        <v>183</v>
      </c>
      <c r="B440" s="39"/>
      <c r="C440" s="39"/>
      <c r="D440" s="39"/>
      <c r="E440" s="110"/>
      <c r="F440" s="108"/>
      <c r="G440" s="109"/>
      <c r="H440" s="65"/>
      <c r="I440" s="110"/>
    </row>
    <row r="441" spans="1:9" ht="15.4" thickTop="1" x14ac:dyDescent="0.4">
      <c r="A441" s="116" t="s">
        <v>184</v>
      </c>
      <c r="B441" s="39">
        <v>19182</v>
      </c>
      <c r="C441" s="39" t="s">
        <v>185</v>
      </c>
      <c r="D441" s="176">
        <v>8</v>
      </c>
      <c r="E441" s="78">
        <f>SUM(B441)*D441</f>
        <v>153456</v>
      </c>
      <c r="F441" s="78"/>
      <c r="G441" s="111"/>
      <c r="H441" s="65"/>
      <c r="I441" s="110"/>
    </row>
    <row r="442" spans="1:9" ht="15.4" thickBot="1" x14ac:dyDescent="0.45">
      <c r="A442" s="117" t="s">
        <v>186</v>
      </c>
      <c r="B442" s="39">
        <v>19182</v>
      </c>
      <c r="C442" s="39" t="s">
        <v>185</v>
      </c>
      <c r="D442" s="176">
        <v>1.5</v>
      </c>
      <c r="E442" s="78">
        <f t="shared" ref="E442" si="8">SUM(B442)*D442</f>
        <v>28773</v>
      </c>
      <c r="F442" s="78"/>
      <c r="G442" s="111"/>
      <c r="H442" s="65"/>
      <c r="I442" s="110"/>
    </row>
    <row r="443" spans="1:9" thickTop="1" thickBot="1" x14ac:dyDescent="0.45">
      <c r="A443" s="114" t="s">
        <v>187</v>
      </c>
      <c r="B443" s="39"/>
      <c r="C443" s="39"/>
      <c r="D443" s="129"/>
      <c r="E443" s="78"/>
      <c r="F443" s="78"/>
      <c r="G443" s="111"/>
      <c r="H443" s="65"/>
      <c r="I443" s="110"/>
    </row>
    <row r="444" spans="1:9" ht="15.4" thickTop="1" x14ac:dyDescent="0.4">
      <c r="A444" s="116" t="s">
        <v>188</v>
      </c>
      <c r="B444" s="39">
        <v>1389</v>
      </c>
      <c r="C444" s="39" t="s">
        <v>185</v>
      </c>
      <c r="D444" s="176">
        <v>90</v>
      </c>
      <c r="E444" s="78">
        <f t="shared" ref="E444:E448" si="9">SUM(B444)*D444</f>
        <v>125010</v>
      </c>
      <c r="F444" s="78"/>
      <c r="G444" s="111"/>
      <c r="H444" s="65"/>
      <c r="I444" s="110"/>
    </row>
    <row r="445" spans="1:9" ht="15" x14ac:dyDescent="0.4">
      <c r="A445" s="96" t="s">
        <v>189</v>
      </c>
      <c r="B445" s="39">
        <v>1022</v>
      </c>
      <c r="C445" s="39" t="s">
        <v>185</v>
      </c>
      <c r="D445" s="176">
        <v>60</v>
      </c>
      <c r="E445" s="78">
        <f t="shared" si="9"/>
        <v>61320</v>
      </c>
      <c r="F445" s="78"/>
      <c r="G445" s="111"/>
      <c r="H445" s="65"/>
      <c r="I445" s="110"/>
    </row>
    <row r="446" spans="1:9" ht="15" x14ac:dyDescent="0.4">
      <c r="A446" s="96" t="s">
        <v>190</v>
      </c>
      <c r="B446" s="39">
        <v>125</v>
      </c>
      <c r="C446" s="39" t="s">
        <v>185</v>
      </c>
      <c r="D446" s="176">
        <v>60</v>
      </c>
      <c r="E446" s="78">
        <f t="shared" si="9"/>
        <v>7500</v>
      </c>
      <c r="F446" s="78"/>
      <c r="G446" s="111"/>
      <c r="H446" s="65"/>
      <c r="I446" s="110"/>
    </row>
    <row r="447" spans="1:9" ht="15" x14ac:dyDescent="0.4">
      <c r="A447" s="96" t="s">
        <v>192</v>
      </c>
      <c r="B447" s="39">
        <v>3467</v>
      </c>
      <c r="C447" s="39" t="s">
        <v>185</v>
      </c>
      <c r="D447" s="176">
        <v>55</v>
      </c>
      <c r="E447" s="78">
        <f t="shared" si="9"/>
        <v>190685</v>
      </c>
      <c r="F447" s="78"/>
      <c r="G447" s="111"/>
      <c r="H447" s="65"/>
      <c r="I447" s="110"/>
    </row>
    <row r="448" spans="1:9" ht="15.4" thickBot="1" x14ac:dyDescent="0.45">
      <c r="A448" s="117" t="s">
        <v>193</v>
      </c>
      <c r="B448" s="39">
        <v>2134</v>
      </c>
      <c r="C448" s="39" t="s">
        <v>185</v>
      </c>
      <c r="D448" s="176">
        <v>60</v>
      </c>
      <c r="E448" s="78">
        <f t="shared" si="9"/>
        <v>128040</v>
      </c>
      <c r="F448" s="78"/>
      <c r="G448" s="111"/>
      <c r="H448" s="65"/>
      <c r="I448" s="110"/>
    </row>
    <row r="449" spans="1:9" thickTop="1" thickBot="1" x14ac:dyDescent="0.45">
      <c r="A449" s="114" t="s">
        <v>194</v>
      </c>
      <c r="B449" s="39"/>
      <c r="C449" s="39"/>
      <c r="D449" s="129"/>
      <c r="E449" s="78"/>
      <c r="F449" s="78"/>
      <c r="G449" s="111"/>
      <c r="H449" s="65"/>
      <c r="I449" s="110"/>
    </row>
    <row r="450" spans="1:9" ht="15.4" thickTop="1" x14ac:dyDescent="0.4">
      <c r="A450" s="116" t="s">
        <v>195</v>
      </c>
      <c r="B450" s="39">
        <v>6065</v>
      </c>
      <c r="C450" s="39" t="s">
        <v>185</v>
      </c>
      <c r="D450" s="176">
        <v>20</v>
      </c>
      <c r="E450" s="78">
        <f t="shared" ref="E450:E455" si="10">SUM(B450)*D450</f>
        <v>121300</v>
      </c>
      <c r="F450" s="78"/>
      <c r="G450" s="111"/>
      <c r="H450" s="65"/>
      <c r="I450" s="110"/>
    </row>
    <row r="451" spans="1:9" ht="15" x14ac:dyDescent="0.4">
      <c r="A451" s="96" t="s">
        <v>196</v>
      </c>
      <c r="B451" s="39">
        <v>1515</v>
      </c>
      <c r="C451" s="39" t="s">
        <v>185</v>
      </c>
      <c r="D451" s="129">
        <v>40</v>
      </c>
      <c r="E451" s="78">
        <f t="shared" ref="E451" si="11">SUM(B451)*D451</f>
        <v>60600</v>
      </c>
      <c r="F451" s="65" t="s">
        <v>197</v>
      </c>
      <c r="G451" s="111"/>
      <c r="H451" s="65"/>
      <c r="I451" s="110"/>
    </row>
    <row r="452" spans="1:9" ht="15" x14ac:dyDescent="0.4">
      <c r="A452" s="96" t="s">
        <v>198</v>
      </c>
      <c r="B452" s="39">
        <v>134</v>
      </c>
      <c r="C452" s="41" t="s">
        <v>131</v>
      </c>
      <c r="D452" s="129">
        <v>300</v>
      </c>
      <c r="E452" s="78">
        <f t="shared" si="10"/>
        <v>40200</v>
      </c>
      <c r="F452" s="65" t="s">
        <v>197</v>
      </c>
      <c r="G452" s="111"/>
      <c r="H452" s="65"/>
      <c r="I452" s="110"/>
    </row>
    <row r="453" spans="1:9" ht="15" x14ac:dyDescent="0.4">
      <c r="A453" s="91" t="s">
        <v>199</v>
      </c>
      <c r="B453" s="41">
        <v>86</v>
      </c>
      <c r="C453" s="41" t="s">
        <v>131</v>
      </c>
      <c r="D453" s="176">
        <v>125</v>
      </c>
      <c r="E453" s="78">
        <f t="shared" si="10"/>
        <v>10750</v>
      </c>
      <c r="F453" s="78"/>
      <c r="G453" s="111"/>
      <c r="H453" s="65"/>
      <c r="I453" s="110"/>
    </row>
    <row r="454" spans="1:9" ht="15" x14ac:dyDescent="0.4">
      <c r="A454" s="96" t="s">
        <v>200</v>
      </c>
      <c r="B454" s="39">
        <v>1282</v>
      </c>
      <c r="C454" s="39" t="s">
        <v>201</v>
      </c>
      <c r="D454" s="176">
        <v>60</v>
      </c>
      <c r="E454" s="78">
        <f t="shared" si="10"/>
        <v>76920</v>
      </c>
      <c r="F454" s="78"/>
      <c r="G454" s="111"/>
      <c r="H454" s="65"/>
      <c r="I454" s="110"/>
    </row>
    <row r="455" spans="1:9" ht="15.4" thickBot="1" x14ac:dyDescent="0.45">
      <c r="A455" s="117" t="s">
        <v>202</v>
      </c>
      <c r="B455" s="39">
        <v>390</v>
      </c>
      <c r="C455" s="39" t="s">
        <v>201</v>
      </c>
      <c r="D455" s="176">
        <v>70</v>
      </c>
      <c r="E455" s="78">
        <f t="shared" si="10"/>
        <v>27300</v>
      </c>
      <c r="F455" s="78"/>
      <c r="G455" s="111"/>
      <c r="H455" s="65"/>
      <c r="I455" s="110"/>
    </row>
    <row r="456" spans="1:9" thickTop="1" thickBot="1" x14ac:dyDescent="0.45">
      <c r="A456" s="114" t="s">
        <v>203</v>
      </c>
      <c r="B456" s="39"/>
      <c r="C456" s="39"/>
      <c r="D456" s="129"/>
      <c r="E456" s="78"/>
      <c r="F456" s="78"/>
      <c r="G456" s="111"/>
      <c r="H456" s="65"/>
      <c r="I456" s="110"/>
    </row>
    <row r="457" spans="1:9" ht="15.4" thickTop="1" x14ac:dyDescent="0.4">
      <c r="A457" s="116" t="s">
        <v>204</v>
      </c>
      <c r="B457" s="39">
        <v>1</v>
      </c>
      <c r="C457" s="39" t="s">
        <v>90</v>
      </c>
      <c r="D457" s="129">
        <v>290000</v>
      </c>
      <c r="E457" s="78">
        <f t="shared" ref="E457:E459" si="12">SUM(B457)*D457</f>
        <v>290000</v>
      </c>
      <c r="F457" s="65" t="s">
        <v>197</v>
      </c>
      <c r="G457" s="111"/>
      <c r="H457" s="65"/>
      <c r="I457" s="110"/>
    </row>
    <row r="458" spans="1:9" ht="15" x14ac:dyDescent="0.4">
      <c r="A458" s="96" t="s">
        <v>205</v>
      </c>
      <c r="B458" s="39">
        <v>80</v>
      </c>
      <c r="C458" s="39" t="s">
        <v>90</v>
      </c>
      <c r="D458" s="176">
        <v>2000</v>
      </c>
      <c r="E458" s="78">
        <f t="shared" si="12"/>
        <v>160000</v>
      </c>
      <c r="F458" s="78"/>
      <c r="G458" s="111"/>
      <c r="H458" s="65"/>
      <c r="I458" s="110"/>
    </row>
    <row r="459" spans="1:9" ht="15.4" thickBot="1" x14ac:dyDescent="0.45">
      <c r="A459" s="117" t="s">
        <v>206</v>
      </c>
      <c r="B459" s="39">
        <v>1</v>
      </c>
      <c r="C459" s="39" t="s">
        <v>90</v>
      </c>
      <c r="D459" s="129">
        <v>20000</v>
      </c>
      <c r="E459" s="78">
        <f t="shared" si="12"/>
        <v>20000</v>
      </c>
      <c r="F459" s="65" t="s">
        <v>197</v>
      </c>
      <c r="G459" s="111"/>
      <c r="H459" s="65"/>
      <c r="I459" s="110"/>
    </row>
    <row r="460" spans="1:9" thickTop="1" thickBot="1" x14ac:dyDescent="0.45">
      <c r="A460" s="114" t="s">
        <v>207</v>
      </c>
      <c r="B460" s="39"/>
      <c r="C460" s="39"/>
      <c r="D460" s="129"/>
      <c r="E460" s="78"/>
      <c r="F460" s="78"/>
      <c r="G460" s="111"/>
      <c r="H460" s="65"/>
      <c r="I460" s="110"/>
    </row>
    <row r="461" spans="1:9" ht="15.4" thickTop="1" x14ac:dyDescent="0.4">
      <c r="A461" s="116" t="s">
        <v>208</v>
      </c>
      <c r="B461" s="39">
        <v>1</v>
      </c>
      <c r="C461" s="39" t="s">
        <v>90</v>
      </c>
      <c r="D461" s="129">
        <v>82000</v>
      </c>
      <c r="E461" s="78">
        <f t="shared" ref="E461:E465" si="13">SUM(B461)*D461</f>
        <v>82000</v>
      </c>
      <c r="F461" s="65" t="s">
        <v>197</v>
      </c>
      <c r="G461" s="111"/>
      <c r="H461" s="65"/>
      <c r="I461" s="110"/>
    </row>
    <row r="462" spans="1:9" ht="15" x14ac:dyDescent="0.4">
      <c r="A462" s="96" t="s">
        <v>209</v>
      </c>
      <c r="B462" s="39">
        <v>1</v>
      </c>
      <c r="C462" s="39" t="s">
        <v>90</v>
      </c>
      <c r="D462" s="129">
        <v>62500</v>
      </c>
      <c r="E462" s="78">
        <f t="shared" si="13"/>
        <v>62500</v>
      </c>
      <c r="F462" s="65" t="s">
        <v>197</v>
      </c>
      <c r="G462" s="111"/>
      <c r="H462" s="65"/>
      <c r="I462" s="110"/>
    </row>
    <row r="463" spans="1:9" ht="15" x14ac:dyDescent="0.4">
      <c r="A463" s="96" t="s">
        <v>210</v>
      </c>
      <c r="B463" s="39">
        <v>1</v>
      </c>
      <c r="C463" s="39" t="s">
        <v>90</v>
      </c>
      <c r="D463" s="129">
        <v>82000</v>
      </c>
      <c r="E463" s="78">
        <f t="shared" si="13"/>
        <v>82000</v>
      </c>
      <c r="F463" s="65" t="s">
        <v>197</v>
      </c>
      <c r="G463" s="111"/>
      <c r="H463" s="65"/>
      <c r="I463" s="110"/>
    </row>
    <row r="464" spans="1:9" ht="15" x14ac:dyDescent="0.4">
      <c r="A464" s="134" t="s">
        <v>211</v>
      </c>
      <c r="B464" s="39">
        <v>1</v>
      </c>
      <c r="C464" s="39" t="s">
        <v>212</v>
      </c>
      <c r="D464" s="129">
        <v>28500</v>
      </c>
      <c r="E464" s="78">
        <f t="shared" si="13"/>
        <v>28500</v>
      </c>
      <c r="F464" s="65" t="s">
        <v>197</v>
      </c>
      <c r="G464" s="111"/>
      <c r="H464" s="65"/>
      <c r="I464" s="110"/>
    </row>
    <row r="465" spans="1:9" ht="15" x14ac:dyDescent="0.4">
      <c r="A465" s="96" t="s">
        <v>213</v>
      </c>
      <c r="B465" s="39">
        <v>1</v>
      </c>
      <c r="C465" s="39" t="s">
        <v>90</v>
      </c>
      <c r="D465" s="129">
        <v>42000</v>
      </c>
      <c r="E465" s="78">
        <f t="shared" si="13"/>
        <v>42000</v>
      </c>
      <c r="F465" s="65" t="s">
        <v>197</v>
      </c>
      <c r="G465" s="111"/>
      <c r="H465" s="65"/>
      <c r="I465" s="110"/>
    </row>
    <row r="466" spans="1:9" ht="15.4" thickBot="1" x14ac:dyDescent="0.45">
      <c r="A466" s="96" t="s">
        <v>214</v>
      </c>
      <c r="B466" s="39">
        <v>1</v>
      </c>
      <c r="C466" s="39" t="s">
        <v>90</v>
      </c>
      <c r="D466" s="129">
        <v>20500</v>
      </c>
      <c r="E466" s="78">
        <f>SUM(B466)*D466</f>
        <v>20500</v>
      </c>
      <c r="F466" s="145" t="s">
        <v>197</v>
      </c>
      <c r="G466" s="118"/>
      <c r="H466" s="65"/>
      <c r="I466" s="110"/>
    </row>
    <row r="467" spans="1:9" ht="15.4" thickBot="1" x14ac:dyDescent="0.45">
      <c r="A467" s="87" t="s">
        <v>215</v>
      </c>
      <c r="B467" s="40"/>
      <c r="C467" s="40"/>
      <c r="D467" s="40"/>
      <c r="E467" s="40"/>
      <c r="F467" s="88"/>
      <c r="G467" s="89">
        <f>SUM(E441:E466)</f>
        <v>1819354</v>
      </c>
      <c r="H467" s="119"/>
      <c r="I467" s="115"/>
    </row>
    <row r="468" spans="1:9" ht="15.4" thickBot="1" x14ac:dyDescent="0.45">
      <c r="A468" s="197"/>
      <c r="B468" s="197"/>
      <c r="C468" s="197"/>
      <c r="D468" s="197"/>
      <c r="E468" s="197"/>
      <c r="F468" s="197"/>
      <c r="G468" s="197"/>
      <c r="H468" s="197"/>
      <c r="I468" s="198"/>
    </row>
    <row r="469" spans="1:9" ht="15.4" thickBot="1" x14ac:dyDescent="0.45">
      <c r="A469" s="192" t="s">
        <v>216</v>
      </c>
      <c r="B469" s="192"/>
      <c r="C469" s="192"/>
      <c r="D469" s="192"/>
      <c r="E469" s="188"/>
      <c r="F469" s="124"/>
      <c r="G469" s="99" t="s">
        <v>217</v>
      </c>
      <c r="H469" s="27"/>
      <c r="I469" s="130"/>
    </row>
    <row r="470" spans="1:9" ht="15" x14ac:dyDescent="0.4">
      <c r="A470" s="102"/>
      <c r="B470" s="101"/>
      <c r="C470" s="100"/>
      <c r="D470" s="100"/>
      <c r="E470" s="100"/>
      <c r="F470" s="125"/>
      <c r="G470" s="79"/>
      <c r="H470" s="27"/>
      <c r="I470" s="130"/>
    </row>
    <row r="471" spans="1:9" ht="15" x14ac:dyDescent="0.4">
      <c r="A471" s="103" t="s">
        <v>54</v>
      </c>
      <c r="B471" s="92"/>
      <c r="C471" s="93"/>
      <c r="D471" s="93"/>
      <c r="E471" s="93"/>
      <c r="F471" s="126"/>
      <c r="G471" s="120">
        <f>SUM(E373)</f>
        <v>873753.59999999998</v>
      </c>
      <c r="H471" s="27"/>
      <c r="I471" s="130"/>
    </row>
    <row r="472" spans="1:9" ht="15" x14ac:dyDescent="0.4">
      <c r="A472" s="103" t="s">
        <v>218</v>
      </c>
      <c r="B472" s="92"/>
      <c r="C472" s="93"/>
      <c r="D472" s="93"/>
      <c r="E472" s="93"/>
      <c r="F472" s="126"/>
      <c r="G472" s="97">
        <f>SUM(G385,G393,G401,G409,G417,G425,G433)</f>
        <v>930534.5</v>
      </c>
      <c r="H472" s="27"/>
      <c r="I472" s="130"/>
    </row>
    <row r="473" spans="1:9" ht="15" x14ac:dyDescent="0.4">
      <c r="A473" s="103" t="s">
        <v>219</v>
      </c>
      <c r="B473" s="92"/>
      <c r="C473" s="93"/>
      <c r="D473" s="93"/>
      <c r="E473" s="93"/>
      <c r="F473" s="126"/>
      <c r="G473" s="97">
        <f>SUM(G387,G395,G403,G411,G419,G427,G435)</f>
        <v>5744126.5</v>
      </c>
      <c r="H473" s="27"/>
      <c r="I473" s="130"/>
    </row>
    <row r="474" spans="1:9" ht="15" x14ac:dyDescent="0.4">
      <c r="A474" s="103" t="s">
        <v>220</v>
      </c>
      <c r="B474" s="92"/>
      <c r="C474" s="93"/>
      <c r="D474" s="93"/>
      <c r="E474" s="93"/>
      <c r="F474" s="126"/>
      <c r="G474" s="97">
        <f>SUM(G388,G396,G404,G412,G420,G428,G436)</f>
        <v>200000</v>
      </c>
      <c r="H474" s="27"/>
      <c r="I474" s="130"/>
    </row>
    <row r="475" spans="1:9" ht="15" x14ac:dyDescent="0.4">
      <c r="A475" s="103" t="s">
        <v>221</v>
      </c>
      <c r="B475" s="92"/>
      <c r="C475" s="93"/>
      <c r="D475" s="93"/>
      <c r="E475" s="93"/>
      <c r="F475" s="126"/>
      <c r="G475" s="97">
        <f>SUM(G467)</f>
        <v>1819354</v>
      </c>
      <c r="H475" s="27"/>
      <c r="I475" s="130"/>
    </row>
    <row r="476" spans="1:9" ht="15" x14ac:dyDescent="0.4">
      <c r="A476" s="103" t="s">
        <v>222</v>
      </c>
      <c r="B476" s="18"/>
      <c r="C476" s="93"/>
      <c r="D476" s="93"/>
      <c r="E476" s="93"/>
      <c r="F476" s="126"/>
      <c r="G476" s="97">
        <f>SUM(G471:G475)*3%</f>
        <v>287033.05799999996</v>
      </c>
      <c r="H476" s="27"/>
      <c r="I476" s="130"/>
    </row>
    <row r="477" spans="1:9" ht="15" x14ac:dyDescent="0.4">
      <c r="A477" s="103" t="s">
        <v>223</v>
      </c>
      <c r="B477" s="92"/>
      <c r="C477" s="93"/>
      <c r="D477" s="93"/>
      <c r="E477" s="93"/>
      <c r="F477" s="126"/>
      <c r="G477" s="97">
        <f>SUM(G471:G476)*E379</f>
        <v>591288.09947999998</v>
      </c>
      <c r="H477" s="27"/>
      <c r="I477" s="130"/>
    </row>
    <row r="478" spans="1:9" ht="15.4" thickBot="1" x14ac:dyDescent="0.45">
      <c r="A478" s="103"/>
      <c r="B478" s="92"/>
      <c r="C478" s="93"/>
      <c r="D478" s="93"/>
      <c r="E478" s="93"/>
      <c r="F478" s="126"/>
      <c r="G478" s="98"/>
      <c r="H478" s="27"/>
      <c r="I478" s="130"/>
    </row>
    <row r="479" spans="1:9" ht="15.4" thickBot="1" x14ac:dyDescent="0.45">
      <c r="A479" s="104" t="s">
        <v>259</v>
      </c>
      <c r="B479" s="105"/>
      <c r="C479" s="106"/>
      <c r="D479" s="106"/>
      <c r="E479" s="106"/>
      <c r="F479" s="127"/>
      <c r="G479" s="107">
        <f>SUM(G471:G478)</f>
        <v>10446089.757479999</v>
      </c>
      <c r="H479" s="161"/>
      <c r="I479" s="132"/>
    </row>
    <row r="480" spans="1:9" ht="15.4" thickBot="1" x14ac:dyDescent="0.45">
      <c r="A480" s="24"/>
      <c r="C480" s="25"/>
      <c r="D480" s="25"/>
      <c r="E480" s="25"/>
      <c r="F480" s="26"/>
      <c r="G480" s="27"/>
      <c r="H480" s="27"/>
      <c r="I480" s="25"/>
    </row>
    <row r="481" spans="1:7" ht="24" customHeight="1" thickBot="1" x14ac:dyDescent="0.45">
      <c r="A481" s="193" t="s">
        <v>239</v>
      </c>
      <c r="B481" s="194"/>
      <c r="C481" s="194"/>
      <c r="D481" s="194"/>
      <c r="E481" s="194"/>
      <c r="F481" s="195"/>
      <c r="G481" s="153"/>
    </row>
    <row r="482" spans="1:7" ht="24" customHeight="1" thickBot="1" x14ac:dyDescent="0.45">
      <c r="A482" s="135" t="s">
        <v>259</v>
      </c>
      <c r="B482" s="154"/>
      <c r="C482" s="155"/>
      <c r="D482" s="155"/>
      <c r="E482" s="155"/>
      <c r="F482" s="156"/>
      <c r="G482" s="157">
        <f>SUM(G238)</f>
        <v>10538504.40422</v>
      </c>
    </row>
    <row r="483" spans="1:7" ht="24" customHeight="1" thickBot="1" x14ac:dyDescent="0.45">
      <c r="A483" s="188" t="s">
        <v>261</v>
      </c>
      <c r="B483" s="189"/>
      <c r="C483" s="189"/>
      <c r="D483" s="189"/>
      <c r="E483" s="189"/>
      <c r="F483" s="190"/>
      <c r="G483" s="157">
        <f>SUM(G479)</f>
        <v>10446089.757479999</v>
      </c>
    </row>
    <row r="484" spans="1:7" ht="30.95" customHeight="1" thickBot="1" x14ac:dyDescent="0.45">
      <c r="A484" s="188" t="s">
        <v>262</v>
      </c>
      <c r="B484" s="189"/>
      <c r="C484" s="189"/>
      <c r="D484" s="189"/>
      <c r="E484" s="189"/>
      <c r="F484" s="190"/>
      <c r="G484" s="157">
        <f>SUM(G482:G483)</f>
        <v>20984594.161699999</v>
      </c>
    </row>
  </sheetData>
  <sheetProtection algorithmName="SHA-512" hashValue="GjyhQOwY/9Q/UdsaC0M1CVXEyWlY/CEjGCDOGUHbVhn3l7FKGMtyjlxseusA6Q/iGbtG7r8jDXjpuOgiplau1g==" saltValue="h32kNZvEakjqfSd2WHjIbw==" spinCount="100000" sheet="1" selectLockedCells="1"/>
  <mergeCells count="252">
    <mergeCell ref="F377:I377"/>
    <mergeCell ref="F378:I378"/>
    <mergeCell ref="A34:I34"/>
    <mergeCell ref="F49:I49"/>
    <mergeCell ref="F50:I50"/>
    <mergeCell ref="F51:I51"/>
    <mergeCell ref="F43:I43"/>
    <mergeCell ref="F44:I44"/>
    <mergeCell ref="F45:I45"/>
    <mergeCell ref="F46:I46"/>
    <mergeCell ref="F47:I47"/>
    <mergeCell ref="F48:I48"/>
    <mergeCell ref="F52:I52"/>
    <mergeCell ref="F53:I53"/>
    <mergeCell ref="F54:I54"/>
    <mergeCell ref="F67:I67"/>
    <mergeCell ref="F68:I68"/>
    <mergeCell ref="F69:I69"/>
    <mergeCell ref="F70:I70"/>
    <mergeCell ref="F71:I71"/>
    <mergeCell ref="F72:I72"/>
    <mergeCell ref="F61:I61"/>
    <mergeCell ref="F62:I62"/>
    <mergeCell ref="F63:I63"/>
    <mergeCell ref="A481:F481"/>
    <mergeCell ref="A483:F483"/>
    <mergeCell ref="D5:E5"/>
    <mergeCell ref="A27:I27"/>
    <mergeCell ref="A28:I28"/>
    <mergeCell ref="A37:I37"/>
    <mergeCell ref="A38:I38"/>
    <mergeCell ref="F39:I39"/>
    <mergeCell ref="A35:I35"/>
    <mergeCell ref="A36:I36"/>
    <mergeCell ref="F40:I40"/>
    <mergeCell ref="F41:I41"/>
    <mergeCell ref="F42:I42"/>
    <mergeCell ref="A29:I29"/>
    <mergeCell ref="A30:I30"/>
    <mergeCell ref="A31:I31"/>
    <mergeCell ref="A32:I32"/>
    <mergeCell ref="A33:I33"/>
    <mergeCell ref="F55:I55"/>
    <mergeCell ref="F56:I56"/>
    <mergeCell ref="F57:I57"/>
    <mergeCell ref="F58:I58"/>
    <mergeCell ref="F59:I59"/>
    <mergeCell ref="F60:I60"/>
    <mergeCell ref="F64:I64"/>
    <mergeCell ref="F65:I65"/>
    <mergeCell ref="F66:I66"/>
    <mergeCell ref="F79:I79"/>
    <mergeCell ref="F80:I80"/>
    <mergeCell ref="F81:I81"/>
    <mergeCell ref="F82:I82"/>
    <mergeCell ref="F83:I83"/>
    <mergeCell ref="F84:I84"/>
    <mergeCell ref="F73:I73"/>
    <mergeCell ref="F74:I74"/>
    <mergeCell ref="F75:I75"/>
    <mergeCell ref="F76:I76"/>
    <mergeCell ref="F77:I77"/>
    <mergeCell ref="F78:I78"/>
    <mergeCell ref="F91:I91"/>
    <mergeCell ref="F92:I92"/>
    <mergeCell ref="F93:I93"/>
    <mergeCell ref="F94:I94"/>
    <mergeCell ref="F95:I95"/>
    <mergeCell ref="F96:I96"/>
    <mergeCell ref="F85:I85"/>
    <mergeCell ref="F86:I86"/>
    <mergeCell ref="F87:I87"/>
    <mergeCell ref="F88:I88"/>
    <mergeCell ref="F89:I89"/>
    <mergeCell ref="F90:I90"/>
    <mergeCell ref="F103:I103"/>
    <mergeCell ref="F104:I104"/>
    <mergeCell ref="F105:I105"/>
    <mergeCell ref="F106:I106"/>
    <mergeCell ref="F107:I107"/>
    <mergeCell ref="F108:I108"/>
    <mergeCell ref="F97:I97"/>
    <mergeCell ref="F98:I98"/>
    <mergeCell ref="F99:I99"/>
    <mergeCell ref="F100:I100"/>
    <mergeCell ref="F101:I101"/>
    <mergeCell ref="F102:I102"/>
    <mergeCell ref="F114:I114"/>
    <mergeCell ref="F115:I115"/>
    <mergeCell ref="F116:I116"/>
    <mergeCell ref="F117:I117"/>
    <mergeCell ref="F118:I118"/>
    <mergeCell ref="F119:I119"/>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9:I149"/>
    <mergeCell ref="A157:I157"/>
    <mergeCell ref="A165:I165"/>
    <mergeCell ref="A173:I173"/>
    <mergeCell ref="A181:I181"/>
    <mergeCell ref="A189:I189"/>
    <mergeCell ref="F132:I132"/>
    <mergeCell ref="F133:I133"/>
    <mergeCell ref="F135:I135"/>
    <mergeCell ref="F138:I138"/>
    <mergeCell ref="A141:I141"/>
    <mergeCell ref="F136:I136"/>
    <mergeCell ref="F137:I137"/>
    <mergeCell ref="A267:I267"/>
    <mergeCell ref="A268:I268"/>
    <mergeCell ref="A269:I269"/>
    <mergeCell ref="A270:I270"/>
    <mergeCell ref="A271:I271"/>
    <mergeCell ref="A276:I276"/>
    <mergeCell ref="A277:I277"/>
    <mergeCell ref="A197:I197"/>
    <mergeCell ref="A227:I227"/>
    <mergeCell ref="A228:E228"/>
    <mergeCell ref="D245:E245"/>
    <mergeCell ref="F280:I280"/>
    <mergeCell ref="F281:I281"/>
    <mergeCell ref="F282:I282"/>
    <mergeCell ref="F283:I283"/>
    <mergeCell ref="F284:I284"/>
    <mergeCell ref="F285:I285"/>
    <mergeCell ref="A272:I272"/>
    <mergeCell ref="A273:I273"/>
    <mergeCell ref="A274:I274"/>
    <mergeCell ref="A275:I275"/>
    <mergeCell ref="A278:I278"/>
    <mergeCell ref="A279:I279"/>
    <mergeCell ref="F292:I292"/>
    <mergeCell ref="F293:I293"/>
    <mergeCell ref="F294:I294"/>
    <mergeCell ref="F295:I295"/>
    <mergeCell ref="F296:I296"/>
    <mergeCell ref="F297:I297"/>
    <mergeCell ref="F286:I286"/>
    <mergeCell ref="F287:I287"/>
    <mergeCell ref="F288:I288"/>
    <mergeCell ref="F289:I289"/>
    <mergeCell ref="F290:I290"/>
    <mergeCell ref="F291:I291"/>
    <mergeCell ref="F304:I304"/>
    <mergeCell ref="F305:I305"/>
    <mergeCell ref="F306:I306"/>
    <mergeCell ref="F307:I307"/>
    <mergeCell ref="F308:I308"/>
    <mergeCell ref="F309:I309"/>
    <mergeCell ref="F298:I298"/>
    <mergeCell ref="F299:I299"/>
    <mergeCell ref="F300:I300"/>
    <mergeCell ref="F301:I301"/>
    <mergeCell ref="F302:I302"/>
    <mergeCell ref="F303:I303"/>
    <mergeCell ref="F316:I316"/>
    <mergeCell ref="F317:I317"/>
    <mergeCell ref="F318:I318"/>
    <mergeCell ref="F319:I319"/>
    <mergeCell ref="F320:I320"/>
    <mergeCell ref="F321:I321"/>
    <mergeCell ref="F310:I310"/>
    <mergeCell ref="F311:I311"/>
    <mergeCell ref="F312:I312"/>
    <mergeCell ref="F313:I313"/>
    <mergeCell ref="F314:I314"/>
    <mergeCell ref="F315:I315"/>
    <mergeCell ref="F328:I328"/>
    <mergeCell ref="F329:I329"/>
    <mergeCell ref="F330:I330"/>
    <mergeCell ref="F331:I331"/>
    <mergeCell ref="F332:I332"/>
    <mergeCell ref="F333:I333"/>
    <mergeCell ref="F322:I322"/>
    <mergeCell ref="F323:I323"/>
    <mergeCell ref="F324:I324"/>
    <mergeCell ref="F325:I325"/>
    <mergeCell ref="F326:I326"/>
    <mergeCell ref="F327:I327"/>
    <mergeCell ref="F340:I340"/>
    <mergeCell ref="F341:I341"/>
    <mergeCell ref="F342:I342"/>
    <mergeCell ref="F343:I343"/>
    <mergeCell ref="F344:I344"/>
    <mergeCell ref="F345:I345"/>
    <mergeCell ref="F334:I334"/>
    <mergeCell ref="F335:I335"/>
    <mergeCell ref="F336:I336"/>
    <mergeCell ref="F337:I337"/>
    <mergeCell ref="F338:I338"/>
    <mergeCell ref="F339:I339"/>
    <mergeCell ref="F361:I361"/>
    <mergeCell ref="F362:I362"/>
    <mergeCell ref="F351:I351"/>
    <mergeCell ref="F352:I352"/>
    <mergeCell ref="F353:I353"/>
    <mergeCell ref="F354:I354"/>
    <mergeCell ref="F355:I355"/>
    <mergeCell ref="F356:I356"/>
    <mergeCell ref="F346:I346"/>
    <mergeCell ref="F347:I347"/>
    <mergeCell ref="F348:I348"/>
    <mergeCell ref="F349:I349"/>
    <mergeCell ref="F350:I350"/>
    <mergeCell ref="A484:F484"/>
    <mergeCell ref="B247:H247"/>
    <mergeCell ref="B7:H7"/>
    <mergeCell ref="B244:H244"/>
    <mergeCell ref="B4:H4"/>
    <mergeCell ref="F376:I376"/>
    <mergeCell ref="F379:I379"/>
    <mergeCell ref="A382:I382"/>
    <mergeCell ref="F369:I369"/>
    <mergeCell ref="F370:I370"/>
    <mergeCell ref="F371:I371"/>
    <mergeCell ref="F372:I372"/>
    <mergeCell ref="F373:I373"/>
    <mergeCell ref="F374:I374"/>
    <mergeCell ref="F363:I363"/>
    <mergeCell ref="F364:I364"/>
    <mergeCell ref="F365:I365"/>
    <mergeCell ref="F366:I366"/>
    <mergeCell ref="F367:I367"/>
    <mergeCell ref="F368:I368"/>
    <mergeCell ref="F357:I357"/>
    <mergeCell ref="F358:I358"/>
    <mergeCell ref="F359:I359"/>
    <mergeCell ref="F360:I360"/>
    <mergeCell ref="A390:I390"/>
    <mergeCell ref="A398:I398"/>
    <mergeCell ref="A406:I406"/>
    <mergeCell ref="A414:I414"/>
    <mergeCell ref="A422:I422"/>
    <mergeCell ref="A430:I430"/>
    <mergeCell ref="A438:I438"/>
    <mergeCell ref="A468:I468"/>
    <mergeCell ref="A469:E469"/>
  </mergeCells>
  <pageMargins left="0.7" right="0.7" top="0.75" bottom="0.75" header="0.3" footer="0.3"/>
  <pageSetup paperSize="9" scale="49" fitToHeight="0" orientation="portrait" r:id="rId1"/>
  <rowBreaks count="7" manualBreakCount="7">
    <brk id="65" max="8" man="1"/>
    <brk id="139" max="8" man="1"/>
    <brk id="197" max="8" man="1"/>
    <brk id="239" max="8" man="1"/>
    <brk id="306" max="8" man="1"/>
    <brk id="380" max="8" man="1"/>
    <brk id="430"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B1F45-AA2C-4A12-A613-C06765AD9AC3}">
  <sheetPr>
    <tabColor rgb="FF7030A0"/>
    <pageSetUpPr fitToPage="1"/>
  </sheetPr>
  <dimension ref="A1:K484"/>
  <sheetViews>
    <sheetView view="pageBreakPreview" zoomScaleNormal="100" zoomScaleSheetLayoutView="100" workbookViewId="0">
      <selection activeCell="D417" sqref="D417"/>
    </sheetView>
  </sheetViews>
  <sheetFormatPr defaultRowHeight="15.75" x14ac:dyDescent="0.5"/>
  <cols>
    <col min="1" max="1" width="49.44140625" customWidth="1"/>
    <col min="2" max="2" width="17.109375" customWidth="1"/>
    <col min="3" max="3" width="9.21875" style="22"/>
    <col min="5" max="5" width="10.88671875" customWidth="1"/>
    <col min="6" max="6" width="14.77734375" style="13" customWidth="1"/>
    <col min="7" max="7" width="15.33203125" style="18" customWidth="1"/>
    <col min="8" max="8" width="17" style="18" customWidth="1"/>
    <col min="9" max="9" width="7.21875" customWidth="1"/>
  </cols>
  <sheetData>
    <row r="1" spans="1:9" ht="30" customHeight="1" x14ac:dyDescent="0.5">
      <c r="A1" s="30" t="s">
        <v>0</v>
      </c>
      <c r="B1" s="2"/>
      <c r="C1" s="23"/>
      <c r="D1" s="2"/>
      <c r="E1" s="2"/>
      <c r="F1" s="12"/>
      <c r="G1" s="17"/>
      <c r="H1" s="17"/>
      <c r="I1" s="3"/>
    </row>
    <row r="2" spans="1:9" ht="30" customHeight="1" x14ac:dyDescent="0.5">
      <c r="A2" s="5" t="s">
        <v>1</v>
      </c>
      <c r="I2" s="4"/>
    </row>
    <row r="3" spans="1:9" ht="30" customHeight="1" x14ac:dyDescent="0.5">
      <c r="A3" s="5" t="s">
        <v>16</v>
      </c>
      <c r="I3" s="4"/>
    </row>
    <row r="4" spans="1:9" ht="30" customHeight="1" x14ac:dyDescent="0.4">
      <c r="A4" s="29" t="s">
        <v>3</v>
      </c>
      <c r="B4" s="186" t="s">
        <v>4</v>
      </c>
      <c r="C4" s="186"/>
      <c r="D4" s="186"/>
      <c r="E4" s="186"/>
      <c r="F4" s="186"/>
      <c r="G4" s="186"/>
      <c r="H4" s="186"/>
      <c r="I4" s="4"/>
    </row>
    <row r="5" spans="1:9" ht="30.75" customHeight="1" x14ac:dyDescent="0.5">
      <c r="A5" s="29" t="s">
        <v>263</v>
      </c>
      <c r="B5" s="7"/>
      <c r="D5" s="246"/>
      <c r="E5" s="246"/>
      <c r="F5" s="14"/>
      <c r="G5" s="19"/>
      <c r="I5" s="4"/>
    </row>
    <row r="6" spans="1:9" ht="30.75" customHeight="1" x14ac:dyDescent="0.5">
      <c r="A6" s="29" t="s">
        <v>18</v>
      </c>
      <c r="B6" s="7"/>
      <c r="D6" s="122"/>
      <c r="E6" s="122"/>
      <c r="F6" s="14"/>
      <c r="G6" s="19"/>
      <c r="I6" s="4"/>
    </row>
    <row r="7" spans="1:9" ht="30.75" customHeight="1" x14ac:dyDescent="0.4">
      <c r="A7" s="29" t="s">
        <v>19</v>
      </c>
      <c r="B7" s="244" t="s">
        <v>264</v>
      </c>
      <c r="C7" s="244"/>
      <c r="D7" s="244"/>
      <c r="E7" s="244"/>
      <c r="F7" s="244"/>
      <c r="G7" s="244"/>
      <c r="H7" s="244"/>
      <c r="I7" s="4"/>
    </row>
    <row r="8" spans="1:9" ht="11.25" customHeight="1" thickBot="1" x14ac:dyDescent="0.55000000000000004">
      <c r="A8" s="32"/>
      <c r="B8" s="9"/>
      <c r="C8" s="28"/>
      <c r="D8" s="9"/>
      <c r="E8" s="9"/>
      <c r="F8" s="15"/>
      <c r="G8" s="20"/>
      <c r="H8" s="20"/>
      <c r="I8" s="10"/>
    </row>
    <row r="9" spans="1:9" x14ac:dyDescent="0.5">
      <c r="A9" s="1"/>
      <c r="B9" s="2"/>
      <c r="C9" s="23"/>
      <c r="D9" s="2"/>
      <c r="E9" s="2"/>
      <c r="F9" s="12"/>
      <c r="G9" s="17"/>
      <c r="H9" s="17"/>
      <c r="I9" s="3"/>
    </row>
    <row r="10" spans="1:9" x14ac:dyDescent="0.5">
      <c r="A10" s="11" t="s">
        <v>21</v>
      </c>
      <c r="I10" s="4"/>
    </row>
    <row r="11" spans="1:9" x14ac:dyDescent="0.5">
      <c r="A11" s="6"/>
      <c r="I11" s="4"/>
    </row>
    <row r="12" spans="1:9" ht="15" customHeight="1" x14ac:dyDescent="0.4">
      <c r="A12" s="139" t="s">
        <v>22</v>
      </c>
      <c r="B12" t="s">
        <v>23</v>
      </c>
      <c r="C12"/>
      <c r="D12" s="133"/>
      <c r="E12" s="141" t="s">
        <v>251</v>
      </c>
      <c r="F12" s="133"/>
      <c r="G12" s="133"/>
      <c r="H12" s="133"/>
      <c r="I12" s="95"/>
    </row>
    <row r="13" spans="1:9" ht="15" x14ac:dyDescent="0.4">
      <c r="A13" s="139" t="s">
        <v>25</v>
      </c>
      <c r="B13" s="182">
        <v>71.599999999999994</v>
      </c>
      <c r="C13" s="31" t="s">
        <v>26</v>
      </c>
      <c r="D13" s="31"/>
      <c r="E13" s="136">
        <v>19</v>
      </c>
      <c r="F13" s="137">
        <f t="shared" ref="F13:F17" si="0">SUM(B13)*E13</f>
        <v>1360.3999999999999</v>
      </c>
      <c r="G13" s="123" t="s">
        <v>27</v>
      </c>
      <c r="I13" s="21"/>
    </row>
    <row r="14" spans="1:9" ht="15" x14ac:dyDescent="0.4">
      <c r="A14" s="139"/>
      <c r="B14" s="182">
        <v>85.2</v>
      </c>
      <c r="C14" s="31" t="s">
        <v>28</v>
      </c>
      <c r="D14" s="31"/>
      <c r="E14" s="136">
        <v>18</v>
      </c>
      <c r="F14" s="137">
        <f t="shared" si="0"/>
        <v>1533.6000000000001</v>
      </c>
      <c r="G14" s="123" t="s">
        <v>27</v>
      </c>
      <c r="I14" s="21"/>
    </row>
    <row r="15" spans="1:9" ht="15" x14ac:dyDescent="0.4">
      <c r="A15" s="139"/>
      <c r="B15" s="182">
        <v>86.1</v>
      </c>
      <c r="C15" s="31" t="s">
        <v>29</v>
      </c>
      <c r="D15" s="31"/>
      <c r="E15" s="136">
        <v>11</v>
      </c>
      <c r="F15" s="137">
        <f t="shared" si="0"/>
        <v>947.09999999999991</v>
      </c>
      <c r="G15" s="123" t="s">
        <v>27</v>
      </c>
      <c r="I15" s="21"/>
    </row>
    <row r="16" spans="1:9" ht="15" x14ac:dyDescent="0.4">
      <c r="A16" s="139"/>
      <c r="B16" s="182">
        <v>94.2</v>
      </c>
      <c r="C16" s="31" t="s">
        <v>265</v>
      </c>
      <c r="D16" s="31"/>
      <c r="E16" s="136">
        <v>22</v>
      </c>
      <c r="F16" s="137">
        <f t="shared" si="0"/>
        <v>2072.4</v>
      </c>
      <c r="G16" s="123" t="s">
        <v>27</v>
      </c>
      <c r="I16" s="21"/>
    </row>
    <row r="17" spans="1:11" ht="15" x14ac:dyDescent="0.4">
      <c r="A17" s="139"/>
      <c r="B17" s="182">
        <v>108.3</v>
      </c>
      <c r="C17" s="31" t="s">
        <v>252</v>
      </c>
      <c r="D17" s="31"/>
      <c r="E17" s="136">
        <v>10</v>
      </c>
      <c r="F17" s="137">
        <f t="shared" si="0"/>
        <v>1083</v>
      </c>
      <c r="G17" s="123" t="s">
        <v>27</v>
      </c>
      <c r="I17" s="21"/>
    </row>
    <row r="18" spans="1:11" ht="15" x14ac:dyDescent="0.4">
      <c r="A18" s="139" t="s">
        <v>31</v>
      </c>
      <c r="B18" s="138">
        <f>SUM(F13:F17)</f>
        <v>6996.5</v>
      </c>
      <c r="C18" s="123"/>
      <c r="D18" s="123"/>
      <c r="E18" s="123"/>
      <c r="F18" s="123"/>
      <c r="G18" s="123"/>
      <c r="H18" s="123"/>
      <c r="I18" s="21"/>
    </row>
    <row r="19" spans="1:11" ht="16.5" customHeight="1" x14ac:dyDescent="0.5">
      <c r="A19" s="140" t="s">
        <v>32</v>
      </c>
      <c r="B19" t="s">
        <v>33</v>
      </c>
      <c r="I19" s="4"/>
    </row>
    <row r="20" spans="1:11" x14ac:dyDescent="0.5">
      <c r="A20" s="140" t="s">
        <v>34</v>
      </c>
      <c r="B20" t="s">
        <v>35</v>
      </c>
      <c r="I20" s="4"/>
    </row>
    <row r="21" spans="1:11" ht="15" x14ac:dyDescent="0.4">
      <c r="A21" s="140" t="s">
        <v>36</v>
      </c>
      <c r="B21" s="31">
        <v>104</v>
      </c>
      <c r="C21" t="s">
        <v>37</v>
      </c>
      <c r="I21" s="4"/>
    </row>
    <row r="22" spans="1:11" x14ac:dyDescent="0.5">
      <c r="A22" s="140" t="s">
        <v>38</v>
      </c>
      <c r="B22" s="16" t="s">
        <v>39</v>
      </c>
      <c r="I22" s="4"/>
    </row>
    <row r="23" spans="1:11" x14ac:dyDescent="0.5">
      <c r="A23" s="140" t="s">
        <v>40</v>
      </c>
      <c r="B23" s="16" t="s">
        <v>41</v>
      </c>
      <c r="I23" s="4"/>
    </row>
    <row r="24" spans="1:11" ht="16.149999999999999" thickBot="1" x14ac:dyDescent="0.55000000000000004">
      <c r="A24" s="8"/>
      <c r="B24" s="9"/>
      <c r="C24" s="28"/>
      <c r="D24" s="9"/>
      <c r="E24" s="9"/>
      <c r="F24" s="15"/>
      <c r="G24" s="20"/>
      <c r="H24" s="20"/>
      <c r="I24" s="10"/>
    </row>
    <row r="25" spans="1:11" x14ac:dyDescent="0.5">
      <c r="A25" s="1"/>
      <c r="B25" s="2"/>
      <c r="C25" s="23"/>
      <c r="D25" s="2"/>
      <c r="E25" s="2"/>
      <c r="F25" s="12"/>
      <c r="G25" s="17"/>
      <c r="H25" s="17"/>
      <c r="I25" s="3"/>
    </row>
    <row r="26" spans="1:11" ht="18.75" customHeight="1" x14ac:dyDescent="0.4">
      <c r="A26" s="33" t="s">
        <v>42</v>
      </c>
      <c r="B26" s="34"/>
      <c r="C26" s="35"/>
      <c r="D26" s="34"/>
      <c r="E26" s="34"/>
      <c r="F26" s="36"/>
      <c r="G26" s="37"/>
      <c r="H26" s="37"/>
      <c r="I26" s="38"/>
      <c r="K26" s="18"/>
    </row>
    <row r="27" spans="1:11" ht="18.75" customHeight="1" x14ac:dyDescent="0.4">
      <c r="A27" s="223" t="s">
        <v>43</v>
      </c>
      <c r="B27" s="191"/>
      <c r="C27" s="191"/>
      <c r="D27" s="191"/>
      <c r="E27" s="191"/>
      <c r="F27" s="191"/>
      <c r="G27" s="191"/>
      <c r="H27" s="191"/>
      <c r="I27" s="224"/>
      <c r="K27" s="18"/>
    </row>
    <row r="28" spans="1:11" ht="18.75" customHeight="1" x14ac:dyDescent="0.4">
      <c r="A28" s="223" t="s">
        <v>44</v>
      </c>
      <c r="B28" s="191"/>
      <c r="C28" s="191"/>
      <c r="D28" s="191"/>
      <c r="E28" s="191"/>
      <c r="F28" s="191"/>
      <c r="G28" s="191"/>
      <c r="H28" s="191"/>
      <c r="I28" s="224"/>
      <c r="K28" s="18"/>
    </row>
    <row r="29" spans="1:11" ht="55.5" customHeight="1" x14ac:dyDescent="0.4">
      <c r="A29" s="225" t="s">
        <v>45</v>
      </c>
      <c r="B29" s="226"/>
      <c r="C29" s="226"/>
      <c r="D29" s="226"/>
      <c r="E29" s="226"/>
      <c r="F29" s="226"/>
      <c r="G29" s="226"/>
      <c r="H29" s="226"/>
      <c r="I29" s="227"/>
    </row>
    <row r="30" spans="1:11" ht="51" customHeight="1" x14ac:dyDescent="0.4">
      <c r="A30" s="243" t="s">
        <v>46</v>
      </c>
      <c r="B30" s="244"/>
      <c r="C30" s="244"/>
      <c r="D30" s="244"/>
      <c r="E30" s="244"/>
      <c r="F30" s="244"/>
      <c r="G30" s="244"/>
      <c r="H30" s="244"/>
      <c r="I30" s="245"/>
    </row>
    <row r="31" spans="1:11" ht="37.5" customHeight="1" x14ac:dyDescent="0.4">
      <c r="A31" s="225" t="s">
        <v>47</v>
      </c>
      <c r="B31" s="226"/>
      <c r="C31" s="226"/>
      <c r="D31" s="226"/>
      <c r="E31" s="226"/>
      <c r="F31" s="226"/>
      <c r="G31" s="226"/>
      <c r="H31" s="226"/>
      <c r="I31" s="227"/>
    </row>
    <row r="32" spans="1:11" ht="18.75" customHeight="1" x14ac:dyDescent="0.4">
      <c r="A32" s="243" t="s">
        <v>48</v>
      </c>
      <c r="B32" s="244"/>
      <c r="C32" s="244"/>
      <c r="D32" s="244"/>
      <c r="E32" s="244"/>
      <c r="F32" s="244"/>
      <c r="G32" s="244"/>
      <c r="H32" s="244"/>
      <c r="I32" s="245"/>
    </row>
    <row r="33" spans="1:9" ht="58.5" customHeight="1" x14ac:dyDescent="0.4">
      <c r="A33" s="243" t="s">
        <v>49</v>
      </c>
      <c r="B33" s="244"/>
      <c r="C33" s="244"/>
      <c r="D33" s="244"/>
      <c r="E33" s="244"/>
      <c r="F33" s="244"/>
      <c r="G33" s="244"/>
      <c r="H33" s="244"/>
      <c r="I33" s="245"/>
    </row>
    <row r="34" spans="1:9" ht="65.25" customHeight="1" x14ac:dyDescent="0.4">
      <c r="A34" s="217" t="s">
        <v>253</v>
      </c>
      <c r="B34" s="218"/>
      <c r="C34" s="218"/>
      <c r="D34" s="218"/>
      <c r="E34" s="218"/>
      <c r="F34" s="218"/>
      <c r="G34" s="218"/>
      <c r="H34" s="218"/>
      <c r="I34" s="219"/>
    </row>
    <row r="35" spans="1:9" ht="33" customHeight="1" x14ac:dyDescent="0.4">
      <c r="A35" s="220" t="s">
        <v>51</v>
      </c>
      <c r="B35" s="221"/>
      <c r="C35" s="221"/>
      <c r="D35" s="221"/>
      <c r="E35" s="221"/>
      <c r="F35" s="221"/>
      <c r="G35" s="221"/>
      <c r="H35" s="221"/>
      <c r="I35" s="222"/>
    </row>
    <row r="36" spans="1:9" ht="18.75" customHeight="1" x14ac:dyDescent="0.4">
      <c r="A36" s="220" t="s">
        <v>52</v>
      </c>
      <c r="B36" s="221"/>
      <c r="C36" s="221"/>
      <c r="D36" s="221"/>
      <c r="E36" s="221"/>
      <c r="F36" s="221"/>
      <c r="G36" s="221"/>
      <c r="H36" s="221"/>
      <c r="I36" s="222"/>
    </row>
    <row r="37" spans="1:9" ht="36.75" customHeight="1" x14ac:dyDescent="0.4">
      <c r="A37" s="217" t="s">
        <v>53</v>
      </c>
      <c r="B37" s="218"/>
      <c r="C37" s="218"/>
      <c r="D37" s="218"/>
      <c r="E37" s="218"/>
      <c r="F37" s="218"/>
      <c r="G37" s="218"/>
      <c r="H37" s="218"/>
      <c r="I37" s="219"/>
    </row>
    <row r="38" spans="1:9" ht="15.75" customHeight="1" thickBot="1" x14ac:dyDescent="0.45">
      <c r="A38" s="228"/>
      <c r="B38" s="229"/>
      <c r="C38" s="229"/>
      <c r="D38" s="229"/>
      <c r="E38" s="229"/>
      <c r="F38" s="229"/>
      <c r="G38" s="229"/>
      <c r="H38" s="229"/>
      <c r="I38" s="230"/>
    </row>
    <row r="39" spans="1:9" ht="24" customHeight="1" thickTop="1" thickBot="1" x14ac:dyDescent="0.45">
      <c r="A39" s="42" t="s">
        <v>54</v>
      </c>
      <c r="B39" s="43" t="s">
        <v>55</v>
      </c>
      <c r="C39" s="43" t="s">
        <v>56</v>
      </c>
      <c r="D39" s="121" t="s">
        <v>57</v>
      </c>
      <c r="E39" s="44" t="s">
        <v>58</v>
      </c>
      <c r="F39" s="231" t="s">
        <v>59</v>
      </c>
      <c r="G39" s="232"/>
      <c r="H39" s="232"/>
      <c r="I39" s="233"/>
    </row>
    <row r="40" spans="1:9" ht="15.75" customHeight="1" thickTop="1" thickBot="1" x14ac:dyDescent="0.45">
      <c r="A40" s="45" t="s">
        <v>60</v>
      </c>
      <c r="B40" s="41"/>
      <c r="C40" s="41"/>
      <c r="D40" s="46"/>
      <c r="E40" s="47"/>
      <c r="F40" s="234"/>
      <c r="G40" s="235"/>
      <c r="H40" s="235"/>
      <c r="I40" s="236"/>
    </row>
    <row r="41" spans="1:9" ht="15.75" customHeight="1" thickTop="1" x14ac:dyDescent="0.4">
      <c r="A41" s="48" t="s">
        <v>61</v>
      </c>
      <c r="B41" s="41">
        <v>104</v>
      </c>
      <c r="C41" s="41" t="s">
        <v>62</v>
      </c>
      <c r="D41" s="172"/>
      <c r="E41" s="47">
        <f>SUM(B41)*D41</f>
        <v>0</v>
      </c>
      <c r="F41" s="205"/>
      <c r="G41" s="206"/>
      <c r="H41" s="206"/>
      <c r="I41" s="207"/>
    </row>
    <row r="42" spans="1:9" ht="15.75" customHeight="1" x14ac:dyDescent="0.4">
      <c r="A42" s="48" t="s">
        <v>63</v>
      </c>
      <c r="B42" s="41">
        <v>104</v>
      </c>
      <c r="C42" s="41" t="s">
        <v>62</v>
      </c>
      <c r="D42" s="172"/>
      <c r="E42" s="47">
        <f t="shared" ref="E42:E105" si="1">SUM(B42)*D42</f>
        <v>0</v>
      </c>
      <c r="F42" s="205"/>
      <c r="G42" s="206"/>
      <c r="H42" s="206"/>
      <c r="I42" s="207"/>
    </row>
    <row r="43" spans="1:9" ht="15.75" customHeight="1" x14ac:dyDescent="0.4">
      <c r="A43" s="48" t="s">
        <v>64</v>
      </c>
      <c r="B43" s="41">
        <v>104</v>
      </c>
      <c r="C43" s="41" t="s">
        <v>62</v>
      </c>
      <c r="D43" s="172"/>
      <c r="E43" s="47">
        <f t="shared" si="1"/>
        <v>0</v>
      </c>
      <c r="F43" s="205"/>
      <c r="G43" s="206"/>
      <c r="H43" s="206"/>
      <c r="I43" s="207"/>
    </row>
    <row r="44" spans="1:9" ht="15.75" customHeight="1" x14ac:dyDescent="0.4">
      <c r="A44" s="48" t="s">
        <v>65</v>
      </c>
      <c r="B44" s="41">
        <v>104</v>
      </c>
      <c r="C44" s="41" t="s">
        <v>62</v>
      </c>
      <c r="D44" s="172"/>
      <c r="E44" s="47">
        <f t="shared" si="1"/>
        <v>0</v>
      </c>
      <c r="F44" s="205"/>
      <c r="G44" s="206"/>
      <c r="H44" s="206"/>
      <c r="I44" s="207"/>
    </row>
    <row r="45" spans="1:9" ht="15.75" customHeight="1" x14ac:dyDescent="0.4">
      <c r="A45" s="48" t="s">
        <v>66</v>
      </c>
      <c r="B45" s="41">
        <v>104</v>
      </c>
      <c r="C45" s="41" t="s">
        <v>62</v>
      </c>
      <c r="D45" s="172"/>
      <c r="E45" s="47">
        <f t="shared" si="1"/>
        <v>0</v>
      </c>
      <c r="F45" s="205"/>
      <c r="G45" s="206"/>
      <c r="H45" s="206"/>
      <c r="I45" s="207"/>
    </row>
    <row r="46" spans="1:9" ht="15.75" customHeight="1" x14ac:dyDescent="0.4">
      <c r="A46" s="48" t="s">
        <v>67</v>
      </c>
      <c r="B46" s="41">
        <v>104</v>
      </c>
      <c r="C46" s="41" t="s">
        <v>62</v>
      </c>
      <c r="D46" s="172"/>
      <c r="E46" s="47">
        <f t="shared" si="1"/>
        <v>0</v>
      </c>
      <c r="F46" s="205"/>
      <c r="G46" s="206"/>
      <c r="H46" s="206"/>
      <c r="I46" s="207"/>
    </row>
    <row r="47" spans="1:9" ht="15.75" customHeight="1" x14ac:dyDescent="0.4">
      <c r="A47" s="48" t="s">
        <v>68</v>
      </c>
      <c r="B47" s="41">
        <v>104</v>
      </c>
      <c r="C47" s="41" t="s">
        <v>62</v>
      </c>
      <c r="D47" s="172"/>
      <c r="E47" s="47">
        <f t="shared" si="1"/>
        <v>0</v>
      </c>
      <c r="F47" s="205"/>
      <c r="G47" s="206"/>
      <c r="H47" s="206"/>
      <c r="I47" s="207"/>
    </row>
    <row r="48" spans="1:9" ht="15.75" customHeight="1" x14ac:dyDescent="0.4">
      <c r="A48" s="48" t="s">
        <v>69</v>
      </c>
      <c r="B48" s="41">
        <v>104</v>
      </c>
      <c r="C48" s="41" t="s">
        <v>62</v>
      </c>
      <c r="D48" s="172"/>
      <c r="E48" s="47">
        <f t="shared" si="1"/>
        <v>0</v>
      </c>
      <c r="F48" s="205"/>
      <c r="G48" s="206"/>
      <c r="H48" s="206"/>
      <c r="I48" s="207"/>
    </row>
    <row r="49" spans="1:9" ht="15.75" customHeight="1" thickBot="1" x14ac:dyDescent="0.45">
      <c r="A49" s="48" t="s">
        <v>70</v>
      </c>
      <c r="B49" s="41">
        <v>104</v>
      </c>
      <c r="C49" s="41" t="s">
        <v>62</v>
      </c>
      <c r="D49" s="172"/>
      <c r="E49" s="47">
        <f t="shared" si="1"/>
        <v>0</v>
      </c>
      <c r="F49" s="205"/>
      <c r="G49" s="206"/>
      <c r="H49" s="206"/>
      <c r="I49" s="207"/>
    </row>
    <row r="50" spans="1:9" ht="15.75" customHeight="1" thickTop="1" thickBot="1" x14ac:dyDescent="0.45">
      <c r="A50" s="49" t="s">
        <v>71</v>
      </c>
      <c r="B50" s="41"/>
      <c r="C50" s="41"/>
      <c r="D50" s="164"/>
      <c r="E50" s="47"/>
      <c r="F50" s="208"/>
      <c r="G50" s="209"/>
      <c r="H50" s="209"/>
      <c r="I50" s="210"/>
    </row>
    <row r="51" spans="1:9" ht="15.75" customHeight="1" thickTop="1" x14ac:dyDescent="0.4">
      <c r="A51" s="50" t="s">
        <v>72</v>
      </c>
      <c r="B51" s="142">
        <v>1</v>
      </c>
      <c r="C51" s="41" t="s">
        <v>73</v>
      </c>
      <c r="D51" s="172"/>
      <c r="E51" s="47">
        <f t="shared" si="1"/>
        <v>0</v>
      </c>
      <c r="F51" s="205"/>
      <c r="G51" s="206"/>
      <c r="H51" s="206"/>
      <c r="I51" s="207"/>
    </row>
    <row r="52" spans="1:9" ht="15.75" customHeight="1" x14ac:dyDescent="0.4">
      <c r="A52" s="48" t="s">
        <v>74</v>
      </c>
      <c r="B52" s="41">
        <v>104</v>
      </c>
      <c r="C52" s="41" t="s">
        <v>62</v>
      </c>
      <c r="D52" s="172"/>
      <c r="E52" s="47">
        <f t="shared" si="1"/>
        <v>0</v>
      </c>
      <c r="F52" s="205"/>
      <c r="G52" s="206"/>
      <c r="H52" s="206"/>
      <c r="I52" s="207"/>
    </row>
    <row r="53" spans="1:9" ht="15.75" customHeight="1" x14ac:dyDescent="0.4">
      <c r="A53" s="48" t="s">
        <v>75</v>
      </c>
      <c r="B53" s="41">
        <v>104</v>
      </c>
      <c r="C53" s="41" t="s">
        <v>62</v>
      </c>
      <c r="D53" s="172"/>
      <c r="E53" s="47">
        <f t="shared" si="1"/>
        <v>0</v>
      </c>
      <c r="F53" s="205"/>
      <c r="G53" s="206"/>
      <c r="H53" s="206"/>
      <c r="I53" s="207"/>
    </row>
    <row r="54" spans="1:9" ht="15.75" customHeight="1" x14ac:dyDescent="0.4">
      <c r="A54" s="48" t="s">
        <v>76</v>
      </c>
      <c r="B54" s="41">
        <v>104</v>
      </c>
      <c r="C54" s="41" t="s">
        <v>62</v>
      </c>
      <c r="D54" s="172"/>
      <c r="E54" s="47">
        <f t="shared" si="1"/>
        <v>0</v>
      </c>
      <c r="F54" s="205"/>
      <c r="G54" s="206"/>
      <c r="H54" s="206"/>
      <c r="I54" s="207"/>
    </row>
    <row r="55" spans="1:9" ht="15.75" customHeight="1" x14ac:dyDescent="0.4">
      <c r="A55" s="48" t="s">
        <v>77</v>
      </c>
      <c r="B55" s="41">
        <v>104</v>
      </c>
      <c r="C55" s="41" t="s">
        <v>62</v>
      </c>
      <c r="D55" s="172"/>
      <c r="E55" s="47">
        <f t="shared" si="1"/>
        <v>0</v>
      </c>
      <c r="F55" s="205"/>
      <c r="G55" s="206"/>
      <c r="H55" s="206"/>
      <c r="I55" s="207"/>
    </row>
    <row r="56" spans="1:9" ht="15.75" customHeight="1" x14ac:dyDescent="0.4">
      <c r="A56" s="48" t="s">
        <v>78</v>
      </c>
      <c r="B56" s="41">
        <v>104</v>
      </c>
      <c r="C56" s="41" t="s">
        <v>62</v>
      </c>
      <c r="D56" s="172"/>
      <c r="E56" s="47">
        <f t="shared" si="1"/>
        <v>0</v>
      </c>
      <c r="F56" s="205"/>
      <c r="G56" s="206"/>
      <c r="H56" s="206"/>
      <c r="I56" s="207"/>
    </row>
    <row r="57" spans="1:9" ht="15.75" customHeight="1" x14ac:dyDescent="0.4">
      <c r="A57" s="48" t="s">
        <v>79</v>
      </c>
      <c r="B57" s="41">
        <v>104</v>
      </c>
      <c r="C57" s="41" t="s">
        <v>62</v>
      </c>
      <c r="D57" s="172"/>
      <c r="E57" s="47">
        <f t="shared" si="1"/>
        <v>0</v>
      </c>
      <c r="F57" s="205"/>
      <c r="G57" s="206"/>
      <c r="H57" s="206"/>
      <c r="I57" s="207"/>
    </row>
    <row r="58" spans="1:9" ht="15.75" customHeight="1" x14ac:dyDescent="0.4">
      <c r="A58" s="48" t="s">
        <v>80</v>
      </c>
      <c r="B58" s="41">
        <v>104</v>
      </c>
      <c r="C58" s="41" t="s">
        <v>62</v>
      </c>
      <c r="D58" s="172"/>
      <c r="E58" s="47">
        <f t="shared" si="1"/>
        <v>0</v>
      </c>
      <c r="F58" s="205"/>
      <c r="G58" s="206"/>
      <c r="H58" s="206"/>
      <c r="I58" s="207"/>
    </row>
    <row r="59" spans="1:9" ht="15.75" customHeight="1" x14ac:dyDescent="0.4">
      <c r="A59" s="48" t="s">
        <v>81</v>
      </c>
      <c r="B59" s="41">
        <v>104</v>
      </c>
      <c r="C59" s="41" t="s">
        <v>62</v>
      </c>
      <c r="D59" s="172"/>
      <c r="E59" s="47">
        <f t="shared" si="1"/>
        <v>0</v>
      </c>
      <c r="F59" s="205"/>
      <c r="G59" s="206"/>
      <c r="H59" s="206"/>
      <c r="I59" s="207"/>
    </row>
    <row r="60" spans="1:9" ht="15.75" customHeight="1" x14ac:dyDescent="0.4">
      <c r="A60" s="50" t="s">
        <v>82</v>
      </c>
      <c r="B60" s="41">
        <v>104</v>
      </c>
      <c r="C60" s="41" t="s">
        <v>62</v>
      </c>
      <c r="D60" s="172"/>
      <c r="E60" s="47">
        <f t="shared" si="1"/>
        <v>0</v>
      </c>
      <c r="F60" s="205"/>
      <c r="G60" s="206"/>
      <c r="H60" s="206"/>
      <c r="I60" s="207"/>
    </row>
    <row r="61" spans="1:9" ht="15.75" customHeight="1" x14ac:dyDescent="0.4">
      <c r="A61" s="48" t="s">
        <v>83</v>
      </c>
      <c r="B61" s="142">
        <v>1</v>
      </c>
      <c r="C61" s="41" t="s">
        <v>73</v>
      </c>
      <c r="D61" s="172"/>
      <c r="E61" s="47">
        <f t="shared" si="1"/>
        <v>0</v>
      </c>
      <c r="F61" s="205"/>
      <c r="G61" s="206"/>
      <c r="H61" s="206"/>
      <c r="I61" s="207"/>
    </row>
    <row r="62" spans="1:9" ht="15.75" customHeight="1" x14ac:dyDescent="0.4">
      <c r="A62" s="48" t="s">
        <v>84</v>
      </c>
      <c r="B62" s="142">
        <v>1</v>
      </c>
      <c r="C62" s="41" t="s">
        <v>73</v>
      </c>
      <c r="D62" s="172"/>
      <c r="E62" s="47">
        <f t="shared" si="1"/>
        <v>0</v>
      </c>
      <c r="F62" s="205"/>
      <c r="G62" s="206"/>
      <c r="H62" s="206"/>
      <c r="I62" s="207"/>
    </row>
    <row r="63" spans="1:9" ht="15.75" customHeight="1" thickBot="1" x14ac:dyDescent="0.45">
      <c r="A63" s="143" t="s">
        <v>85</v>
      </c>
      <c r="B63" s="142">
        <v>1</v>
      </c>
      <c r="C63" s="41" t="s">
        <v>73</v>
      </c>
      <c r="D63" s="172"/>
      <c r="E63" s="47">
        <f t="shared" si="1"/>
        <v>0</v>
      </c>
      <c r="F63" s="205"/>
      <c r="G63" s="206"/>
      <c r="H63" s="206"/>
      <c r="I63" s="207"/>
    </row>
    <row r="64" spans="1:9" ht="15.75" customHeight="1" thickTop="1" thickBot="1" x14ac:dyDescent="0.45">
      <c r="A64" s="49" t="s">
        <v>86</v>
      </c>
      <c r="B64" s="41"/>
      <c r="C64" s="41"/>
      <c r="D64" s="164"/>
      <c r="E64" s="47"/>
      <c r="F64" s="208"/>
      <c r="G64" s="209"/>
      <c r="H64" s="209"/>
      <c r="I64" s="210"/>
    </row>
    <row r="65" spans="1:9" ht="15.75" customHeight="1" thickTop="1" thickBot="1" x14ac:dyDescent="0.45">
      <c r="A65" s="158" t="s">
        <v>87</v>
      </c>
      <c r="B65" s="41">
        <v>104</v>
      </c>
      <c r="C65" s="159" t="s">
        <v>62</v>
      </c>
      <c r="D65" s="173"/>
      <c r="E65" s="160">
        <f t="shared" si="1"/>
        <v>0</v>
      </c>
      <c r="F65" s="211"/>
      <c r="G65" s="212"/>
      <c r="H65" s="212"/>
      <c r="I65" s="213"/>
    </row>
    <row r="66" spans="1:9" ht="15.75" customHeight="1" thickBot="1" x14ac:dyDescent="0.45">
      <c r="A66" s="146" t="s">
        <v>88</v>
      </c>
      <c r="B66" s="147"/>
      <c r="C66" s="147"/>
      <c r="D66" s="165"/>
      <c r="E66" s="148"/>
      <c r="F66" s="214"/>
      <c r="G66" s="215"/>
      <c r="H66" s="215"/>
      <c r="I66" s="216"/>
    </row>
    <row r="67" spans="1:9" ht="15.75" customHeight="1" thickTop="1" x14ac:dyDescent="0.4">
      <c r="A67" s="48" t="s">
        <v>89</v>
      </c>
      <c r="B67" s="142">
        <v>1</v>
      </c>
      <c r="C67" s="142" t="s">
        <v>90</v>
      </c>
      <c r="D67" s="172"/>
      <c r="E67" s="47">
        <f t="shared" si="1"/>
        <v>0</v>
      </c>
      <c r="F67" s="205"/>
      <c r="G67" s="206"/>
      <c r="H67" s="206"/>
      <c r="I67" s="207"/>
    </row>
    <row r="68" spans="1:9" ht="15.75" customHeight="1" x14ac:dyDescent="0.4">
      <c r="A68" s="48" t="s">
        <v>91</v>
      </c>
      <c r="B68" s="142">
        <v>1</v>
      </c>
      <c r="C68" s="142" t="s">
        <v>90</v>
      </c>
      <c r="D68" s="172"/>
      <c r="E68" s="47">
        <f t="shared" si="1"/>
        <v>0</v>
      </c>
      <c r="F68" s="205"/>
      <c r="G68" s="206"/>
      <c r="H68" s="206"/>
      <c r="I68" s="207"/>
    </row>
    <row r="69" spans="1:9" ht="15.75" customHeight="1" x14ac:dyDescent="0.4">
      <c r="A69" s="48" t="s">
        <v>92</v>
      </c>
      <c r="B69" s="41">
        <v>1</v>
      </c>
      <c r="C69" s="142" t="s">
        <v>90</v>
      </c>
      <c r="D69" s="172"/>
      <c r="E69" s="47">
        <f t="shared" si="1"/>
        <v>0</v>
      </c>
      <c r="F69" s="205"/>
      <c r="G69" s="206"/>
      <c r="H69" s="206"/>
      <c r="I69" s="207"/>
    </row>
    <row r="70" spans="1:9" ht="15.75" customHeight="1" x14ac:dyDescent="0.4">
      <c r="A70" s="48" t="s">
        <v>93</v>
      </c>
      <c r="B70" s="41">
        <v>1</v>
      </c>
      <c r="C70" s="142" t="s">
        <v>90</v>
      </c>
      <c r="D70" s="172"/>
      <c r="E70" s="47">
        <f t="shared" si="1"/>
        <v>0</v>
      </c>
      <c r="F70" s="205"/>
      <c r="G70" s="206"/>
      <c r="H70" s="206"/>
      <c r="I70" s="207"/>
    </row>
    <row r="71" spans="1:9" ht="15.75" customHeight="1" thickBot="1" x14ac:dyDescent="0.45">
      <c r="A71" s="48" t="s">
        <v>94</v>
      </c>
      <c r="B71" s="142">
        <v>1</v>
      </c>
      <c r="C71" s="41" t="s">
        <v>90</v>
      </c>
      <c r="D71" s="172"/>
      <c r="E71" s="47">
        <f t="shared" si="1"/>
        <v>0</v>
      </c>
      <c r="F71" s="205"/>
      <c r="G71" s="206"/>
      <c r="H71" s="206"/>
      <c r="I71" s="207"/>
    </row>
    <row r="72" spans="1:9" ht="15.75" customHeight="1" thickTop="1" thickBot="1" x14ac:dyDescent="0.45">
      <c r="A72" s="49" t="s">
        <v>95</v>
      </c>
      <c r="B72" s="41"/>
      <c r="C72" s="41"/>
      <c r="D72" s="164"/>
      <c r="E72" s="47"/>
      <c r="F72" s="208"/>
      <c r="G72" s="209"/>
      <c r="H72" s="209"/>
      <c r="I72" s="210"/>
    </row>
    <row r="73" spans="1:9" ht="15.75" customHeight="1" thickTop="1" x14ac:dyDescent="0.4">
      <c r="A73" s="48" t="s">
        <v>96</v>
      </c>
      <c r="B73" s="41">
        <v>104</v>
      </c>
      <c r="C73" s="41" t="s">
        <v>62</v>
      </c>
      <c r="D73" s="172"/>
      <c r="E73" s="47">
        <f t="shared" si="1"/>
        <v>0</v>
      </c>
      <c r="F73" s="205"/>
      <c r="G73" s="206"/>
      <c r="H73" s="206"/>
      <c r="I73" s="207"/>
    </row>
    <row r="74" spans="1:9" ht="15.75" customHeight="1" x14ac:dyDescent="0.4">
      <c r="A74" s="48" t="s">
        <v>97</v>
      </c>
      <c r="B74" s="41">
        <v>104</v>
      </c>
      <c r="C74" s="41" t="s">
        <v>62</v>
      </c>
      <c r="D74" s="172"/>
      <c r="E74" s="47">
        <f t="shared" si="1"/>
        <v>0</v>
      </c>
      <c r="F74" s="205"/>
      <c r="G74" s="206"/>
      <c r="H74" s="206"/>
      <c r="I74" s="207"/>
    </row>
    <row r="75" spans="1:9" ht="15.75" customHeight="1" x14ac:dyDescent="0.4">
      <c r="A75" s="48" t="s">
        <v>98</v>
      </c>
      <c r="B75" s="41">
        <v>104</v>
      </c>
      <c r="C75" s="41" t="s">
        <v>62</v>
      </c>
      <c r="D75" s="172"/>
      <c r="E75" s="47">
        <f t="shared" si="1"/>
        <v>0</v>
      </c>
      <c r="F75" s="205"/>
      <c r="G75" s="206"/>
      <c r="H75" s="206"/>
      <c r="I75" s="207"/>
    </row>
    <row r="76" spans="1:9" ht="15.75" customHeight="1" thickBot="1" x14ac:dyDescent="0.45">
      <c r="A76" s="48" t="s">
        <v>99</v>
      </c>
      <c r="B76" s="41">
        <v>104</v>
      </c>
      <c r="C76" s="41" t="s">
        <v>62</v>
      </c>
      <c r="D76" s="172"/>
      <c r="E76" s="47">
        <f t="shared" si="1"/>
        <v>0</v>
      </c>
      <c r="F76" s="205"/>
      <c r="G76" s="206"/>
      <c r="H76" s="206"/>
      <c r="I76" s="207"/>
    </row>
    <row r="77" spans="1:9" ht="15.75" customHeight="1" thickTop="1" thickBot="1" x14ac:dyDescent="0.45">
      <c r="A77" s="49" t="s">
        <v>100</v>
      </c>
      <c r="B77" s="41"/>
      <c r="C77" s="41"/>
      <c r="D77" s="164"/>
      <c r="E77" s="47"/>
      <c r="F77" s="208"/>
      <c r="G77" s="209"/>
      <c r="H77" s="209"/>
      <c r="I77" s="210"/>
    </row>
    <row r="78" spans="1:9" ht="15.75" customHeight="1" thickTop="1" x14ac:dyDescent="0.4">
      <c r="A78" s="48" t="s">
        <v>101</v>
      </c>
      <c r="B78" s="41">
        <v>104</v>
      </c>
      <c r="C78" s="41" t="s">
        <v>62</v>
      </c>
      <c r="D78" s="172"/>
      <c r="E78" s="47">
        <f t="shared" si="1"/>
        <v>0</v>
      </c>
      <c r="F78" s="205"/>
      <c r="G78" s="206"/>
      <c r="H78" s="206"/>
      <c r="I78" s="207"/>
    </row>
    <row r="79" spans="1:9" ht="15.75" customHeight="1" x14ac:dyDescent="0.4">
      <c r="A79" s="48" t="s">
        <v>102</v>
      </c>
      <c r="B79" s="142">
        <v>1</v>
      </c>
      <c r="C79" s="41" t="s">
        <v>90</v>
      </c>
      <c r="D79" s="172"/>
      <c r="E79" s="47">
        <f t="shared" si="1"/>
        <v>0</v>
      </c>
      <c r="F79" s="205"/>
      <c r="G79" s="206"/>
      <c r="H79" s="206"/>
      <c r="I79" s="207"/>
    </row>
    <row r="80" spans="1:9" ht="15.75" customHeight="1" x14ac:dyDescent="0.4">
      <c r="A80" s="48" t="s">
        <v>103</v>
      </c>
      <c r="B80" s="142">
        <v>1</v>
      </c>
      <c r="C80" s="41" t="s">
        <v>90</v>
      </c>
      <c r="D80" s="172"/>
      <c r="E80" s="47">
        <f t="shared" si="1"/>
        <v>0</v>
      </c>
      <c r="F80" s="205"/>
      <c r="G80" s="206"/>
      <c r="H80" s="206"/>
      <c r="I80" s="207"/>
    </row>
    <row r="81" spans="1:9" ht="15.75" customHeight="1" x14ac:dyDescent="0.4">
      <c r="A81" s="48" t="s">
        <v>104</v>
      </c>
      <c r="B81" s="142">
        <v>1</v>
      </c>
      <c r="C81" s="41" t="s">
        <v>90</v>
      </c>
      <c r="D81" s="172"/>
      <c r="E81" s="47">
        <f t="shared" si="1"/>
        <v>0</v>
      </c>
      <c r="F81" s="205"/>
      <c r="G81" s="206"/>
      <c r="H81" s="206"/>
      <c r="I81" s="207"/>
    </row>
    <row r="82" spans="1:9" ht="15.75" customHeight="1" thickBot="1" x14ac:dyDescent="0.45">
      <c r="A82" s="48" t="s">
        <v>105</v>
      </c>
      <c r="B82" s="41">
        <v>104</v>
      </c>
      <c r="C82" s="41" t="s">
        <v>62</v>
      </c>
      <c r="D82" s="172"/>
      <c r="E82" s="47">
        <f t="shared" si="1"/>
        <v>0</v>
      </c>
      <c r="F82" s="205"/>
      <c r="G82" s="206"/>
      <c r="H82" s="206"/>
      <c r="I82" s="207"/>
    </row>
    <row r="83" spans="1:9" ht="15.75" customHeight="1" thickTop="1" thickBot="1" x14ac:dyDescent="0.45">
      <c r="A83" s="49" t="s">
        <v>106</v>
      </c>
      <c r="B83" s="41"/>
      <c r="C83" s="41"/>
      <c r="D83" s="164"/>
      <c r="E83" s="47"/>
      <c r="F83" s="208"/>
      <c r="G83" s="209"/>
      <c r="H83" s="209"/>
      <c r="I83" s="210"/>
    </row>
    <row r="84" spans="1:9" ht="15.75" customHeight="1" thickTop="1" thickBot="1" x14ac:dyDescent="0.45">
      <c r="A84" s="50" t="s">
        <v>107</v>
      </c>
      <c r="B84" s="41">
        <v>52</v>
      </c>
      <c r="C84" s="41" t="s">
        <v>62</v>
      </c>
      <c r="D84" s="172"/>
      <c r="E84" s="47">
        <f t="shared" si="1"/>
        <v>0</v>
      </c>
      <c r="F84" s="205"/>
      <c r="G84" s="206"/>
      <c r="H84" s="206"/>
      <c r="I84" s="207"/>
    </row>
    <row r="85" spans="1:9" ht="15.75" customHeight="1" thickTop="1" thickBot="1" x14ac:dyDescent="0.45">
      <c r="A85" s="49" t="s">
        <v>108</v>
      </c>
      <c r="B85" s="41"/>
      <c r="C85" s="41"/>
      <c r="D85" s="164"/>
      <c r="E85" s="47"/>
      <c r="F85" s="208"/>
      <c r="G85" s="209"/>
      <c r="H85" s="209"/>
      <c r="I85" s="210"/>
    </row>
    <row r="86" spans="1:9" ht="15.75" customHeight="1" thickTop="1" x14ac:dyDescent="0.4">
      <c r="A86" s="51" t="s">
        <v>109</v>
      </c>
      <c r="B86" s="41">
        <v>52</v>
      </c>
      <c r="C86" s="41" t="s">
        <v>62</v>
      </c>
      <c r="D86" s="172"/>
      <c r="E86" s="47">
        <f t="shared" si="1"/>
        <v>0</v>
      </c>
      <c r="F86" s="205"/>
      <c r="G86" s="206"/>
      <c r="H86" s="206"/>
      <c r="I86" s="207"/>
    </row>
    <row r="87" spans="1:9" ht="15.75" customHeight="1" x14ac:dyDescent="0.4">
      <c r="A87" s="51" t="s">
        <v>110</v>
      </c>
      <c r="B87" s="41">
        <v>52</v>
      </c>
      <c r="C87" s="41" t="s">
        <v>62</v>
      </c>
      <c r="D87" s="172"/>
      <c r="E87" s="47">
        <f t="shared" si="1"/>
        <v>0</v>
      </c>
      <c r="F87" s="205"/>
      <c r="G87" s="206"/>
      <c r="H87" s="206"/>
      <c r="I87" s="207"/>
    </row>
    <row r="88" spans="1:9" ht="15.75" customHeight="1" x14ac:dyDescent="0.4">
      <c r="A88" s="51" t="s">
        <v>111</v>
      </c>
      <c r="B88" s="41">
        <v>52</v>
      </c>
      <c r="C88" s="41" t="s">
        <v>62</v>
      </c>
      <c r="D88" s="172"/>
      <c r="E88" s="47">
        <f t="shared" si="1"/>
        <v>0</v>
      </c>
      <c r="F88" s="205"/>
      <c r="G88" s="206"/>
      <c r="H88" s="206"/>
      <c r="I88" s="207"/>
    </row>
    <row r="89" spans="1:9" ht="15.75" customHeight="1" x14ac:dyDescent="0.4">
      <c r="A89" s="51" t="s">
        <v>112</v>
      </c>
      <c r="B89" s="41">
        <v>52</v>
      </c>
      <c r="C89" s="41" t="s">
        <v>62</v>
      </c>
      <c r="D89" s="172"/>
      <c r="E89" s="47">
        <f t="shared" si="1"/>
        <v>0</v>
      </c>
      <c r="F89" s="205"/>
      <c r="G89" s="206"/>
      <c r="H89" s="206"/>
      <c r="I89" s="207"/>
    </row>
    <row r="90" spans="1:9" ht="15.75" customHeight="1" thickBot="1" x14ac:dyDescent="0.45">
      <c r="A90" s="50" t="s">
        <v>113</v>
      </c>
      <c r="B90" s="41">
        <v>52</v>
      </c>
      <c r="C90" s="41" t="s">
        <v>62</v>
      </c>
      <c r="D90" s="172"/>
      <c r="E90" s="47">
        <f t="shared" si="1"/>
        <v>0</v>
      </c>
      <c r="F90" s="205"/>
      <c r="G90" s="206"/>
      <c r="H90" s="206"/>
      <c r="I90" s="207"/>
    </row>
    <row r="91" spans="1:9" ht="15.75" customHeight="1" thickTop="1" thickBot="1" x14ac:dyDescent="0.45">
      <c r="A91" s="49" t="s">
        <v>114</v>
      </c>
      <c r="B91" s="41"/>
      <c r="C91" s="41"/>
      <c r="D91" s="164"/>
      <c r="E91" s="47"/>
      <c r="F91" s="208"/>
      <c r="G91" s="209"/>
      <c r="H91" s="209"/>
      <c r="I91" s="210"/>
    </row>
    <row r="92" spans="1:9" ht="15.75" customHeight="1" thickTop="1" x14ac:dyDescent="0.4">
      <c r="A92" s="50" t="s">
        <v>115</v>
      </c>
      <c r="B92" s="142">
        <v>1</v>
      </c>
      <c r="C92" s="41" t="s">
        <v>90</v>
      </c>
      <c r="D92" s="172"/>
      <c r="E92" s="47">
        <f t="shared" si="1"/>
        <v>0</v>
      </c>
      <c r="F92" s="205"/>
      <c r="G92" s="206"/>
      <c r="H92" s="206"/>
      <c r="I92" s="207"/>
    </row>
    <row r="93" spans="1:9" ht="15.75" customHeight="1" x14ac:dyDescent="0.4">
      <c r="A93" s="50" t="s">
        <v>116</v>
      </c>
      <c r="B93" s="142">
        <v>1</v>
      </c>
      <c r="C93" s="41" t="s">
        <v>90</v>
      </c>
      <c r="D93" s="172"/>
      <c r="E93" s="47">
        <f t="shared" si="1"/>
        <v>0</v>
      </c>
      <c r="F93" s="205"/>
      <c r="G93" s="206"/>
      <c r="H93" s="206"/>
      <c r="I93" s="207"/>
    </row>
    <row r="94" spans="1:9" ht="15.75" customHeight="1" thickBot="1" x14ac:dyDescent="0.45">
      <c r="A94" s="50" t="s">
        <v>117</v>
      </c>
      <c r="B94" s="142">
        <v>1</v>
      </c>
      <c r="C94" s="41" t="s">
        <v>90</v>
      </c>
      <c r="D94" s="172"/>
      <c r="E94" s="47">
        <f t="shared" si="1"/>
        <v>0</v>
      </c>
      <c r="F94" s="205"/>
      <c r="G94" s="206"/>
      <c r="H94" s="206"/>
      <c r="I94" s="207"/>
    </row>
    <row r="95" spans="1:9" ht="15.75" customHeight="1" thickTop="1" thickBot="1" x14ac:dyDescent="0.45">
      <c r="A95" s="49" t="s">
        <v>118</v>
      </c>
      <c r="B95" s="41"/>
      <c r="C95" s="41"/>
      <c r="D95" s="164"/>
      <c r="E95" s="47"/>
      <c r="F95" s="208"/>
      <c r="G95" s="209"/>
      <c r="H95" s="209"/>
      <c r="I95" s="210"/>
    </row>
    <row r="96" spans="1:9" ht="15.75" customHeight="1" thickTop="1" x14ac:dyDescent="0.4">
      <c r="A96" s="50" t="s">
        <v>119</v>
      </c>
      <c r="B96" s="142">
        <v>1</v>
      </c>
      <c r="C96" s="41" t="s">
        <v>90</v>
      </c>
      <c r="D96" s="172"/>
      <c r="E96" s="47">
        <f t="shared" si="1"/>
        <v>0</v>
      </c>
      <c r="F96" s="205"/>
      <c r="G96" s="206"/>
      <c r="H96" s="206"/>
      <c r="I96" s="207"/>
    </row>
    <row r="97" spans="1:9" ht="15.75" customHeight="1" x14ac:dyDescent="0.4">
      <c r="A97" s="51" t="s">
        <v>120</v>
      </c>
      <c r="B97" s="142">
        <v>1</v>
      </c>
      <c r="C97" s="41" t="s">
        <v>90</v>
      </c>
      <c r="D97" s="172"/>
      <c r="E97" s="47">
        <f t="shared" si="1"/>
        <v>0</v>
      </c>
      <c r="F97" s="205"/>
      <c r="G97" s="206"/>
      <c r="H97" s="206"/>
      <c r="I97" s="207"/>
    </row>
    <row r="98" spans="1:9" ht="15.75" customHeight="1" thickBot="1" x14ac:dyDescent="0.45">
      <c r="A98" s="50" t="s">
        <v>121</v>
      </c>
      <c r="B98" s="142">
        <v>1</v>
      </c>
      <c r="C98" s="41" t="s">
        <v>90</v>
      </c>
      <c r="D98" s="172"/>
      <c r="E98" s="47">
        <f t="shared" si="1"/>
        <v>0</v>
      </c>
      <c r="F98" s="205"/>
      <c r="G98" s="206"/>
      <c r="H98" s="206"/>
      <c r="I98" s="207"/>
    </row>
    <row r="99" spans="1:9" ht="15.75" customHeight="1" thickTop="1" thickBot="1" x14ac:dyDescent="0.45">
      <c r="A99" s="49" t="s">
        <v>122</v>
      </c>
      <c r="B99" s="41"/>
      <c r="C99" s="41"/>
      <c r="D99" s="164"/>
      <c r="E99" s="47"/>
      <c r="F99" s="208"/>
      <c r="G99" s="209"/>
      <c r="H99" s="209"/>
      <c r="I99" s="210"/>
    </row>
    <row r="100" spans="1:9" ht="15.75" customHeight="1" thickTop="1" x14ac:dyDescent="0.4">
      <c r="A100" s="50" t="s">
        <v>123</v>
      </c>
      <c r="B100" s="41">
        <v>1</v>
      </c>
      <c r="C100" s="41" t="s">
        <v>90</v>
      </c>
      <c r="D100" s="172"/>
      <c r="E100" s="47">
        <f t="shared" si="1"/>
        <v>0</v>
      </c>
      <c r="F100" s="205"/>
      <c r="G100" s="206"/>
      <c r="H100" s="206"/>
      <c r="I100" s="207"/>
    </row>
    <row r="101" spans="1:9" ht="15.75" customHeight="1" x14ac:dyDescent="0.4">
      <c r="A101" s="50" t="s">
        <v>124</v>
      </c>
      <c r="B101" s="41">
        <v>1</v>
      </c>
      <c r="C101" s="41" t="s">
        <v>90</v>
      </c>
      <c r="D101" s="172"/>
      <c r="E101" s="47">
        <f t="shared" si="1"/>
        <v>0</v>
      </c>
      <c r="F101" s="205"/>
      <c r="G101" s="206"/>
      <c r="H101" s="206"/>
      <c r="I101" s="207"/>
    </row>
    <row r="102" spans="1:9" ht="15.75" customHeight="1" x14ac:dyDescent="0.4">
      <c r="A102" s="50" t="s">
        <v>125</v>
      </c>
      <c r="B102" s="41">
        <v>1</v>
      </c>
      <c r="C102" s="41" t="s">
        <v>90</v>
      </c>
      <c r="D102" s="172"/>
      <c r="E102" s="47">
        <f t="shared" si="1"/>
        <v>0</v>
      </c>
      <c r="F102" s="205"/>
      <c r="G102" s="206"/>
      <c r="H102" s="206"/>
      <c r="I102" s="207"/>
    </row>
    <row r="103" spans="1:9" ht="15.75" customHeight="1" x14ac:dyDescent="0.4">
      <c r="A103" s="50" t="s">
        <v>126</v>
      </c>
      <c r="B103" s="41">
        <v>1</v>
      </c>
      <c r="C103" s="41" t="s">
        <v>90</v>
      </c>
      <c r="D103" s="172"/>
      <c r="E103" s="47">
        <f t="shared" si="1"/>
        <v>0</v>
      </c>
      <c r="F103" s="205"/>
      <c r="G103" s="206"/>
      <c r="H103" s="206"/>
      <c r="I103" s="207"/>
    </row>
    <row r="104" spans="1:9" ht="15.75" customHeight="1" x14ac:dyDescent="0.4">
      <c r="A104" s="50" t="s">
        <v>127</v>
      </c>
      <c r="B104" s="41">
        <v>1</v>
      </c>
      <c r="C104" s="41" t="s">
        <v>90</v>
      </c>
      <c r="D104" s="172"/>
      <c r="E104" s="47">
        <f t="shared" si="1"/>
        <v>0</v>
      </c>
      <c r="F104" s="205"/>
      <c r="G104" s="206"/>
      <c r="H104" s="206"/>
      <c r="I104" s="207"/>
    </row>
    <row r="105" spans="1:9" ht="15.75" customHeight="1" x14ac:dyDescent="0.4">
      <c r="A105" s="50" t="s">
        <v>128</v>
      </c>
      <c r="B105" s="41">
        <v>1</v>
      </c>
      <c r="C105" s="41" t="s">
        <v>90</v>
      </c>
      <c r="D105" s="172"/>
      <c r="E105" s="47">
        <f t="shared" si="1"/>
        <v>0</v>
      </c>
      <c r="F105" s="205"/>
      <c r="G105" s="206"/>
      <c r="H105" s="206"/>
      <c r="I105" s="207"/>
    </row>
    <row r="106" spans="1:9" ht="15.75" customHeight="1" x14ac:dyDescent="0.4">
      <c r="A106" s="50" t="s">
        <v>129</v>
      </c>
      <c r="B106" s="41">
        <v>1</v>
      </c>
      <c r="C106" s="41" t="s">
        <v>90</v>
      </c>
      <c r="D106" s="172"/>
      <c r="E106" s="47">
        <f t="shared" ref="E106:E130" si="2">SUM(B106)*D106</f>
        <v>0</v>
      </c>
      <c r="F106" s="205"/>
      <c r="G106" s="206"/>
      <c r="H106" s="206"/>
      <c r="I106" s="207"/>
    </row>
    <row r="107" spans="1:9" ht="15.75" customHeight="1" x14ac:dyDescent="0.4">
      <c r="A107" s="50" t="s">
        <v>130</v>
      </c>
      <c r="B107" s="142">
        <v>15</v>
      </c>
      <c r="C107" s="41" t="s">
        <v>131</v>
      </c>
      <c r="D107" s="172"/>
      <c r="E107" s="47">
        <f t="shared" si="2"/>
        <v>0</v>
      </c>
      <c r="F107" s="205" t="s">
        <v>132</v>
      </c>
      <c r="G107" s="206"/>
      <c r="H107" s="206"/>
      <c r="I107" s="207"/>
    </row>
    <row r="108" spans="1:9" ht="15.75" customHeight="1" x14ac:dyDescent="0.4">
      <c r="A108" s="50" t="s">
        <v>133</v>
      </c>
      <c r="B108" s="41">
        <v>1</v>
      </c>
      <c r="C108" s="41" t="s">
        <v>90</v>
      </c>
      <c r="D108" s="172"/>
      <c r="E108" s="47">
        <f t="shared" si="2"/>
        <v>0</v>
      </c>
      <c r="F108" s="205" t="s">
        <v>134</v>
      </c>
      <c r="G108" s="206"/>
      <c r="H108" s="206"/>
      <c r="I108" s="207"/>
    </row>
    <row r="109" spans="1:9" ht="15.75" customHeight="1" thickBot="1" x14ac:dyDescent="0.45">
      <c r="A109" s="50" t="s">
        <v>135</v>
      </c>
      <c r="B109" s="142">
        <v>1</v>
      </c>
      <c r="C109" s="41" t="s">
        <v>90</v>
      </c>
      <c r="D109" s="172"/>
      <c r="E109" s="47">
        <f t="shared" si="2"/>
        <v>0</v>
      </c>
      <c r="F109" s="205" t="s">
        <v>136</v>
      </c>
      <c r="G109" s="206"/>
      <c r="H109" s="206"/>
      <c r="I109" s="207"/>
    </row>
    <row r="110" spans="1:9" ht="15.75" customHeight="1" thickTop="1" thickBot="1" x14ac:dyDescent="0.45">
      <c r="A110" s="49" t="s">
        <v>137</v>
      </c>
      <c r="B110" s="41"/>
      <c r="C110" s="41"/>
      <c r="D110" s="164"/>
      <c r="E110" s="47"/>
      <c r="F110" s="208"/>
      <c r="G110" s="209"/>
      <c r="H110" s="209"/>
      <c r="I110" s="210"/>
    </row>
    <row r="111" spans="1:9" ht="15.75" customHeight="1" thickTop="1" x14ac:dyDescent="0.4">
      <c r="A111" s="50" t="s">
        <v>138</v>
      </c>
      <c r="B111" s="142">
        <v>1</v>
      </c>
      <c r="C111" s="41" t="s">
        <v>90</v>
      </c>
      <c r="D111" s="172"/>
      <c r="E111" s="47">
        <f t="shared" si="2"/>
        <v>0</v>
      </c>
      <c r="F111" s="205"/>
      <c r="G111" s="206"/>
      <c r="H111" s="206"/>
      <c r="I111" s="207"/>
    </row>
    <row r="112" spans="1:9" ht="15.75" customHeight="1" x14ac:dyDescent="0.4">
      <c r="A112" s="50" t="s">
        <v>139</v>
      </c>
      <c r="B112" s="142">
        <v>1</v>
      </c>
      <c r="C112" s="41" t="s">
        <v>90</v>
      </c>
      <c r="D112" s="172"/>
      <c r="E112" s="47">
        <f t="shared" si="2"/>
        <v>0</v>
      </c>
      <c r="F112" s="205"/>
      <c r="G112" s="206"/>
      <c r="H112" s="206"/>
      <c r="I112" s="207"/>
    </row>
    <row r="113" spans="1:9" ht="15.75" customHeight="1" x14ac:dyDescent="0.4">
      <c r="A113" s="48" t="s">
        <v>140</v>
      </c>
      <c r="B113" s="142">
        <v>1</v>
      </c>
      <c r="C113" s="41" t="s">
        <v>73</v>
      </c>
      <c r="D113" s="172"/>
      <c r="E113" s="47">
        <f t="shared" si="2"/>
        <v>0</v>
      </c>
      <c r="F113" s="205"/>
      <c r="G113" s="206"/>
      <c r="H113" s="206"/>
      <c r="I113" s="207"/>
    </row>
    <row r="114" spans="1:9" ht="15.75" customHeight="1" x14ac:dyDescent="0.4">
      <c r="A114" s="50" t="s">
        <v>141</v>
      </c>
      <c r="B114" s="142">
        <v>1</v>
      </c>
      <c r="C114" s="41" t="s">
        <v>90</v>
      </c>
      <c r="D114" s="172"/>
      <c r="E114" s="47">
        <f t="shared" si="2"/>
        <v>0</v>
      </c>
      <c r="F114" s="205"/>
      <c r="G114" s="206"/>
      <c r="H114" s="206"/>
      <c r="I114" s="207"/>
    </row>
    <row r="115" spans="1:9" ht="15.75" customHeight="1" thickBot="1" x14ac:dyDescent="0.45">
      <c r="A115" s="50" t="s">
        <v>142</v>
      </c>
      <c r="B115" s="142">
        <v>1</v>
      </c>
      <c r="C115" s="41" t="s">
        <v>90</v>
      </c>
      <c r="D115" s="172"/>
      <c r="E115" s="47">
        <f t="shared" si="2"/>
        <v>0</v>
      </c>
      <c r="F115" s="205"/>
      <c r="G115" s="206"/>
      <c r="H115" s="206"/>
      <c r="I115" s="207"/>
    </row>
    <row r="116" spans="1:9" ht="15.75" customHeight="1" thickTop="1" thickBot="1" x14ac:dyDescent="0.45">
      <c r="A116" s="49" t="s">
        <v>143</v>
      </c>
      <c r="B116" s="142"/>
      <c r="C116" s="41"/>
      <c r="D116" s="164"/>
      <c r="E116" s="47"/>
      <c r="F116" s="208"/>
      <c r="G116" s="209"/>
      <c r="H116" s="209"/>
      <c r="I116" s="210"/>
    </row>
    <row r="117" spans="1:9" ht="15.75" customHeight="1" thickTop="1" x14ac:dyDescent="0.4">
      <c r="A117" s="50" t="s">
        <v>144</v>
      </c>
      <c r="B117" s="142">
        <v>1</v>
      </c>
      <c r="C117" s="41" t="s">
        <v>90</v>
      </c>
      <c r="D117" s="172"/>
      <c r="E117" s="47">
        <f t="shared" si="2"/>
        <v>0</v>
      </c>
      <c r="F117" s="205"/>
      <c r="G117" s="206"/>
      <c r="H117" s="206"/>
      <c r="I117" s="207"/>
    </row>
    <row r="118" spans="1:9" ht="15.75" customHeight="1" x14ac:dyDescent="0.4">
      <c r="A118" s="50" t="s">
        <v>145</v>
      </c>
      <c r="B118" s="142">
        <v>1</v>
      </c>
      <c r="C118" s="41" t="s">
        <v>90</v>
      </c>
      <c r="D118" s="172"/>
      <c r="E118" s="47">
        <f t="shared" si="2"/>
        <v>0</v>
      </c>
      <c r="F118" s="205"/>
      <c r="G118" s="206"/>
      <c r="H118" s="206"/>
      <c r="I118" s="207"/>
    </row>
    <row r="119" spans="1:9" ht="15.75" customHeight="1" x14ac:dyDescent="0.4">
      <c r="A119" s="50" t="s">
        <v>146</v>
      </c>
      <c r="B119" s="142">
        <v>1</v>
      </c>
      <c r="C119" s="41" t="s">
        <v>90</v>
      </c>
      <c r="D119" s="172"/>
      <c r="E119" s="47">
        <f t="shared" si="2"/>
        <v>0</v>
      </c>
      <c r="F119" s="205"/>
      <c r="G119" s="206"/>
      <c r="H119" s="206"/>
      <c r="I119" s="207"/>
    </row>
    <row r="120" spans="1:9" ht="15.75" customHeight="1" x14ac:dyDescent="0.4">
      <c r="A120" s="50" t="s">
        <v>147</v>
      </c>
      <c r="B120" s="41">
        <v>15</v>
      </c>
      <c r="C120" s="41" t="s">
        <v>131</v>
      </c>
      <c r="D120" s="172"/>
      <c r="E120" s="47">
        <f t="shared" si="2"/>
        <v>0</v>
      </c>
      <c r="F120" s="205"/>
      <c r="G120" s="206"/>
      <c r="H120" s="206"/>
      <c r="I120" s="207"/>
    </row>
    <row r="121" spans="1:9" ht="15.75" customHeight="1" x14ac:dyDescent="0.4">
      <c r="A121" s="50" t="s">
        <v>148</v>
      </c>
      <c r="B121" s="41">
        <v>1</v>
      </c>
      <c r="C121" s="41" t="s">
        <v>90</v>
      </c>
      <c r="D121" s="172"/>
      <c r="E121" s="47">
        <f t="shared" si="2"/>
        <v>0</v>
      </c>
      <c r="F121" s="205"/>
      <c r="G121" s="206"/>
      <c r="H121" s="206"/>
      <c r="I121" s="207"/>
    </row>
    <row r="122" spans="1:9" ht="15.75" customHeight="1" thickBot="1" x14ac:dyDescent="0.45">
      <c r="A122" s="50" t="s">
        <v>149</v>
      </c>
      <c r="B122" s="142">
        <v>80</v>
      </c>
      <c r="C122" s="142" t="s">
        <v>131</v>
      </c>
      <c r="D122" s="172"/>
      <c r="E122" s="47">
        <f t="shared" si="2"/>
        <v>0</v>
      </c>
      <c r="F122" s="205"/>
      <c r="G122" s="206"/>
      <c r="H122" s="206"/>
      <c r="I122" s="207"/>
    </row>
    <row r="123" spans="1:9" ht="15.75" customHeight="1" thickTop="1" thickBot="1" x14ac:dyDescent="0.45">
      <c r="A123" s="49" t="s">
        <v>150</v>
      </c>
      <c r="B123" s="41"/>
      <c r="C123" s="41"/>
      <c r="D123" s="164"/>
      <c r="E123" s="47"/>
      <c r="F123" s="208"/>
      <c r="G123" s="209"/>
      <c r="H123" s="209"/>
      <c r="I123" s="210"/>
    </row>
    <row r="124" spans="1:9" ht="15.75" customHeight="1" thickTop="1" x14ac:dyDescent="0.4">
      <c r="A124" s="48" t="s">
        <v>151</v>
      </c>
      <c r="B124" s="142">
        <v>1</v>
      </c>
      <c r="C124" s="41" t="s">
        <v>73</v>
      </c>
      <c r="D124" s="172"/>
      <c r="E124" s="47">
        <f t="shared" si="2"/>
        <v>0</v>
      </c>
      <c r="F124" s="205"/>
      <c r="G124" s="206"/>
      <c r="H124" s="206"/>
      <c r="I124" s="207"/>
    </row>
    <row r="125" spans="1:9" ht="15.75" customHeight="1" x14ac:dyDescent="0.4">
      <c r="A125" s="48" t="s">
        <v>152</v>
      </c>
      <c r="B125" s="142">
        <v>1</v>
      </c>
      <c r="C125" s="41" t="s">
        <v>73</v>
      </c>
      <c r="D125" s="172"/>
      <c r="E125" s="47">
        <f t="shared" si="2"/>
        <v>0</v>
      </c>
      <c r="F125" s="205"/>
      <c r="G125" s="206"/>
      <c r="H125" s="206"/>
      <c r="I125" s="207"/>
    </row>
    <row r="126" spans="1:9" ht="15.75" customHeight="1" thickBot="1" x14ac:dyDescent="0.45">
      <c r="A126" s="48" t="s">
        <v>153</v>
      </c>
      <c r="B126" s="41"/>
      <c r="C126" s="41"/>
      <c r="D126" s="164"/>
      <c r="E126" s="144" t="s">
        <v>154</v>
      </c>
      <c r="F126" s="208" t="s">
        <v>155</v>
      </c>
      <c r="G126" s="209"/>
      <c r="H126" s="209"/>
      <c r="I126" s="210"/>
    </row>
    <row r="127" spans="1:9" ht="15.75" customHeight="1" thickTop="1" thickBot="1" x14ac:dyDescent="0.45">
      <c r="A127" s="49" t="s">
        <v>156</v>
      </c>
      <c r="B127" s="41"/>
      <c r="C127" s="41"/>
      <c r="D127" s="164"/>
      <c r="E127" s="47"/>
      <c r="F127" s="208"/>
      <c r="G127" s="209"/>
      <c r="H127" s="209"/>
      <c r="I127" s="210"/>
    </row>
    <row r="128" spans="1:9" ht="15.75" customHeight="1" thickTop="1" x14ac:dyDescent="0.4">
      <c r="A128" s="48" t="s">
        <v>157</v>
      </c>
      <c r="B128" s="142">
        <v>80</v>
      </c>
      <c r="C128" s="142" t="s">
        <v>131</v>
      </c>
      <c r="D128" s="172"/>
      <c r="E128" s="47">
        <f t="shared" si="2"/>
        <v>0</v>
      </c>
      <c r="F128" s="205"/>
      <c r="G128" s="206"/>
      <c r="H128" s="206"/>
      <c r="I128" s="207"/>
    </row>
    <row r="129" spans="1:9" ht="15.75" customHeight="1" x14ac:dyDescent="0.4">
      <c r="A129" s="48" t="s">
        <v>158</v>
      </c>
      <c r="B129" s="142">
        <v>1</v>
      </c>
      <c r="C129" s="41" t="s">
        <v>90</v>
      </c>
      <c r="D129" s="172"/>
      <c r="E129" s="47">
        <f t="shared" si="2"/>
        <v>0</v>
      </c>
      <c r="F129" s="205"/>
      <c r="G129" s="206"/>
      <c r="H129" s="206"/>
      <c r="I129" s="207"/>
    </row>
    <row r="130" spans="1:9" ht="15.75" customHeight="1" x14ac:dyDescent="0.4">
      <c r="A130" s="48" t="s">
        <v>159</v>
      </c>
      <c r="B130" s="142">
        <v>1</v>
      </c>
      <c r="C130" s="41" t="s">
        <v>90</v>
      </c>
      <c r="D130" s="172"/>
      <c r="E130" s="47">
        <f t="shared" si="2"/>
        <v>0</v>
      </c>
      <c r="F130" s="205"/>
      <c r="G130" s="206"/>
      <c r="H130" s="206"/>
      <c r="I130" s="207"/>
    </row>
    <row r="131" spans="1:9" ht="15.75" customHeight="1" thickBot="1" x14ac:dyDescent="0.45">
      <c r="A131" s="48"/>
      <c r="B131" s="41"/>
      <c r="C131" s="41"/>
      <c r="D131" s="46"/>
      <c r="E131" s="47"/>
      <c r="F131" s="208"/>
      <c r="G131" s="209"/>
      <c r="H131" s="209"/>
      <c r="I131" s="210"/>
    </row>
    <row r="132" spans="1:9" ht="23.25" customHeight="1" thickTop="1" thickBot="1" x14ac:dyDescent="0.45">
      <c r="A132" s="52" t="s">
        <v>160</v>
      </c>
      <c r="B132" s="53"/>
      <c r="C132" s="54"/>
      <c r="D132" s="55"/>
      <c r="E132" s="56">
        <f>SUM(E41:E130)</f>
        <v>0</v>
      </c>
      <c r="F132" s="199"/>
      <c r="G132" s="200"/>
      <c r="H132" s="200"/>
      <c r="I132" s="201"/>
    </row>
    <row r="133" spans="1:9" ht="23.25" customHeight="1" thickTop="1" thickBot="1" x14ac:dyDescent="0.45">
      <c r="A133" s="52" t="s">
        <v>161</v>
      </c>
      <c r="B133" s="53"/>
      <c r="C133" s="54"/>
      <c r="D133" s="55"/>
      <c r="E133" s="56">
        <f>SUM(E132)/B21</f>
        <v>0</v>
      </c>
      <c r="F133" s="199"/>
      <c r="G133" s="200"/>
      <c r="H133" s="200"/>
      <c r="I133" s="201"/>
    </row>
    <row r="134" spans="1:9" ht="23.25" customHeight="1" thickTop="1" thickBot="1" x14ac:dyDescent="0.45">
      <c r="A134" s="57"/>
      <c r="B134" s="58"/>
      <c r="C134" s="58"/>
      <c r="D134" s="58"/>
      <c r="E134" s="59"/>
      <c r="F134" s="60"/>
      <c r="G134" s="60"/>
      <c r="H134" s="60"/>
      <c r="I134" s="60"/>
    </row>
    <row r="135" spans="1:9" ht="23.25" customHeight="1" thickTop="1" thickBot="1" x14ac:dyDescent="0.45">
      <c r="A135" s="52" t="s">
        <v>162</v>
      </c>
      <c r="B135" s="53"/>
      <c r="C135" s="54"/>
      <c r="D135" s="55"/>
      <c r="E135" s="56"/>
      <c r="F135" s="199"/>
      <c r="G135" s="200"/>
      <c r="H135" s="200"/>
      <c r="I135" s="201"/>
    </row>
    <row r="136" spans="1:9" ht="23.25" customHeight="1" thickTop="1" x14ac:dyDescent="0.4">
      <c r="A136" s="61" t="s">
        <v>163</v>
      </c>
      <c r="B136" s="62"/>
      <c r="C136" s="63"/>
      <c r="D136" s="64"/>
      <c r="E136" s="174">
        <v>0</v>
      </c>
      <c r="F136" s="237"/>
      <c r="G136" s="238"/>
      <c r="H136" s="238"/>
      <c r="I136" s="239"/>
    </row>
    <row r="137" spans="1:9" ht="23.25" customHeight="1" thickBot="1" x14ac:dyDescent="0.45">
      <c r="A137" s="61" t="s">
        <v>164</v>
      </c>
      <c r="B137" s="66"/>
      <c r="C137" s="67"/>
      <c r="D137" s="68"/>
      <c r="E137" s="175">
        <v>0</v>
      </c>
      <c r="F137" s="247"/>
      <c r="G137" s="248"/>
      <c r="H137" s="248"/>
      <c r="I137" s="249"/>
    </row>
    <row r="138" spans="1:9" ht="23.25" customHeight="1" thickTop="1" thickBot="1" x14ac:dyDescent="0.45">
      <c r="A138" s="52" t="s">
        <v>165</v>
      </c>
      <c r="B138" s="53"/>
      <c r="C138" s="54"/>
      <c r="D138" s="55"/>
      <c r="E138" s="94">
        <f>SUM(E136:E137)</f>
        <v>0</v>
      </c>
      <c r="F138" s="199"/>
      <c r="G138" s="200"/>
      <c r="H138" s="200"/>
      <c r="I138" s="201"/>
    </row>
    <row r="139" spans="1:9" ht="23.25" customHeight="1" thickTop="1" thickBot="1" x14ac:dyDescent="0.45">
      <c r="A139" s="57"/>
      <c r="B139" s="58"/>
      <c r="C139" s="58"/>
      <c r="D139" s="58"/>
      <c r="E139" s="59"/>
      <c r="F139" s="60"/>
      <c r="G139" s="60"/>
      <c r="H139" s="60"/>
      <c r="I139" s="60"/>
    </row>
    <row r="140" spans="1:9" ht="23.25" customHeight="1" thickTop="1" thickBot="1" x14ac:dyDescent="0.45">
      <c r="A140" s="52" t="s">
        <v>166</v>
      </c>
      <c r="B140" s="53"/>
      <c r="C140" s="54"/>
      <c r="D140" s="54"/>
      <c r="E140" s="69"/>
      <c r="F140" s="54"/>
      <c r="G140" s="54"/>
      <c r="H140" s="54"/>
      <c r="I140" s="55"/>
    </row>
    <row r="141" spans="1:9" thickTop="1" thickBot="1" x14ac:dyDescent="0.45">
      <c r="A141" s="202"/>
      <c r="B141" s="203"/>
      <c r="C141" s="203"/>
      <c r="D141" s="203"/>
      <c r="E141" s="203"/>
      <c r="F141" s="203"/>
      <c r="G141" s="203"/>
      <c r="H141" s="203"/>
      <c r="I141" s="204"/>
    </row>
    <row r="142" spans="1:9" ht="15.4" thickBot="1" x14ac:dyDescent="0.45">
      <c r="A142" s="70" t="s">
        <v>167</v>
      </c>
      <c r="B142" s="71" t="s">
        <v>55</v>
      </c>
      <c r="C142" s="71" t="s">
        <v>56</v>
      </c>
      <c r="D142" s="71" t="s">
        <v>57</v>
      </c>
      <c r="E142" s="72" t="s">
        <v>58</v>
      </c>
      <c r="F142" s="72" t="s">
        <v>168</v>
      </c>
      <c r="G142" s="73" t="s">
        <v>58</v>
      </c>
      <c r="H142" s="80"/>
      <c r="I142" s="75"/>
    </row>
    <row r="143" spans="1:9" thickTop="1" thickBot="1" x14ac:dyDescent="0.45">
      <c r="A143" s="76" t="s">
        <v>169</v>
      </c>
      <c r="B143" s="128"/>
      <c r="C143" s="77"/>
      <c r="D143" s="128"/>
      <c r="E143" s="78"/>
      <c r="F143" s="78"/>
      <c r="G143" s="79"/>
      <c r="H143" s="80"/>
      <c r="I143" s="75"/>
    </row>
    <row r="144" spans="1:9" thickTop="1" thickBot="1" x14ac:dyDescent="0.45">
      <c r="A144" s="81" t="s">
        <v>170</v>
      </c>
      <c r="B144" s="129">
        <v>71.599999999999994</v>
      </c>
      <c r="C144" s="39" t="s">
        <v>171</v>
      </c>
      <c r="D144" s="176"/>
      <c r="E144" s="78">
        <f>SUM(B144)*D144</f>
        <v>0</v>
      </c>
      <c r="F144" s="82">
        <v>3</v>
      </c>
      <c r="G144" s="83">
        <f>SUM(E144*F144)</f>
        <v>0</v>
      </c>
      <c r="H144" s="80"/>
      <c r="I144" s="75"/>
    </row>
    <row r="145" spans="1:9" thickTop="1" thickBot="1" x14ac:dyDescent="0.45">
      <c r="A145" s="76" t="s">
        <v>172</v>
      </c>
      <c r="B145" s="129"/>
      <c r="C145" s="39"/>
      <c r="D145" s="129"/>
      <c r="E145" s="78"/>
      <c r="F145" s="78"/>
      <c r="G145" s="79"/>
      <c r="H145" s="80"/>
      <c r="I145" s="75"/>
    </row>
    <row r="146" spans="1:9" ht="15.4" thickTop="1" x14ac:dyDescent="0.4">
      <c r="A146" s="84" t="s">
        <v>172</v>
      </c>
      <c r="B146" s="129">
        <v>71.599999999999994</v>
      </c>
      <c r="C146" s="39" t="s">
        <v>171</v>
      </c>
      <c r="D146" s="176"/>
      <c r="E146" s="78">
        <f>SUM(B146)*D146</f>
        <v>0</v>
      </c>
      <c r="F146" s="82">
        <v>3</v>
      </c>
      <c r="G146" s="83">
        <f>SUM(E146*F146)</f>
        <v>0</v>
      </c>
      <c r="H146" s="80"/>
      <c r="I146" s="75"/>
    </row>
    <row r="147" spans="1:9" ht="15.4" thickBot="1" x14ac:dyDescent="0.45">
      <c r="A147" s="179" t="s">
        <v>173</v>
      </c>
      <c r="B147" s="129">
        <v>1</v>
      </c>
      <c r="C147" s="39" t="s">
        <v>90</v>
      </c>
      <c r="D147" s="176"/>
      <c r="E147" s="78">
        <f>SUM(B147)*D147</f>
        <v>0</v>
      </c>
      <c r="F147" s="85">
        <v>3</v>
      </c>
      <c r="G147" s="86">
        <f>SUM(E147*F147)</f>
        <v>0</v>
      </c>
      <c r="H147" s="80"/>
      <c r="I147" s="75"/>
    </row>
    <row r="148" spans="1:9" ht="15.4" thickBot="1" x14ac:dyDescent="0.45">
      <c r="A148" s="87" t="s">
        <v>174</v>
      </c>
      <c r="B148" s="40"/>
      <c r="C148" s="40"/>
      <c r="D148" s="40"/>
      <c r="E148" s="40"/>
      <c r="F148" s="88"/>
      <c r="G148" s="89">
        <f>SUM(G144:G147)</f>
        <v>0</v>
      </c>
      <c r="H148" s="80"/>
      <c r="I148" s="75"/>
    </row>
    <row r="149" spans="1:9" ht="15.4" thickBot="1" x14ac:dyDescent="0.45">
      <c r="A149" s="240"/>
      <c r="B149" s="241"/>
      <c r="C149" s="241"/>
      <c r="D149" s="241"/>
      <c r="E149" s="241"/>
      <c r="F149" s="241"/>
      <c r="G149" s="241"/>
      <c r="H149" s="241"/>
      <c r="I149" s="242"/>
    </row>
    <row r="150" spans="1:9" ht="15.4" thickBot="1" x14ac:dyDescent="0.45">
      <c r="A150" s="70" t="s">
        <v>175</v>
      </c>
      <c r="B150" s="71" t="s">
        <v>55</v>
      </c>
      <c r="C150" s="71" t="s">
        <v>56</v>
      </c>
      <c r="D150" s="71" t="s">
        <v>57</v>
      </c>
      <c r="E150" s="72" t="s">
        <v>58</v>
      </c>
      <c r="F150" s="72" t="s">
        <v>168</v>
      </c>
      <c r="G150" s="73" t="s">
        <v>58</v>
      </c>
      <c r="H150" s="80"/>
      <c r="I150" s="75"/>
    </row>
    <row r="151" spans="1:9" thickTop="1" thickBot="1" x14ac:dyDescent="0.45">
      <c r="A151" s="76" t="s">
        <v>169</v>
      </c>
      <c r="B151" s="128"/>
      <c r="C151" s="77"/>
      <c r="D151" s="128"/>
      <c r="E151" s="78"/>
      <c r="F151" s="78"/>
      <c r="G151" s="79"/>
      <c r="H151" s="80"/>
      <c r="I151" s="75"/>
    </row>
    <row r="152" spans="1:9" thickTop="1" thickBot="1" x14ac:dyDescent="0.45">
      <c r="A152" s="81" t="s">
        <v>170</v>
      </c>
      <c r="B152" s="129">
        <v>71.599999999999994</v>
      </c>
      <c r="C152" s="39" t="s">
        <v>171</v>
      </c>
      <c r="D152" s="176"/>
      <c r="E152" s="78">
        <f>SUM(B152)*D152</f>
        <v>0</v>
      </c>
      <c r="F152" s="82">
        <v>16</v>
      </c>
      <c r="G152" s="83">
        <f>SUM(E152*F152)</f>
        <v>0</v>
      </c>
      <c r="H152" s="80"/>
      <c r="I152" s="75"/>
    </row>
    <row r="153" spans="1:9" thickTop="1" thickBot="1" x14ac:dyDescent="0.45">
      <c r="A153" s="76" t="s">
        <v>172</v>
      </c>
      <c r="B153" s="129"/>
      <c r="C153" s="39"/>
      <c r="D153" s="129"/>
      <c r="E153" s="78"/>
      <c r="F153" s="78"/>
      <c r="G153" s="79"/>
      <c r="H153" s="80"/>
      <c r="I153" s="75"/>
    </row>
    <row r="154" spans="1:9" ht="15.4" thickTop="1" x14ac:dyDescent="0.4">
      <c r="A154" s="84" t="s">
        <v>172</v>
      </c>
      <c r="B154" s="129">
        <v>71.599999999999994</v>
      </c>
      <c r="C154" s="39" t="s">
        <v>171</v>
      </c>
      <c r="D154" s="176"/>
      <c r="E154" s="78">
        <f>SUM(B154)*D154</f>
        <v>0</v>
      </c>
      <c r="F154" s="82">
        <v>16</v>
      </c>
      <c r="G154" s="83">
        <f>SUM(E154*F154)</f>
        <v>0</v>
      </c>
      <c r="H154" s="80"/>
      <c r="I154" s="75"/>
    </row>
    <row r="155" spans="1:9" ht="15.4" thickBot="1" x14ac:dyDescent="0.45">
      <c r="A155" s="179" t="s">
        <v>173</v>
      </c>
      <c r="B155" s="129">
        <v>1</v>
      </c>
      <c r="C155" s="39" t="s">
        <v>90</v>
      </c>
      <c r="D155" s="176"/>
      <c r="E155" s="78">
        <f>SUM(B155)*D155</f>
        <v>0</v>
      </c>
      <c r="F155" s="85">
        <v>16</v>
      </c>
      <c r="G155" s="86">
        <f>SUM(E155*F155)</f>
        <v>0</v>
      </c>
      <c r="H155" s="80"/>
      <c r="I155" s="75"/>
    </row>
    <row r="156" spans="1:9" ht="15.4" thickBot="1" x14ac:dyDescent="0.45">
      <c r="A156" s="87" t="s">
        <v>176</v>
      </c>
      <c r="B156" s="40"/>
      <c r="C156" s="40"/>
      <c r="D156" s="40"/>
      <c r="E156" s="40"/>
      <c r="F156" s="88"/>
      <c r="G156" s="89">
        <f>SUM(G152:G155)</f>
        <v>0</v>
      </c>
      <c r="H156" s="80"/>
      <c r="I156" s="75"/>
    </row>
    <row r="157" spans="1:9" ht="15.4" thickBot="1" x14ac:dyDescent="0.45">
      <c r="A157" s="250"/>
      <c r="B157" s="251"/>
      <c r="C157" s="251"/>
      <c r="D157" s="251"/>
      <c r="E157" s="251"/>
      <c r="F157" s="251"/>
      <c r="G157" s="251"/>
      <c r="H157" s="251"/>
      <c r="I157" s="252"/>
    </row>
    <row r="158" spans="1:9" ht="15.4" thickBot="1" x14ac:dyDescent="0.45">
      <c r="A158" s="70" t="s">
        <v>254</v>
      </c>
      <c r="B158" s="71" t="s">
        <v>55</v>
      </c>
      <c r="C158" s="71" t="s">
        <v>56</v>
      </c>
      <c r="D158" s="71" t="s">
        <v>57</v>
      </c>
      <c r="E158" s="72" t="s">
        <v>58</v>
      </c>
      <c r="F158" s="72" t="s">
        <v>168</v>
      </c>
      <c r="G158" s="73" t="s">
        <v>58</v>
      </c>
      <c r="H158" s="80"/>
      <c r="I158" s="75"/>
    </row>
    <row r="159" spans="1:9" thickTop="1" thickBot="1" x14ac:dyDescent="0.45">
      <c r="A159" s="76" t="s">
        <v>169</v>
      </c>
      <c r="B159" s="128"/>
      <c r="C159" s="77"/>
      <c r="D159" s="166"/>
      <c r="E159" s="78"/>
      <c r="F159" s="78"/>
      <c r="G159" s="79"/>
      <c r="H159" s="80"/>
      <c r="I159" s="75"/>
    </row>
    <row r="160" spans="1:9" thickTop="1" thickBot="1" x14ac:dyDescent="0.45">
      <c r="A160" s="81" t="s">
        <v>170</v>
      </c>
      <c r="B160" s="129">
        <v>85.2</v>
      </c>
      <c r="C160" s="39" t="s">
        <v>171</v>
      </c>
      <c r="D160" s="178"/>
      <c r="E160" s="78">
        <f>SUM(B160)*D160</f>
        <v>0</v>
      </c>
      <c r="F160" s="82">
        <v>7</v>
      </c>
      <c r="G160" s="83">
        <f>SUM(E160*F160)</f>
        <v>0</v>
      </c>
      <c r="H160" s="80"/>
      <c r="I160" s="75"/>
    </row>
    <row r="161" spans="1:9" thickTop="1" thickBot="1" x14ac:dyDescent="0.45">
      <c r="A161" s="76" t="s">
        <v>172</v>
      </c>
      <c r="B161" s="129"/>
      <c r="C161" s="39"/>
      <c r="D161" s="167"/>
      <c r="E161" s="78"/>
      <c r="F161" s="78"/>
      <c r="G161" s="79"/>
      <c r="H161" s="80"/>
      <c r="I161" s="75"/>
    </row>
    <row r="162" spans="1:9" ht="15.4" thickTop="1" x14ac:dyDescent="0.4">
      <c r="A162" s="84" t="s">
        <v>172</v>
      </c>
      <c r="B162" s="129">
        <v>85.2</v>
      </c>
      <c r="C162" s="39" t="s">
        <v>171</v>
      </c>
      <c r="D162" s="178"/>
      <c r="E162" s="78">
        <f>SUM(B162)*D162</f>
        <v>0</v>
      </c>
      <c r="F162" s="82">
        <v>7</v>
      </c>
      <c r="G162" s="83">
        <f>SUM(E162*F162)</f>
        <v>0</v>
      </c>
      <c r="H162" s="80"/>
      <c r="I162" s="75"/>
    </row>
    <row r="163" spans="1:9" ht="15.4" thickBot="1" x14ac:dyDescent="0.45">
      <c r="A163" s="179" t="s">
        <v>173</v>
      </c>
      <c r="B163" s="129">
        <v>1</v>
      </c>
      <c r="C163" s="39" t="s">
        <v>90</v>
      </c>
      <c r="D163" s="176"/>
      <c r="E163" s="78">
        <f>SUM(B163)*D163</f>
        <v>0</v>
      </c>
      <c r="F163" s="85">
        <v>7</v>
      </c>
      <c r="G163" s="86">
        <f>SUM(E163*F163)</f>
        <v>0</v>
      </c>
      <c r="H163" s="80"/>
      <c r="I163" s="75"/>
    </row>
    <row r="164" spans="1:9" ht="15.4" thickBot="1" x14ac:dyDescent="0.45">
      <c r="A164" s="87" t="s">
        <v>255</v>
      </c>
      <c r="B164" s="40"/>
      <c r="C164" s="40"/>
      <c r="D164" s="40"/>
      <c r="E164" s="40"/>
      <c r="F164" s="88"/>
      <c r="G164" s="89">
        <f>SUM(G160:G163)</f>
        <v>0</v>
      </c>
      <c r="H164" s="90"/>
      <c r="I164" s="75"/>
    </row>
    <row r="165" spans="1:9" ht="15.4" thickBot="1" x14ac:dyDescent="0.45">
      <c r="A165" s="253"/>
      <c r="B165" s="254"/>
      <c r="C165" s="254"/>
      <c r="D165" s="254"/>
      <c r="E165" s="254"/>
      <c r="F165" s="254"/>
      <c r="G165" s="254"/>
      <c r="H165" s="255"/>
      <c r="I165" s="256"/>
    </row>
    <row r="166" spans="1:9" ht="15.4" thickBot="1" x14ac:dyDescent="0.45">
      <c r="A166" s="70" t="s">
        <v>177</v>
      </c>
      <c r="B166" s="71" t="s">
        <v>55</v>
      </c>
      <c r="C166" s="71" t="s">
        <v>56</v>
      </c>
      <c r="D166" s="71" t="s">
        <v>57</v>
      </c>
      <c r="E166" s="72" t="s">
        <v>58</v>
      </c>
      <c r="F166" s="72" t="s">
        <v>168</v>
      </c>
      <c r="G166" s="73" t="s">
        <v>58</v>
      </c>
      <c r="H166" s="74"/>
      <c r="I166" s="75"/>
    </row>
    <row r="167" spans="1:9" thickTop="1" thickBot="1" x14ac:dyDescent="0.45">
      <c r="A167" s="76" t="s">
        <v>169</v>
      </c>
      <c r="B167" s="128"/>
      <c r="C167" s="77"/>
      <c r="D167" s="128"/>
      <c r="E167" s="78"/>
      <c r="F167" s="78"/>
      <c r="G167" s="79"/>
      <c r="H167" s="80"/>
      <c r="I167" s="75"/>
    </row>
    <row r="168" spans="1:9" thickTop="1" thickBot="1" x14ac:dyDescent="0.45">
      <c r="A168" s="81" t="s">
        <v>170</v>
      </c>
      <c r="B168" s="129">
        <v>85.2</v>
      </c>
      <c r="C168" s="39" t="s">
        <v>171</v>
      </c>
      <c r="D168" s="176"/>
      <c r="E168" s="78">
        <f>SUM(B168)*D168</f>
        <v>0</v>
      </c>
      <c r="F168" s="82">
        <v>11</v>
      </c>
      <c r="G168" s="83">
        <f>SUM(E168*F168)</f>
        <v>0</v>
      </c>
      <c r="H168" s="80"/>
      <c r="I168" s="75"/>
    </row>
    <row r="169" spans="1:9" thickTop="1" thickBot="1" x14ac:dyDescent="0.45">
      <c r="A169" s="76" t="s">
        <v>172</v>
      </c>
      <c r="B169" s="129"/>
      <c r="C169" s="39"/>
      <c r="D169" s="129"/>
      <c r="E169" s="78"/>
      <c r="F169" s="78"/>
      <c r="G169" s="79"/>
      <c r="H169" s="80"/>
      <c r="I169" s="75"/>
    </row>
    <row r="170" spans="1:9" ht="15.4" thickTop="1" x14ac:dyDescent="0.4">
      <c r="A170" s="84" t="s">
        <v>172</v>
      </c>
      <c r="B170" s="129">
        <v>85.2</v>
      </c>
      <c r="C170" s="39" t="s">
        <v>171</v>
      </c>
      <c r="D170" s="176"/>
      <c r="E170" s="78">
        <f>SUM(B170)*D170</f>
        <v>0</v>
      </c>
      <c r="F170" s="82">
        <v>11</v>
      </c>
      <c r="G170" s="83">
        <f>SUM(E170*F170)</f>
        <v>0</v>
      </c>
      <c r="H170" s="80"/>
      <c r="I170" s="75"/>
    </row>
    <row r="171" spans="1:9" ht="15.4" thickBot="1" x14ac:dyDescent="0.45">
      <c r="A171" s="179" t="s">
        <v>173</v>
      </c>
      <c r="B171" s="129">
        <v>1</v>
      </c>
      <c r="C171" s="39" t="s">
        <v>90</v>
      </c>
      <c r="D171" s="176"/>
      <c r="E171" s="78">
        <f>SUM(B171)*D171</f>
        <v>0</v>
      </c>
      <c r="F171" s="85">
        <v>11</v>
      </c>
      <c r="G171" s="86">
        <f>SUM(E171*F171)</f>
        <v>0</v>
      </c>
      <c r="H171" s="80"/>
      <c r="I171" s="75"/>
    </row>
    <row r="172" spans="1:9" ht="15.4" thickBot="1" x14ac:dyDescent="0.45">
      <c r="A172" s="87" t="s">
        <v>178</v>
      </c>
      <c r="B172" s="40"/>
      <c r="C172" s="40"/>
      <c r="D172" s="40"/>
      <c r="E172" s="40"/>
      <c r="F172" s="88"/>
      <c r="G172" s="89">
        <f>SUM(G168:G171)</f>
        <v>0</v>
      </c>
      <c r="H172" s="90"/>
      <c r="I172" s="75"/>
    </row>
    <row r="173" spans="1:9" ht="15.4" thickBot="1" x14ac:dyDescent="0.45">
      <c r="A173" s="240"/>
      <c r="B173" s="241"/>
      <c r="C173" s="241"/>
      <c r="D173" s="241"/>
      <c r="E173" s="241"/>
      <c r="F173" s="241"/>
      <c r="G173" s="241"/>
      <c r="H173" s="241"/>
      <c r="I173" s="242"/>
    </row>
    <row r="174" spans="1:9" ht="15.4" thickBot="1" x14ac:dyDescent="0.45">
      <c r="A174" s="70" t="s">
        <v>256</v>
      </c>
      <c r="B174" s="71" t="s">
        <v>55</v>
      </c>
      <c r="C174" s="71" t="s">
        <v>56</v>
      </c>
      <c r="D174" s="71" t="s">
        <v>57</v>
      </c>
      <c r="E174" s="72" t="s">
        <v>58</v>
      </c>
      <c r="F174" s="72" t="s">
        <v>168</v>
      </c>
      <c r="G174" s="73" t="s">
        <v>58</v>
      </c>
      <c r="H174" s="80"/>
      <c r="I174" s="75"/>
    </row>
    <row r="175" spans="1:9" thickTop="1" thickBot="1" x14ac:dyDescent="0.45">
      <c r="A175" s="76" t="s">
        <v>169</v>
      </c>
      <c r="B175" s="128"/>
      <c r="C175" s="77"/>
      <c r="D175" s="128"/>
      <c r="E175" s="78"/>
      <c r="F175" s="78"/>
      <c r="G175" s="79"/>
      <c r="H175" s="80"/>
      <c r="I175" s="75"/>
    </row>
    <row r="176" spans="1:9" thickTop="1" thickBot="1" x14ac:dyDescent="0.45">
      <c r="A176" s="81" t="s">
        <v>170</v>
      </c>
      <c r="B176" s="129">
        <v>86.1</v>
      </c>
      <c r="C176" s="39" t="s">
        <v>171</v>
      </c>
      <c r="D176" s="176"/>
      <c r="E176" s="78">
        <f>SUM(B176)*D176</f>
        <v>0</v>
      </c>
      <c r="F176" s="82">
        <v>11</v>
      </c>
      <c r="G176" s="83">
        <f>SUM(E176*F176)</f>
        <v>0</v>
      </c>
      <c r="H176" s="80"/>
      <c r="I176" s="75"/>
    </row>
    <row r="177" spans="1:9" thickTop="1" thickBot="1" x14ac:dyDescent="0.45">
      <c r="A177" s="76" t="s">
        <v>172</v>
      </c>
      <c r="B177" s="129"/>
      <c r="C177" s="39"/>
      <c r="D177" s="129"/>
      <c r="E177" s="78"/>
      <c r="F177" s="78"/>
      <c r="G177" s="79"/>
      <c r="H177" s="80"/>
      <c r="I177" s="75"/>
    </row>
    <row r="178" spans="1:9" ht="15.4" thickTop="1" x14ac:dyDescent="0.4">
      <c r="A178" s="84" t="s">
        <v>172</v>
      </c>
      <c r="B178" s="129">
        <v>86.1</v>
      </c>
      <c r="C178" s="39" t="s">
        <v>171</v>
      </c>
      <c r="D178" s="176"/>
      <c r="E178" s="78">
        <f>SUM(B178)*D178</f>
        <v>0</v>
      </c>
      <c r="F178" s="82">
        <v>11</v>
      </c>
      <c r="G178" s="83">
        <f>SUM(E178*F178)</f>
        <v>0</v>
      </c>
      <c r="H178" s="80"/>
      <c r="I178" s="75"/>
    </row>
    <row r="179" spans="1:9" ht="15.4" thickBot="1" x14ac:dyDescent="0.45">
      <c r="A179" s="179" t="s">
        <v>173</v>
      </c>
      <c r="B179" s="129">
        <v>1</v>
      </c>
      <c r="C179" s="39" t="s">
        <v>90</v>
      </c>
      <c r="D179" s="176"/>
      <c r="E179" s="78">
        <f>SUM(B179)*D179</f>
        <v>0</v>
      </c>
      <c r="F179" s="85">
        <v>11</v>
      </c>
      <c r="G179" s="86">
        <f>SUM(E179*F179)</f>
        <v>0</v>
      </c>
      <c r="H179" s="80"/>
      <c r="I179" s="75"/>
    </row>
    <row r="180" spans="1:9" ht="15.4" thickBot="1" x14ac:dyDescent="0.45">
      <c r="A180" s="87" t="s">
        <v>178</v>
      </c>
      <c r="B180" s="40"/>
      <c r="C180" s="40"/>
      <c r="D180" s="40"/>
      <c r="E180" s="40"/>
      <c r="F180" s="88"/>
      <c r="G180" s="89">
        <f>SUM(G176:G179)</f>
        <v>0</v>
      </c>
      <c r="H180" s="80"/>
      <c r="I180" s="75"/>
    </row>
    <row r="181" spans="1:9" ht="15.4" thickBot="1" x14ac:dyDescent="0.45">
      <c r="A181" s="240"/>
      <c r="B181" s="241"/>
      <c r="C181" s="241"/>
      <c r="D181" s="241"/>
      <c r="E181" s="241"/>
      <c r="F181" s="241"/>
      <c r="G181" s="241"/>
      <c r="H181" s="241"/>
      <c r="I181" s="242"/>
    </row>
    <row r="182" spans="1:9" ht="15.4" thickBot="1" x14ac:dyDescent="0.45">
      <c r="A182" s="70" t="s">
        <v>180</v>
      </c>
      <c r="B182" s="71" t="s">
        <v>55</v>
      </c>
      <c r="C182" s="71" t="s">
        <v>56</v>
      </c>
      <c r="D182" s="71" t="s">
        <v>57</v>
      </c>
      <c r="E182" s="72" t="s">
        <v>58</v>
      </c>
      <c r="F182" s="72" t="s">
        <v>168</v>
      </c>
      <c r="G182" s="73" t="s">
        <v>58</v>
      </c>
      <c r="H182" s="80"/>
      <c r="I182" s="75"/>
    </row>
    <row r="183" spans="1:9" thickTop="1" thickBot="1" x14ac:dyDescent="0.45">
      <c r="A183" s="76" t="s">
        <v>169</v>
      </c>
      <c r="B183" s="128"/>
      <c r="C183" s="77"/>
      <c r="D183" s="128"/>
      <c r="E183" s="78"/>
      <c r="F183" s="78"/>
      <c r="G183" s="79"/>
      <c r="H183" s="80"/>
      <c r="I183" s="75"/>
    </row>
    <row r="184" spans="1:9" thickTop="1" thickBot="1" x14ac:dyDescent="0.45">
      <c r="A184" s="81" t="s">
        <v>170</v>
      </c>
      <c r="B184" s="129">
        <v>94.2</v>
      </c>
      <c r="C184" s="39" t="s">
        <v>171</v>
      </c>
      <c r="D184" s="176"/>
      <c r="E184" s="78">
        <f>SUM(B184)*D184</f>
        <v>0</v>
      </c>
      <c r="F184" s="82">
        <v>22</v>
      </c>
      <c r="G184" s="83">
        <f>SUM(E184*F184)</f>
        <v>0</v>
      </c>
      <c r="H184" s="80"/>
      <c r="I184" s="75"/>
    </row>
    <row r="185" spans="1:9" thickTop="1" thickBot="1" x14ac:dyDescent="0.45">
      <c r="A185" s="76" t="s">
        <v>172</v>
      </c>
      <c r="B185" s="129"/>
      <c r="C185" s="39"/>
      <c r="D185" s="129"/>
      <c r="E185" s="78"/>
      <c r="F185" s="78"/>
      <c r="G185" s="79"/>
      <c r="H185" s="80"/>
      <c r="I185" s="75"/>
    </row>
    <row r="186" spans="1:9" ht="15.4" thickTop="1" x14ac:dyDescent="0.4">
      <c r="A186" s="84" t="s">
        <v>172</v>
      </c>
      <c r="B186" s="129">
        <v>94.2</v>
      </c>
      <c r="C186" s="39" t="s">
        <v>171</v>
      </c>
      <c r="D186" s="176"/>
      <c r="E186" s="78">
        <f>SUM(B186)*D186</f>
        <v>0</v>
      </c>
      <c r="F186" s="82">
        <v>22</v>
      </c>
      <c r="G186" s="83">
        <f>SUM(E186*F186)</f>
        <v>0</v>
      </c>
      <c r="H186" s="80"/>
      <c r="I186" s="75"/>
    </row>
    <row r="187" spans="1:9" ht="15.4" thickBot="1" x14ac:dyDescent="0.45">
      <c r="A187" s="179" t="s">
        <v>173</v>
      </c>
      <c r="B187" s="129">
        <v>1</v>
      </c>
      <c r="C187" s="39" t="s">
        <v>90</v>
      </c>
      <c r="D187" s="176"/>
      <c r="E187" s="78">
        <f>SUM(B187)*D187</f>
        <v>0</v>
      </c>
      <c r="F187" s="85">
        <v>22</v>
      </c>
      <c r="G187" s="86">
        <f>SUM(E187*F187)</f>
        <v>0</v>
      </c>
      <c r="H187" s="80"/>
      <c r="I187" s="75"/>
    </row>
    <row r="188" spans="1:9" ht="15.4" thickBot="1" x14ac:dyDescent="0.45">
      <c r="A188" s="87" t="s">
        <v>181</v>
      </c>
      <c r="B188" s="40"/>
      <c r="C188" s="40"/>
      <c r="D188" s="40"/>
      <c r="E188" s="40"/>
      <c r="F188" s="88"/>
      <c r="G188" s="89">
        <f>SUM(G184:G187)</f>
        <v>0</v>
      </c>
      <c r="H188" s="80"/>
      <c r="I188" s="75"/>
    </row>
    <row r="189" spans="1:9" ht="15.4" thickBot="1" x14ac:dyDescent="0.45">
      <c r="A189" s="250"/>
      <c r="B189" s="251"/>
      <c r="C189" s="251"/>
      <c r="D189" s="251"/>
      <c r="E189" s="251"/>
      <c r="F189" s="251"/>
      <c r="G189" s="251"/>
      <c r="H189" s="251"/>
      <c r="I189" s="252"/>
    </row>
    <row r="190" spans="1:9" ht="15.4" thickBot="1" x14ac:dyDescent="0.45">
      <c r="A190" s="70" t="s">
        <v>257</v>
      </c>
      <c r="B190" s="71" t="s">
        <v>55</v>
      </c>
      <c r="C190" s="71" t="s">
        <v>56</v>
      </c>
      <c r="D190" s="71" t="s">
        <v>57</v>
      </c>
      <c r="E190" s="72" t="s">
        <v>58</v>
      </c>
      <c r="F190" s="72" t="s">
        <v>168</v>
      </c>
      <c r="G190" s="73" t="s">
        <v>58</v>
      </c>
      <c r="H190" s="80"/>
      <c r="I190" s="75"/>
    </row>
    <row r="191" spans="1:9" thickTop="1" thickBot="1" x14ac:dyDescent="0.45">
      <c r="A191" s="76" t="s">
        <v>169</v>
      </c>
      <c r="B191" s="128"/>
      <c r="C191" s="77"/>
      <c r="D191" s="128"/>
      <c r="E191" s="78"/>
      <c r="F191" s="78"/>
      <c r="G191" s="79"/>
      <c r="H191" s="80"/>
      <c r="I191" s="75"/>
    </row>
    <row r="192" spans="1:9" thickTop="1" thickBot="1" x14ac:dyDescent="0.45">
      <c r="A192" s="81" t="s">
        <v>170</v>
      </c>
      <c r="B192" s="129">
        <v>108.3</v>
      </c>
      <c r="C192" s="39" t="s">
        <v>171</v>
      </c>
      <c r="D192" s="176"/>
      <c r="E192" s="78">
        <f>SUM(B192)*D192</f>
        <v>0</v>
      </c>
      <c r="F192" s="82">
        <v>10</v>
      </c>
      <c r="G192" s="83">
        <f>SUM(E192*F192)</f>
        <v>0</v>
      </c>
      <c r="H192" s="80"/>
      <c r="I192" s="75"/>
    </row>
    <row r="193" spans="1:9" thickTop="1" thickBot="1" x14ac:dyDescent="0.45">
      <c r="A193" s="76" t="s">
        <v>172</v>
      </c>
      <c r="B193" s="129"/>
      <c r="C193" s="39"/>
      <c r="D193" s="129"/>
      <c r="E193" s="78"/>
      <c r="F193" s="78"/>
      <c r="G193" s="79"/>
      <c r="H193" s="80"/>
      <c r="I193" s="75"/>
    </row>
    <row r="194" spans="1:9" ht="15.4" thickTop="1" x14ac:dyDescent="0.4">
      <c r="A194" s="84" t="s">
        <v>172</v>
      </c>
      <c r="B194" s="129">
        <v>108.3</v>
      </c>
      <c r="C194" s="39" t="s">
        <v>171</v>
      </c>
      <c r="D194" s="176"/>
      <c r="E194" s="78">
        <f>SUM(B194)*D194</f>
        <v>0</v>
      </c>
      <c r="F194" s="82">
        <v>10</v>
      </c>
      <c r="G194" s="83">
        <f>SUM(E194*F194)</f>
        <v>0</v>
      </c>
      <c r="H194" s="80"/>
      <c r="I194" s="75"/>
    </row>
    <row r="195" spans="1:9" ht="15.4" thickBot="1" x14ac:dyDescent="0.45">
      <c r="A195" s="179" t="s">
        <v>173</v>
      </c>
      <c r="B195" s="129">
        <v>1</v>
      </c>
      <c r="C195" s="39" t="s">
        <v>90</v>
      </c>
      <c r="D195" s="176"/>
      <c r="E195" s="78">
        <f>SUM(B195)*D195</f>
        <v>0</v>
      </c>
      <c r="F195" s="82">
        <v>10</v>
      </c>
      <c r="G195" s="83">
        <f>SUM(E195*F195)</f>
        <v>0</v>
      </c>
      <c r="H195" s="65"/>
      <c r="I195" s="75"/>
    </row>
    <row r="196" spans="1:9" ht="15.4" thickBot="1" x14ac:dyDescent="0.45">
      <c r="A196" s="87" t="s">
        <v>258</v>
      </c>
      <c r="B196" s="40"/>
      <c r="C196" s="40"/>
      <c r="D196" s="40"/>
      <c r="E196" s="40"/>
      <c r="F196" s="40"/>
      <c r="G196" s="89">
        <f>SUM(G192:G195)</f>
        <v>0</v>
      </c>
      <c r="H196" s="151"/>
      <c r="I196" s="152"/>
    </row>
    <row r="197" spans="1:9" ht="15.4" thickBot="1" x14ac:dyDescent="0.45">
      <c r="A197" s="196"/>
      <c r="B197" s="196"/>
      <c r="C197" s="196"/>
      <c r="D197" s="196"/>
      <c r="E197" s="196"/>
      <c r="F197" s="196"/>
      <c r="G197" s="196"/>
      <c r="H197" s="196"/>
      <c r="I197" s="196"/>
    </row>
    <row r="198" spans="1:9" ht="15.4" thickBot="1" x14ac:dyDescent="0.45">
      <c r="A198" s="112" t="s">
        <v>182</v>
      </c>
      <c r="B198" s="71" t="s">
        <v>55</v>
      </c>
      <c r="C198" s="71" t="s">
        <v>56</v>
      </c>
      <c r="D198" s="71" t="s">
        <v>57</v>
      </c>
      <c r="E198" s="113" t="s">
        <v>58</v>
      </c>
      <c r="F198" s="72"/>
      <c r="G198" s="73"/>
      <c r="H198" s="149"/>
      <c r="I198" s="150"/>
    </row>
    <row r="199" spans="1:9" thickTop="1" thickBot="1" x14ac:dyDescent="0.45">
      <c r="A199" s="114" t="s">
        <v>183</v>
      </c>
      <c r="B199" s="39"/>
      <c r="C199" s="39"/>
      <c r="D199" s="39"/>
      <c r="E199" s="110"/>
      <c r="F199" s="108"/>
      <c r="G199" s="109"/>
      <c r="H199" s="65"/>
      <c r="I199" s="110"/>
    </row>
    <row r="200" spans="1:9" ht="15.4" thickTop="1" x14ac:dyDescent="0.4">
      <c r="A200" s="116" t="s">
        <v>184</v>
      </c>
      <c r="B200" s="39">
        <v>19182</v>
      </c>
      <c r="C200" s="39" t="s">
        <v>185</v>
      </c>
      <c r="D200" s="176"/>
      <c r="E200" s="78">
        <f>SUM(B200)*D200</f>
        <v>0</v>
      </c>
      <c r="F200" s="78"/>
      <c r="G200" s="111"/>
      <c r="H200" s="65"/>
      <c r="I200" s="110"/>
    </row>
    <row r="201" spans="1:9" ht="15.4" thickBot="1" x14ac:dyDescent="0.45">
      <c r="A201" s="117" t="s">
        <v>186</v>
      </c>
      <c r="B201" s="39">
        <v>19182</v>
      </c>
      <c r="C201" s="39" t="s">
        <v>185</v>
      </c>
      <c r="D201" s="176"/>
      <c r="E201" s="78">
        <f t="shared" ref="E201:E224" si="3">SUM(B201)*D201</f>
        <v>0</v>
      </c>
      <c r="F201" s="78"/>
      <c r="G201" s="111"/>
      <c r="H201" s="65"/>
      <c r="I201" s="110"/>
    </row>
    <row r="202" spans="1:9" thickTop="1" thickBot="1" x14ac:dyDescent="0.45">
      <c r="A202" s="114" t="s">
        <v>187</v>
      </c>
      <c r="B202" s="39"/>
      <c r="C202" s="39"/>
      <c r="D202" s="129"/>
      <c r="E202" s="78"/>
      <c r="F202" s="78"/>
      <c r="G202" s="111"/>
      <c r="H202" s="65"/>
      <c r="I202" s="110"/>
    </row>
    <row r="203" spans="1:9" ht="15.4" thickTop="1" x14ac:dyDescent="0.4">
      <c r="A203" s="116" t="s">
        <v>188</v>
      </c>
      <c r="B203" s="39">
        <v>1389</v>
      </c>
      <c r="C203" s="39" t="s">
        <v>185</v>
      </c>
      <c r="D203" s="176"/>
      <c r="E203" s="78">
        <f t="shared" si="3"/>
        <v>0</v>
      </c>
      <c r="F203" s="78"/>
      <c r="G203" s="111"/>
      <c r="H203" s="65"/>
      <c r="I203" s="110"/>
    </row>
    <row r="204" spans="1:9" ht="15" x14ac:dyDescent="0.4">
      <c r="A204" s="96" t="s">
        <v>189</v>
      </c>
      <c r="B204" s="39">
        <v>1022</v>
      </c>
      <c r="C204" s="39" t="s">
        <v>185</v>
      </c>
      <c r="D204" s="176"/>
      <c r="E204" s="78">
        <f t="shared" si="3"/>
        <v>0</v>
      </c>
      <c r="F204" s="78"/>
      <c r="G204" s="111"/>
      <c r="H204" s="65"/>
      <c r="I204" s="110"/>
    </row>
    <row r="205" spans="1:9" ht="15" x14ac:dyDescent="0.4">
      <c r="A205" s="96" t="s">
        <v>190</v>
      </c>
      <c r="B205" s="39">
        <v>125</v>
      </c>
      <c r="C205" s="39" t="s">
        <v>185</v>
      </c>
      <c r="D205" s="176"/>
      <c r="E205" s="78">
        <f t="shared" si="3"/>
        <v>0</v>
      </c>
      <c r="F205" s="78"/>
      <c r="G205" s="111"/>
      <c r="H205" s="65"/>
      <c r="I205" s="110"/>
    </row>
    <row r="206" spans="1:9" ht="15" x14ac:dyDescent="0.4">
      <c r="A206" s="96" t="s">
        <v>192</v>
      </c>
      <c r="B206" s="39">
        <v>3467</v>
      </c>
      <c r="C206" s="39" t="s">
        <v>185</v>
      </c>
      <c r="D206" s="176"/>
      <c r="E206" s="78">
        <f t="shared" si="3"/>
        <v>0</v>
      </c>
      <c r="F206" s="78"/>
      <c r="G206" s="111"/>
      <c r="H206" s="65"/>
      <c r="I206" s="110"/>
    </row>
    <row r="207" spans="1:9" ht="15.4" thickBot="1" x14ac:dyDescent="0.45">
      <c r="A207" s="117" t="s">
        <v>193</v>
      </c>
      <c r="B207" s="39">
        <v>2134</v>
      </c>
      <c r="C207" s="39" t="s">
        <v>185</v>
      </c>
      <c r="D207" s="176"/>
      <c r="E207" s="78">
        <f t="shared" si="3"/>
        <v>0</v>
      </c>
      <c r="F207" s="78"/>
      <c r="G207" s="111"/>
      <c r="H207" s="65"/>
      <c r="I207" s="110"/>
    </row>
    <row r="208" spans="1:9" thickTop="1" thickBot="1" x14ac:dyDescent="0.45">
      <c r="A208" s="114" t="s">
        <v>194</v>
      </c>
      <c r="B208" s="39"/>
      <c r="C208" s="39"/>
      <c r="D208" s="129"/>
      <c r="E208" s="78"/>
      <c r="F208" s="78"/>
      <c r="G208" s="111"/>
      <c r="H208" s="65"/>
      <c r="I208" s="110"/>
    </row>
    <row r="209" spans="1:9" ht="15.4" thickTop="1" x14ac:dyDescent="0.4">
      <c r="A209" s="116" t="s">
        <v>195</v>
      </c>
      <c r="B209" s="39">
        <v>6065</v>
      </c>
      <c r="C209" s="39" t="s">
        <v>185</v>
      </c>
      <c r="D209" s="176"/>
      <c r="E209" s="78">
        <f t="shared" si="3"/>
        <v>0</v>
      </c>
      <c r="F209" s="78"/>
      <c r="G209" s="111"/>
      <c r="H209" s="65"/>
      <c r="I209" s="110"/>
    </row>
    <row r="210" spans="1:9" ht="15" x14ac:dyDescent="0.4">
      <c r="A210" s="96" t="s">
        <v>196</v>
      </c>
      <c r="B210" s="39">
        <v>1515</v>
      </c>
      <c r="C210" s="39" t="s">
        <v>185</v>
      </c>
      <c r="D210" s="129">
        <v>40</v>
      </c>
      <c r="E210" s="78">
        <f t="shared" si="3"/>
        <v>60600</v>
      </c>
      <c r="F210" s="65" t="s">
        <v>197</v>
      </c>
      <c r="G210" s="111"/>
      <c r="H210" s="65"/>
      <c r="I210" s="110"/>
    </row>
    <row r="211" spans="1:9" ht="15" x14ac:dyDescent="0.4">
      <c r="A211" s="96" t="s">
        <v>198</v>
      </c>
      <c r="B211" s="39">
        <v>134</v>
      </c>
      <c r="C211" s="41" t="s">
        <v>131</v>
      </c>
      <c r="D211" s="129">
        <v>300</v>
      </c>
      <c r="E211" s="78">
        <f t="shared" si="3"/>
        <v>40200</v>
      </c>
      <c r="F211" s="65" t="s">
        <v>197</v>
      </c>
      <c r="G211" s="111"/>
      <c r="H211" s="65"/>
      <c r="I211" s="110"/>
    </row>
    <row r="212" spans="1:9" ht="15" x14ac:dyDescent="0.4">
      <c r="A212" s="91" t="s">
        <v>199</v>
      </c>
      <c r="B212" s="41">
        <v>86</v>
      </c>
      <c r="C212" s="41" t="s">
        <v>131</v>
      </c>
      <c r="D212" s="177"/>
      <c r="E212" s="78">
        <f t="shared" si="3"/>
        <v>0</v>
      </c>
      <c r="F212" s="78"/>
      <c r="G212" s="111"/>
      <c r="H212" s="65"/>
      <c r="I212" s="110"/>
    </row>
    <row r="213" spans="1:9" ht="15" x14ac:dyDescent="0.4">
      <c r="A213" s="96" t="s">
        <v>200</v>
      </c>
      <c r="B213" s="39">
        <v>1282</v>
      </c>
      <c r="C213" s="39" t="s">
        <v>201</v>
      </c>
      <c r="D213" s="176"/>
      <c r="E213" s="78">
        <f t="shared" si="3"/>
        <v>0</v>
      </c>
      <c r="F213" s="78"/>
      <c r="G213" s="111"/>
      <c r="H213" s="65"/>
      <c r="I213" s="110"/>
    </row>
    <row r="214" spans="1:9" ht="15.4" thickBot="1" x14ac:dyDescent="0.45">
      <c r="A214" s="117" t="s">
        <v>202</v>
      </c>
      <c r="B214" s="39">
        <v>390</v>
      </c>
      <c r="C214" s="39" t="s">
        <v>201</v>
      </c>
      <c r="D214" s="176"/>
      <c r="E214" s="78">
        <f t="shared" si="3"/>
        <v>0</v>
      </c>
      <c r="F214" s="78"/>
      <c r="G214" s="111"/>
      <c r="H214" s="65"/>
      <c r="I214" s="110"/>
    </row>
    <row r="215" spans="1:9" thickTop="1" thickBot="1" x14ac:dyDescent="0.45">
      <c r="A215" s="114" t="s">
        <v>203</v>
      </c>
      <c r="B215" s="39"/>
      <c r="C215" s="39"/>
      <c r="D215" s="129"/>
      <c r="E215" s="78"/>
      <c r="F215" s="78"/>
      <c r="G215" s="111"/>
      <c r="H215" s="65"/>
      <c r="I215" s="110"/>
    </row>
    <row r="216" spans="1:9" ht="15.4" thickTop="1" x14ac:dyDescent="0.4">
      <c r="A216" s="116" t="s">
        <v>204</v>
      </c>
      <c r="B216" s="39">
        <v>1</v>
      </c>
      <c r="C216" s="39" t="s">
        <v>90</v>
      </c>
      <c r="D216" s="129">
        <v>290000</v>
      </c>
      <c r="E216" s="78">
        <f t="shared" si="3"/>
        <v>290000</v>
      </c>
      <c r="F216" s="65" t="s">
        <v>197</v>
      </c>
      <c r="G216" s="111"/>
      <c r="H216" s="65"/>
      <c r="I216" s="110"/>
    </row>
    <row r="217" spans="1:9" ht="15" x14ac:dyDescent="0.4">
      <c r="A217" s="96" t="s">
        <v>205</v>
      </c>
      <c r="B217" s="39">
        <v>80</v>
      </c>
      <c r="C217" s="39" t="s">
        <v>90</v>
      </c>
      <c r="D217" s="176"/>
      <c r="E217" s="78">
        <f t="shared" si="3"/>
        <v>0</v>
      </c>
      <c r="F217" s="78"/>
      <c r="G217" s="111"/>
      <c r="H217" s="65"/>
      <c r="I217" s="110"/>
    </row>
    <row r="218" spans="1:9" ht="15.4" thickBot="1" x14ac:dyDescent="0.45">
      <c r="A218" s="117" t="s">
        <v>206</v>
      </c>
      <c r="B218" s="39">
        <v>1</v>
      </c>
      <c r="C218" s="39" t="s">
        <v>90</v>
      </c>
      <c r="D218" s="129">
        <v>20000</v>
      </c>
      <c r="E218" s="78">
        <f t="shared" si="3"/>
        <v>20000</v>
      </c>
      <c r="F218" s="65" t="s">
        <v>197</v>
      </c>
      <c r="G218" s="111"/>
      <c r="H218" s="65"/>
      <c r="I218" s="110"/>
    </row>
    <row r="219" spans="1:9" thickTop="1" thickBot="1" x14ac:dyDescent="0.45">
      <c r="A219" s="114" t="s">
        <v>207</v>
      </c>
      <c r="B219" s="39"/>
      <c r="C219" s="39"/>
      <c r="D219" s="129"/>
      <c r="E219" s="78"/>
      <c r="F219" s="78"/>
      <c r="G219" s="111"/>
      <c r="H219" s="65"/>
      <c r="I219" s="110"/>
    </row>
    <row r="220" spans="1:9" ht="15.4" thickTop="1" x14ac:dyDescent="0.4">
      <c r="A220" s="116" t="s">
        <v>208</v>
      </c>
      <c r="B220" s="39">
        <v>1</v>
      </c>
      <c r="C220" s="39" t="s">
        <v>90</v>
      </c>
      <c r="D220" s="129">
        <v>82000</v>
      </c>
      <c r="E220" s="78">
        <f t="shared" si="3"/>
        <v>82000</v>
      </c>
      <c r="F220" s="65" t="s">
        <v>197</v>
      </c>
      <c r="G220" s="111"/>
      <c r="H220" s="65"/>
      <c r="I220" s="110"/>
    </row>
    <row r="221" spans="1:9" ht="15" x14ac:dyDescent="0.4">
      <c r="A221" s="96" t="s">
        <v>209</v>
      </c>
      <c r="B221" s="39">
        <v>1</v>
      </c>
      <c r="C221" s="39" t="s">
        <v>90</v>
      </c>
      <c r="D221" s="129">
        <v>62500</v>
      </c>
      <c r="E221" s="78">
        <f t="shared" si="3"/>
        <v>62500</v>
      </c>
      <c r="F221" s="65" t="s">
        <v>197</v>
      </c>
      <c r="G221" s="111"/>
      <c r="H221" s="65"/>
      <c r="I221" s="110"/>
    </row>
    <row r="222" spans="1:9" ht="15" x14ac:dyDescent="0.4">
      <c r="A222" s="96" t="s">
        <v>210</v>
      </c>
      <c r="B222" s="39">
        <v>1</v>
      </c>
      <c r="C222" s="39" t="s">
        <v>90</v>
      </c>
      <c r="D222" s="129">
        <v>82000</v>
      </c>
      <c r="E222" s="78">
        <f t="shared" si="3"/>
        <v>82000</v>
      </c>
      <c r="F222" s="65" t="s">
        <v>197</v>
      </c>
      <c r="G222" s="111"/>
      <c r="H222" s="65"/>
      <c r="I222" s="110"/>
    </row>
    <row r="223" spans="1:9" ht="15" x14ac:dyDescent="0.4">
      <c r="A223" s="134" t="s">
        <v>211</v>
      </c>
      <c r="B223" s="39">
        <v>1</v>
      </c>
      <c r="C223" s="39" t="s">
        <v>212</v>
      </c>
      <c r="D223" s="129">
        <v>28500</v>
      </c>
      <c r="E223" s="78">
        <f t="shared" si="3"/>
        <v>28500</v>
      </c>
      <c r="F223" s="65" t="s">
        <v>197</v>
      </c>
      <c r="G223" s="111"/>
      <c r="H223" s="65"/>
      <c r="I223" s="110"/>
    </row>
    <row r="224" spans="1:9" ht="15" x14ac:dyDescent="0.4">
      <c r="A224" s="96" t="s">
        <v>213</v>
      </c>
      <c r="B224" s="39">
        <v>1</v>
      </c>
      <c r="C224" s="39" t="s">
        <v>90</v>
      </c>
      <c r="D224" s="129">
        <v>42000</v>
      </c>
      <c r="E224" s="78">
        <f t="shared" si="3"/>
        <v>42000</v>
      </c>
      <c r="F224" s="65" t="s">
        <v>197</v>
      </c>
      <c r="G224" s="111"/>
      <c r="H224" s="65"/>
      <c r="I224" s="110"/>
    </row>
    <row r="225" spans="1:9" ht="15.4" thickBot="1" x14ac:dyDescent="0.45">
      <c r="A225" s="96" t="s">
        <v>214</v>
      </c>
      <c r="B225" s="39">
        <v>1</v>
      </c>
      <c r="C225" s="39" t="s">
        <v>90</v>
      </c>
      <c r="D225" s="129">
        <v>20500</v>
      </c>
      <c r="E225" s="78">
        <f>SUM(B225)*D225</f>
        <v>20500</v>
      </c>
      <c r="F225" s="145" t="s">
        <v>197</v>
      </c>
      <c r="G225" s="118"/>
      <c r="H225" s="65"/>
      <c r="I225" s="110"/>
    </row>
    <row r="226" spans="1:9" ht="18" customHeight="1" thickBot="1" x14ac:dyDescent="0.45">
      <c r="A226" s="87" t="s">
        <v>215</v>
      </c>
      <c r="B226" s="40"/>
      <c r="C226" s="40"/>
      <c r="D226" s="40"/>
      <c r="E226" s="40"/>
      <c r="F226" s="88"/>
      <c r="G226" s="89">
        <f>SUM(E200:E225)</f>
        <v>728300</v>
      </c>
      <c r="H226" s="119"/>
      <c r="I226" s="115"/>
    </row>
    <row r="227" spans="1:9" ht="15.4" thickBot="1" x14ac:dyDescent="0.45">
      <c r="A227" s="197"/>
      <c r="B227" s="197"/>
      <c r="C227" s="197"/>
      <c r="D227" s="197"/>
      <c r="E227" s="197"/>
      <c r="F227" s="197"/>
      <c r="G227" s="197"/>
      <c r="H227" s="197"/>
      <c r="I227" s="198"/>
    </row>
    <row r="228" spans="1:9" ht="15.4" thickBot="1" x14ac:dyDescent="0.45">
      <c r="A228" s="192" t="s">
        <v>216</v>
      </c>
      <c r="B228" s="192"/>
      <c r="C228" s="192"/>
      <c r="D228" s="192"/>
      <c r="E228" s="188"/>
      <c r="F228" s="124"/>
      <c r="G228" s="99" t="s">
        <v>217</v>
      </c>
      <c r="H228" s="27"/>
      <c r="I228" s="130"/>
    </row>
    <row r="229" spans="1:9" ht="15" x14ac:dyDescent="0.4">
      <c r="A229" s="102"/>
      <c r="B229" s="101"/>
      <c r="C229" s="100"/>
      <c r="D229" s="100"/>
      <c r="E229" s="100"/>
      <c r="F229" s="125"/>
      <c r="G229" s="79"/>
      <c r="H229" s="27"/>
      <c r="I229" s="130"/>
    </row>
    <row r="230" spans="1:9" ht="15" x14ac:dyDescent="0.4">
      <c r="A230" s="103" t="s">
        <v>54</v>
      </c>
      <c r="B230" s="92"/>
      <c r="C230" s="93"/>
      <c r="D230" s="93"/>
      <c r="E230" s="93"/>
      <c r="F230" s="126"/>
      <c r="G230" s="120">
        <f>SUM(E132)</f>
        <v>0</v>
      </c>
      <c r="H230" s="27"/>
      <c r="I230" s="130"/>
    </row>
    <row r="231" spans="1:9" ht="15" x14ac:dyDescent="0.4">
      <c r="A231" s="103" t="s">
        <v>218</v>
      </c>
      <c r="B231" s="92"/>
      <c r="C231" s="93"/>
      <c r="D231" s="93"/>
      <c r="E231" s="93"/>
      <c r="F231" s="126"/>
      <c r="G231" s="97">
        <f>SUM(G144,G152,G160,G168,G176,G184,G192)</f>
        <v>0</v>
      </c>
      <c r="H231" s="27"/>
      <c r="I231" s="130"/>
    </row>
    <row r="232" spans="1:9" ht="15" x14ac:dyDescent="0.4">
      <c r="A232" s="103" t="s">
        <v>219</v>
      </c>
      <c r="B232" s="92"/>
      <c r="C232" s="93"/>
      <c r="D232" s="93"/>
      <c r="E232" s="93"/>
      <c r="F232" s="126"/>
      <c r="G232" s="97">
        <f>SUM(G146,G154,G162,G170,G178,G186,G194)</f>
        <v>0</v>
      </c>
      <c r="H232" s="27"/>
      <c r="I232" s="130"/>
    </row>
    <row r="233" spans="1:9" ht="15" x14ac:dyDescent="0.4">
      <c r="A233" s="103" t="s">
        <v>220</v>
      </c>
      <c r="B233" s="92"/>
      <c r="C233" s="93"/>
      <c r="D233" s="93"/>
      <c r="E233" s="93"/>
      <c r="F233" s="126"/>
      <c r="G233" s="97">
        <f>SUM(G147,G155,G163,G171,G179,G187,G195)</f>
        <v>0</v>
      </c>
      <c r="H233" s="27"/>
      <c r="I233" s="130"/>
    </row>
    <row r="234" spans="1:9" ht="15" x14ac:dyDescent="0.4">
      <c r="A234" s="103" t="s">
        <v>221</v>
      </c>
      <c r="B234" s="92"/>
      <c r="C234" s="93"/>
      <c r="D234" s="93"/>
      <c r="E234" s="93"/>
      <c r="F234" s="126"/>
      <c r="G234" s="97">
        <f>SUM(G226)</f>
        <v>728300</v>
      </c>
      <c r="H234" s="27"/>
      <c r="I234" s="130"/>
    </row>
    <row r="235" spans="1:9" ht="15" x14ac:dyDescent="0.4">
      <c r="A235" s="103" t="s">
        <v>222</v>
      </c>
      <c r="B235" s="18"/>
      <c r="C235" s="93"/>
      <c r="D235" s="93"/>
      <c r="E235" s="93"/>
      <c r="F235" s="126"/>
      <c r="G235" s="97">
        <f>SUM(G230:G234)*3%</f>
        <v>21849</v>
      </c>
      <c r="H235" s="27"/>
      <c r="I235" s="130"/>
    </row>
    <row r="236" spans="1:9" ht="15" x14ac:dyDescent="0.4">
      <c r="A236" s="103" t="s">
        <v>223</v>
      </c>
      <c r="B236" s="92"/>
      <c r="C236" s="93"/>
      <c r="D236" s="93"/>
      <c r="E236" s="93"/>
      <c r="F236" s="126"/>
      <c r="G236" s="97">
        <f>SUM(G230:G235)*E138</f>
        <v>0</v>
      </c>
      <c r="H236" s="27"/>
      <c r="I236" s="130"/>
    </row>
    <row r="237" spans="1:9" ht="15.4" thickBot="1" x14ac:dyDescent="0.45">
      <c r="A237" s="103"/>
      <c r="B237" s="92"/>
      <c r="C237" s="93"/>
      <c r="D237" s="93"/>
      <c r="E237" s="93"/>
      <c r="F237" s="126"/>
      <c r="G237" s="98"/>
      <c r="H237" s="27"/>
      <c r="I237" s="130"/>
    </row>
    <row r="238" spans="1:9" ht="15.4" thickBot="1" x14ac:dyDescent="0.45">
      <c r="A238" s="104" t="s">
        <v>259</v>
      </c>
      <c r="B238" s="105"/>
      <c r="C238" s="106"/>
      <c r="D238" s="106"/>
      <c r="E238" s="106"/>
      <c r="F238" s="127"/>
      <c r="G238" s="107">
        <f>SUM(G230:G237)</f>
        <v>750149</v>
      </c>
      <c r="H238" s="161"/>
      <c r="I238" s="132"/>
    </row>
    <row r="239" spans="1:9" ht="15" x14ac:dyDescent="0.4">
      <c r="A239" s="24"/>
      <c r="C239" s="25"/>
      <c r="D239" s="25"/>
      <c r="E239" s="25"/>
      <c r="F239" s="26"/>
      <c r="G239" s="27"/>
      <c r="H239" s="27"/>
      <c r="I239" s="25"/>
    </row>
    <row r="240" spans="1:9" ht="15.4" thickBot="1" x14ac:dyDescent="0.45">
      <c r="A240" s="24"/>
      <c r="C240" s="25"/>
      <c r="D240" s="25"/>
      <c r="E240" s="25"/>
      <c r="F240" s="26"/>
      <c r="G240" s="27"/>
      <c r="H240" s="27"/>
      <c r="I240" s="25"/>
    </row>
    <row r="241" spans="1:9" ht="28.5" customHeight="1" x14ac:dyDescent="0.5">
      <c r="A241" s="30" t="s">
        <v>0</v>
      </c>
      <c r="B241" s="2"/>
      <c r="C241" s="23"/>
      <c r="D241" s="2"/>
      <c r="E241" s="2"/>
      <c r="F241" s="12"/>
      <c r="G241" s="17"/>
      <c r="H241" s="17"/>
      <c r="I241" s="3"/>
    </row>
    <row r="242" spans="1:9" ht="28.5" customHeight="1" x14ac:dyDescent="0.5">
      <c r="A242" s="5" t="s">
        <v>225</v>
      </c>
      <c r="I242" s="4"/>
    </row>
    <row r="243" spans="1:9" ht="28.5" customHeight="1" x14ac:dyDescent="0.5">
      <c r="A243" s="5" t="s">
        <v>16</v>
      </c>
      <c r="I243" s="4"/>
    </row>
    <row r="244" spans="1:9" ht="28.5" customHeight="1" x14ac:dyDescent="0.4">
      <c r="A244" s="29" t="s">
        <v>3</v>
      </c>
      <c r="B244" s="186" t="s">
        <v>4</v>
      </c>
      <c r="C244" s="186"/>
      <c r="D244" s="186"/>
      <c r="E244" s="186"/>
      <c r="F244" s="186"/>
      <c r="G244" s="186"/>
      <c r="H244" s="186"/>
      <c r="I244" s="4"/>
    </row>
    <row r="245" spans="1:9" ht="28.5" customHeight="1" x14ac:dyDescent="0.5">
      <c r="A245" s="29" t="s">
        <v>263</v>
      </c>
      <c r="B245" s="7"/>
      <c r="D245" s="246"/>
      <c r="E245" s="246"/>
      <c r="F245" s="14"/>
      <c r="G245" s="19"/>
      <c r="I245" s="4"/>
    </row>
    <row r="246" spans="1:9" ht="28.5" customHeight="1" x14ac:dyDescent="0.5">
      <c r="A246" s="29" t="s">
        <v>226</v>
      </c>
      <c r="B246" s="7"/>
      <c r="D246" s="122"/>
      <c r="E246" s="122"/>
      <c r="F246" s="14"/>
      <c r="G246" s="19"/>
      <c r="I246" s="4"/>
    </row>
    <row r="247" spans="1:9" ht="28.5" customHeight="1" x14ac:dyDescent="0.4">
      <c r="A247" s="29" t="s">
        <v>19</v>
      </c>
      <c r="B247" s="244" t="s">
        <v>264</v>
      </c>
      <c r="C247" s="244"/>
      <c r="D247" s="244"/>
      <c r="E247" s="244"/>
      <c r="F247" s="244"/>
      <c r="G247" s="244"/>
      <c r="H247" s="244"/>
      <c r="I247" s="4"/>
    </row>
    <row r="248" spans="1:9" ht="21" thickBot="1" x14ac:dyDescent="0.55000000000000004">
      <c r="A248" s="32"/>
      <c r="B248" s="9"/>
      <c r="C248" s="28"/>
      <c r="D248" s="9"/>
      <c r="E248" s="9"/>
      <c r="F248" s="15"/>
      <c r="G248" s="20"/>
      <c r="H248" s="20"/>
      <c r="I248" s="10"/>
    </row>
    <row r="249" spans="1:9" x14ac:dyDescent="0.5">
      <c r="A249" s="1"/>
      <c r="B249" s="2"/>
      <c r="C249" s="23"/>
      <c r="D249" s="2"/>
      <c r="E249" s="2"/>
      <c r="F249" s="12"/>
      <c r="G249" s="17"/>
      <c r="H249" s="17"/>
      <c r="I249" s="3"/>
    </row>
    <row r="250" spans="1:9" x14ac:dyDescent="0.5">
      <c r="A250" s="11" t="s">
        <v>227</v>
      </c>
      <c r="I250" s="4"/>
    </row>
    <row r="251" spans="1:9" x14ac:dyDescent="0.5">
      <c r="A251" s="6"/>
      <c r="I251" s="4"/>
    </row>
    <row r="252" spans="1:9" ht="15" x14ac:dyDescent="0.4">
      <c r="A252" s="139" t="s">
        <v>22</v>
      </c>
      <c r="B252" t="s">
        <v>23</v>
      </c>
      <c r="C252"/>
      <c r="D252" s="133"/>
      <c r="E252" s="141" t="s">
        <v>251</v>
      </c>
      <c r="F252" s="133"/>
      <c r="G252" s="133"/>
      <c r="H252" s="133"/>
      <c r="I252" s="95"/>
    </row>
    <row r="253" spans="1:9" ht="15" x14ac:dyDescent="0.4">
      <c r="A253" s="139" t="s">
        <v>25</v>
      </c>
      <c r="B253" s="182">
        <v>71.599999999999994</v>
      </c>
      <c r="C253" s="31" t="s">
        <v>26</v>
      </c>
      <c r="D253" s="31"/>
      <c r="E253" s="136">
        <v>19</v>
      </c>
      <c r="F253" s="137">
        <f t="shared" ref="F253:F257" si="4">SUM(B253)*E253</f>
        <v>1360.3999999999999</v>
      </c>
      <c r="G253" s="123" t="s">
        <v>27</v>
      </c>
      <c r="H253" s="123"/>
      <c r="I253" s="21"/>
    </row>
    <row r="254" spans="1:9" ht="15" x14ac:dyDescent="0.4">
      <c r="A254" s="139"/>
      <c r="B254" s="182">
        <v>85.2</v>
      </c>
      <c r="C254" s="31" t="s">
        <v>28</v>
      </c>
      <c r="D254" s="31"/>
      <c r="E254" s="136">
        <v>18</v>
      </c>
      <c r="F254" s="137">
        <f t="shared" si="4"/>
        <v>1533.6000000000001</v>
      </c>
      <c r="G254" s="123" t="s">
        <v>27</v>
      </c>
      <c r="H254" s="123"/>
      <c r="I254" s="21"/>
    </row>
    <row r="255" spans="1:9" ht="15" x14ac:dyDescent="0.4">
      <c r="A255" s="139"/>
      <c r="B255" s="182">
        <v>86.1</v>
      </c>
      <c r="C255" s="31" t="s">
        <v>29</v>
      </c>
      <c r="D255" s="31"/>
      <c r="E255" s="136">
        <v>11</v>
      </c>
      <c r="F255" s="137">
        <f t="shared" si="4"/>
        <v>947.09999999999991</v>
      </c>
      <c r="G255" s="123" t="s">
        <v>27</v>
      </c>
      <c r="H255" s="123"/>
      <c r="I255" s="21"/>
    </row>
    <row r="256" spans="1:9" ht="15" x14ac:dyDescent="0.4">
      <c r="A256" s="139"/>
      <c r="B256" s="182">
        <v>94.2</v>
      </c>
      <c r="C256" s="31" t="s">
        <v>30</v>
      </c>
      <c r="D256" s="31"/>
      <c r="E256" s="136">
        <v>22</v>
      </c>
      <c r="F256" s="137">
        <f t="shared" si="4"/>
        <v>2072.4</v>
      </c>
      <c r="G256" s="123" t="s">
        <v>27</v>
      </c>
      <c r="H256" s="123"/>
      <c r="I256" s="21"/>
    </row>
    <row r="257" spans="1:9" ht="15" x14ac:dyDescent="0.4">
      <c r="A257" s="139"/>
      <c r="B257" s="182">
        <v>108.3</v>
      </c>
      <c r="C257" s="31" t="s">
        <v>252</v>
      </c>
      <c r="D257" s="31"/>
      <c r="E257" s="136">
        <v>10</v>
      </c>
      <c r="F257" s="137">
        <f t="shared" si="4"/>
        <v>1083</v>
      </c>
      <c r="G257" s="123" t="s">
        <v>27</v>
      </c>
      <c r="H257" s="123"/>
      <c r="I257" s="21"/>
    </row>
    <row r="258" spans="1:9" ht="15" x14ac:dyDescent="0.4">
      <c r="A258" s="139" t="s">
        <v>31</v>
      </c>
      <c r="B258" s="138">
        <f>SUM(F253:F257)</f>
        <v>6996.5</v>
      </c>
      <c r="C258" s="123"/>
      <c r="D258" s="123"/>
      <c r="E258" s="123"/>
      <c r="F258" s="123"/>
      <c r="G258" s="123"/>
      <c r="H258" s="123"/>
      <c r="I258" s="21"/>
    </row>
    <row r="259" spans="1:9" x14ac:dyDescent="0.5">
      <c r="A259" s="140" t="s">
        <v>32</v>
      </c>
      <c r="B259" t="s">
        <v>228</v>
      </c>
      <c r="I259" s="4"/>
    </row>
    <row r="260" spans="1:9" x14ac:dyDescent="0.5">
      <c r="A260" s="140" t="s">
        <v>34</v>
      </c>
      <c r="B260" t="s">
        <v>35</v>
      </c>
      <c r="I260" s="4"/>
    </row>
    <row r="261" spans="1:9" ht="15" x14ac:dyDescent="0.4">
      <c r="A261" s="140" t="s">
        <v>36</v>
      </c>
      <c r="B261" s="31">
        <v>86</v>
      </c>
      <c r="C261" t="s">
        <v>37</v>
      </c>
      <c r="I261" s="4"/>
    </row>
    <row r="262" spans="1:9" x14ac:dyDescent="0.5">
      <c r="A262" s="140" t="s">
        <v>38</v>
      </c>
      <c r="B262" s="16" t="s">
        <v>39</v>
      </c>
      <c r="I262" s="4"/>
    </row>
    <row r="263" spans="1:9" x14ac:dyDescent="0.5">
      <c r="A263" s="140" t="s">
        <v>40</v>
      </c>
      <c r="B263" s="16" t="s">
        <v>229</v>
      </c>
      <c r="I263" s="4"/>
    </row>
    <row r="264" spans="1:9" ht="16.149999999999999" thickBot="1" x14ac:dyDescent="0.55000000000000004">
      <c r="A264" s="8"/>
      <c r="B264" s="9"/>
      <c r="C264" s="28"/>
      <c r="D264" s="9"/>
      <c r="E264" s="9"/>
      <c r="F264" s="15"/>
      <c r="G264" s="20"/>
      <c r="H264" s="20"/>
      <c r="I264" s="10"/>
    </row>
    <row r="265" spans="1:9" x14ac:dyDescent="0.5">
      <c r="A265" s="1"/>
      <c r="B265" s="2"/>
      <c r="C265" s="23"/>
      <c r="D265" s="2"/>
      <c r="E265" s="2"/>
      <c r="F265" s="12"/>
      <c r="G265" s="17"/>
      <c r="H265" s="17"/>
      <c r="I265" s="3"/>
    </row>
    <row r="266" spans="1:9" x14ac:dyDescent="0.4">
      <c r="A266" s="33" t="s">
        <v>42</v>
      </c>
      <c r="B266" s="34"/>
      <c r="C266" s="35"/>
      <c r="D266" s="34"/>
      <c r="E266" s="34"/>
      <c r="F266" s="36"/>
      <c r="G266" s="37"/>
      <c r="H266" s="37"/>
      <c r="I266" s="38"/>
    </row>
    <row r="267" spans="1:9" ht="18.75" customHeight="1" x14ac:dyDescent="0.4">
      <c r="A267" s="223" t="s">
        <v>43</v>
      </c>
      <c r="B267" s="191"/>
      <c r="C267" s="191"/>
      <c r="D267" s="191"/>
      <c r="E267" s="191"/>
      <c r="F267" s="191"/>
      <c r="G267" s="191"/>
      <c r="H267" s="191"/>
      <c r="I267" s="224"/>
    </row>
    <row r="268" spans="1:9" ht="18.75" customHeight="1" x14ac:dyDescent="0.4">
      <c r="A268" s="223" t="s">
        <v>44</v>
      </c>
      <c r="B268" s="191"/>
      <c r="C268" s="191"/>
      <c r="D268" s="191"/>
      <c r="E268" s="191"/>
      <c r="F268" s="191"/>
      <c r="G268" s="191"/>
      <c r="H268" s="191"/>
      <c r="I268" s="224"/>
    </row>
    <row r="269" spans="1:9" s="133" customFormat="1" ht="50.25" customHeight="1" x14ac:dyDescent="0.4">
      <c r="A269" s="225" t="s">
        <v>45</v>
      </c>
      <c r="B269" s="226"/>
      <c r="C269" s="226"/>
      <c r="D269" s="226"/>
      <c r="E269" s="226"/>
      <c r="F269" s="226"/>
      <c r="G269" s="226"/>
      <c r="H269" s="226"/>
      <c r="I269" s="227"/>
    </row>
    <row r="270" spans="1:9" ht="54" customHeight="1" x14ac:dyDescent="0.4">
      <c r="A270" s="243" t="s">
        <v>46</v>
      </c>
      <c r="B270" s="244"/>
      <c r="C270" s="244"/>
      <c r="D270" s="244"/>
      <c r="E270" s="244"/>
      <c r="F270" s="244"/>
      <c r="G270" s="244"/>
      <c r="H270" s="244"/>
      <c r="I270" s="245"/>
    </row>
    <row r="271" spans="1:9" ht="43.5" customHeight="1" x14ac:dyDescent="0.4">
      <c r="A271" s="225" t="s">
        <v>47</v>
      </c>
      <c r="B271" s="226"/>
      <c r="C271" s="226"/>
      <c r="D271" s="226"/>
      <c r="E271" s="226"/>
      <c r="F271" s="226"/>
      <c r="G271" s="226"/>
      <c r="H271" s="226"/>
      <c r="I271" s="227"/>
    </row>
    <row r="272" spans="1:9" ht="18.75" customHeight="1" x14ac:dyDescent="0.4">
      <c r="A272" s="243" t="s">
        <v>48</v>
      </c>
      <c r="B272" s="244"/>
      <c r="C272" s="244"/>
      <c r="D272" s="244"/>
      <c r="E272" s="244"/>
      <c r="F272" s="244"/>
      <c r="G272" s="244"/>
      <c r="H272" s="244"/>
      <c r="I272" s="245"/>
    </row>
    <row r="273" spans="1:9" ht="57.75" customHeight="1" x14ac:dyDescent="0.4">
      <c r="A273" s="243" t="s">
        <v>49</v>
      </c>
      <c r="B273" s="244"/>
      <c r="C273" s="244"/>
      <c r="D273" s="244"/>
      <c r="E273" s="244"/>
      <c r="F273" s="244"/>
      <c r="G273" s="244"/>
      <c r="H273" s="244"/>
      <c r="I273" s="245"/>
    </row>
    <row r="274" spans="1:9" ht="69" customHeight="1" x14ac:dyDescent="0.4">
      <c r="A274" s="220" t="s">
        <v>50</v>
      </c>
      <c r="B274" s="221"/>
      <c r="C274" s="221"/>
      <c r="D274" s="221"/>
      <c r="E274" s="221"/>
      <c r="F274" s="221"/>
      <c r="G274" s="221"/>
      <c r="H274" s="221"/>
      <c r="I274" s="222"/>
    </row>
    <row r="275" spans="1:9" ht="33" customHeight="1" x14ac:dyDescent="0.4">
      <c r="A275" s="220" t="s">
        <v>51</v>
      </c>
      <c r="B275" s="221"/>
      <c r="C275" s="221"/>
      <c r="D275" s="221"/>
      <c r="E275" s="221"/>
      <c r="F275" s="221"/>
      <c r="G275" s="221"/>
      <c r="H275" s="221"/>
      <c r="I275" s="222"/>
    </row>
    <row r="276" spans="1:9" ht="18.75" customHeight="1" x14ac:dyDescent="0.4">
      <c r="A276" s="220" t="s">
        <v>52</v>
      </c>
      <c r="B276" s="221"/>
      <c r="C276" s="221"/>
      <c r="D276" s="221"/>
      <c r="E276" s="221"/>
      <c r="F276" s="221"/>
      <c r="G276" s="221"/>
      <c r="H276" s="221"/>
      <c r="I276" s="222"/>
    </row>
    <row r="277" spans="1:9" ht="37.5" customHeight="1" x14ac:dyDescent="0.4">
      <c r="A277" s="217" t="s">
        <v>53</v>
      </c>
      <c r="B277" s="218"/>
      <c r="C277" s="218"/>
      <c r="D277" s="218"/>
      <c r="E277" s="218"/>
      <c r="F277" s="218"/>
      <c r="G277" s="218"/>
      <c r="H277" s="218"/>
      <c r="I277" s="219"/>
    </row>
    <row r="278" spans="1:9" ht="18.75" customHeight="1" x14ac:dyDescent="0.4">
      <c r="A278" s="220" t="s">
        <v>230</v>
      </c>
      <c r="B278" s="221"/>
      <c r="C278" s="221"/>
      <c r="D278" s="221"/>
      <c r="E278" s="221"/>
      <c r="F278" s="221"/>
      <c r="G278" s="221"/>
      <c r="H278" s="221"/>
      <c r="I278" s="222"/>
    </row>
    <row r="279" spans="1:9" ht="15.4" thickBot="1" x14ac:dyDescent="0.45">
      <c r="A279" s="228"/>
      <c r="B279" s="229"/>
      <c r="C279" s="229"/>
      <c r="D279" s="229"/>
      <c r="E279" s="229"/>
      <c r="F279" s="229"/>
      <c r="G279" s="229"/>
      <c r="H279" s="229"/>
      <c r="I279" s="230"/>
    </row>
    <row r="280" spans="1:9" thickTop="1" thickBot="1" x14ac:dyDescent="0.45">
      <c r="A280" s="42" t="s">
        <v>54</v>
      </c>
      <c r="B280" s="43" t="s">
        <v>55</v>
      </c>
      <c r="C280" s="43" t="s">
        <v>56</v>
      </c>
      <c r="D280" s="121" t="s">
        <v>57</v>
      </c>
      <c r="E280" s="44" t="s">
        <v>58</v>
      </c>
      <c r="F280" s="231" t="s">
        <v>59</v>
      </c>
      <c r="G280" s="232"/>
      <c r="H280" s="232"/>
      <c r="I280" s="233"/>
    </row>
    <row r="281" spans="1:9" thickTop="1" thickBot="1" x14ac:dyDescent="0.45">
      <c r="A281" s="45" t="s">
        <v>60</v>
      </c>
      <c r="B281" s="41"/>
      <c r="C281" s="41"/>
      <c r="D281" s="46"/>
      <c r="E281" s="47"/>
      <c r="F281" s="234"/>
      <c r="G281" s="235"/>
      <c r="H281" s="235"/>
      <c r="I281" s="236"/>
    </row>
    <row r="282" spans="1:9" ht="15.4" thickTop="1" x14ac:dyDescent="0.4">
      <c r="A282" s="48" t="s">
        <v>61</v>
      </c>
      <c r="B282" s="41">
        <v>86</v>
      </c>
      <c r="C282" s="41" t="s">
        <v>62</v>
      </c>
      <c r="D282" s="172"/>
      <c r="E282" s="47">
        <f>SUM(B282)*D282</f>
        <v>0</v>
      </c>
      <c r="F282" s="205"/>
      <c r="G282" s="206"/>
      <c r="H282" s="206"/>
      <c r="I282" s="207"/>
    </row>
    <row r="283" spans="1:9" ht="15" x14ac:dyDescent="0.4">
      <c r="A283" s="48" t="s">
        <v>63</v>
      </c>
      <c r="B283" s="41">
        <v>86</v>
      </c>
      <c r="C283" s="41" t="s">
        <v>62</v>
      </c>
      <c r="D283" s="172"/>
      <c r="E283" s="47">
        <f t="shared" ref="E283:E290" si="5">SUM(B283)*D283</f>
        <v>0</v>
      </c>
      <c r="F283" s="205"/>
      <c r="G283" s="206"/>
      <c r="H283" s="206"/>
      <c r="I283" s="207"/>
    </row>
    <row r="284" spans="1:9" ht="15" x14ac:dyDescent="0.4">
      <c r="A284" s="48" t="s">
        <v>64</v>
      </c>
      <c r="B284" s="41">
        <v>86</v>
      </c>
      <c r="C284" s="41" t="s">
        <v>62</v>
      </c>
      <c r="D284" s="172"/>
      <c r="E284" s="47">
        <f t="shared" si="5"/>
        <v>0</v>
      </c>
      <c r="F284" s="205"/>
      <c r="G284" s="206"/>
      <c r="H284" s="206"/>
      <c r="I284" s="207"/>
    </row>
    <row r="285" spans="1:9" ht="15" x14ac:dyDescent="0.4">
      <c r="A285" s="48" t="s">
        <v>65</v>
      </c>
      <c r="B285" s="41">
        <v>86</v>
      </c>
      <c r="C285" s="41" t="s">
        <v>62</v>
      </c>
      <c r="D285" s="172"/>
      <c r="E285" s="47">
        <f t="shared" si="5"/>
        <v>0</v>
      </c>
      <c r="F285" s="205"/>
      <c r="G285" s="206"/>
      <c r="H285" s="206"/>
      <c r="I285" s="207"/>
    </row>
    <row r="286" spans="1:9" ht="15" x14ac:dyDescent="0.4">
      <c r="A286" s="48" t="s">
        <v>66</v>
      </c>
      <c r="B286" s="41">
        <v>86</v>
      </c>
      <c r="C286" s="41" t="s">
        <v>62</v>
      </c>
      <c r="D286" s="172"/>
      <c r="E286" s="47">
        <f t="shared" si="5"/>
        <v>0</v>
      </c>
      <c r="F286" s="205"/>
      <c r="G286" s="206"/>
      <c r="H286" s="206"/>
      <c r="I286" s="207"/>
    </row>
    <row r="287" spans="1:9" ht="15" x14ac:dyDescent="0.4">
      <c r="A287" s="48" t="s">
        <v>67</v>
      </c>
      <c r="B287" s="41">
        <v>86</v>
      </c>
      <c r="C287" s="41" t="s">
        <v>62</v>
      </c>
      <c r="D287" s="172"/>
      <c r="E287" s="47">
        <f t="shared" si="5"/>
        <v>0</v>
      </c>
      <c r="F287" s="205"/>
      <c r="G287" s="206"/>
      <c r="H287" s="206"/>
      <c r="I287" s="207"/>
    </row>
    <row r="288" spans="1:9" ht="15" x14ac:dyDescent="0.4">
      <c r="A288" s="48" t="s">
        <v>231</v>
      </c>
      <c r="B288" s="41">
        <v>86</v>
      </c>
      <c r="C288" s="41" t="s">
        <v>62</v>
      </c>
      <c r="D288" s="172"/>
      <c r="E288" s="47">
        <f t="shared" si="5"/>
        <v>0</v>
      </c>
      <c r="F288" s="205"/>
      <c r="G288" s="206"/>
      <c r="H288" s="206"/>
      <c r="I288" s="207"/>
    </row>
    <row r="289" spans="1:9" ht="15" x14ac:dyDescent="0.4">
      <c r="A289" s="48" t="s">
        <v>69</v>
      </c>
      <c r="B289" s="41">
        <v>86</v>
      </c>
      <c r="C289" s="41" t="s">
        <v>62</v>
      </c>
      <c r="D289" s="172"/>
      <c r="E289" s="47">
        <f t="shared" si="5"/>
        <v>0</v>
      </c>
      <c r="F289" s="205"/>
      <c r="G289" s="206"/>
      <c r="H289" s="206"/>
      <c r="I289" s="207"/>
    </row>
    <row r="290" spans="1:9" ht="15.4" thickBot="1" x14ac:dyDescent="0.45">
      <c r="A290" s="48" t="s">
        <v>70</v>
      </c>
      <c r="B290" s="41">
        <v>86</v>
      </c>
      <c r="C290" s="41" t="s">
        <v>62</v>
      </c>
      <c r="D290" s="172"/>
      <c r="E290" s="47">
        <f t="shared" si="5"/>
        <v>0</v>
      </c>
      <c r="F290" s="205"/>
      <c r="G290" s="206"/>
      <c r="H290" s="206"/>
      <c r="I290" s="207"/>
    </row>
    <row r="291" spans="1:9" thickTop="1" thickBot="1" x14ac:dyDescent="0.45">
      <c r="A291" s="49" t="s">
        <v>71</v>
      </c>
      <c r="B291" s="41"/>
      <c r="C291" s="41"/>
      <c r="D291" s="164"/>
      <c r="E291" s="47"/>
      <c r="F291" s="208"/>
      <c r="G291" s="209"/>
      <c r="H291" s="209"/>
      <c r="I291" s="210"/>
    </row>
    <row r="292" spans="1:9" ht="15.4" thickTop="1" x14ac:dyDescent="0.4">
      <c r="A292" s="50" t="s">
        <v>72</v>
      </c>
      <c r="B292" s="41">
        <v>1</v>
      </c>
      <c r="C292" s="41" t="s">
        <v>73</v>
      </c>
      <c r="D292" s="172"/>
      <c r="E292" s="47">
        <f t="shared" ref="E292:E354" si="6">SUM(B292)*D292</f>
        <v>0</v>
      </c>
      <c r="F292" s="205"/>
      <c r="G292" s="206"/>
      <c r="H292" s="206"/>
      <c r="I292" s="207"/>
    </row>
    <row r="293" spans="1:9" ht="15" x14ac:dyDescent="0.4">
      <c r="A293" s="48" t="s">
        <v>74</v>
      </c>
      <c r="B293" s="41">
        <v>86</v>
      </c>
      <c r="C293" s="41" t="s">
        <v>62</v>
      </c>
      <c r="D293" s="172"/>
      <c r="E293" s="47">
        <f t="shared" si="6"/>
        <v>0</v>
      </c>
      <c r="F293" s="205"/>
      <c r="G293" s="206"/>
      <c r="H293" s="206"/>
      <c r="I293" s="207"/>
    </row>
    <row r="294" spans="1:9" ht="15" x14ac:dyDescent="0.4">
      <c r="A294" s="48" t="s">
        <v>75</v>
      </c>
      <c r="B294" s="41">
        <v>86</v>
      </c>
      <c r="C294" s="41" t="s">
        <v>62</v>
      </c>
      <c r="D294" s="172"/>
      <c r="E294" s="47">
        <f t="shared" si="6"/>
        <v>0</v>
      </c>
      <c r="F294" s="205"/>
      <c r="G294" s="206"/>
      <c r="H294" s="206"/>
      <c r="I294" s="207"/>
    </row>
    <row r="295" spans="1:9" ht="15" x14ac:dyDescent="0.4">
      <c r="A295" s="48" t="s">
        <v>76</v>
      </c>
      <c r="B295" s="41">
        <v>86</v>
      </c>
      <c r="C295" s="41" t="s">
        <v>62</v>
      </c>
      <c r="D295" s="172"/>
      <c r="E295" s="47">
        <f t="shared" si="6"/>
        <v>0</v>
      </c>
      <c r="F295" s="205"/>
      <c r="G295" s="206"/>
      <c r="H295" s="206"/>
      <c r="I295" s="207"/>
    </row>
    <row r="296" spans="1:9" ht="15" x14ac:dyDescent="0.4">
      <c r="A296" s="48" t="s">
        <v>77</v>
      </c>
      <c r="B296" s="41">
        <v>86</v>
      </c>
      <c r="C296" s="41" t="s">
        <v>62</v>
      </c>
      <c r="D296" s="172"/>
      <c r="E296" s="47">
        <f t="shared" si="6"/>
        <v>0</v>
      </c>
      <c r="F296" s="205"/>
      <c r="G296" s="206"/>
      <c r="H296" s="206"/>
      <c r="I296" s="207"/>
    </row>
    <row r="297" spans="1:9" ht="15" x14ac:dyDescent="0.4">
      <c r="A297" s="48" t="s">
        <v>78</v>
      </c>
      <c r="B297" s="41">
        <v>86</v>
      </c>
      <c r="C297" s="41" t="s">
        <v>62</v>
      </c>
      <c r="D297" s="172"/>
      <c r="E297" s="47">
        <f t="shared" si="6"/>
        <v>0</v>
      </c>
      <c r="F297" s="205"/>
      <c r="G297" s="206"/>
      <c r="H297" s="206"/>
      <c r="I297" s="207"/>
    </row>
    <row r="298" spans="1:9" ht="15" x14ac:dyDescent="0.4">
      <c r="A298" s="48" t="s">
        <v>79</v>
      </c>
      <c r="B298" s="41">
        <v>86</v>
      </c>
      <c r="C298" s="41" t="s">
        <v>62</v>
      </c>
      <c r="D298" s="172"/>
      <c r="E298" s="47">
        <f t="shared" si="6"/>
        <v>0</v>
      </c>
      <c r="F298" s="205"/>
      <c r="G298" s="206"/>
      <c r="H298" s="206"/>
      <c r="I298" s="207"/>
    </row>
    <row r="299" spans="1:9" ht="15" x14ac:dyDescent="0.4">
      <c r="A299" s="48" t="s">
        <v>80</v>
      </c>
      <c r="B299" s="41">
        <v>86</v>
      </c>
      <c r="C299" s="41" t="s">
        <v>62</v>
      </c>
      <c r="D299" s="172"/>
      <c r="E299" s="47">
        <f t="shared" si="6"/>
        <v>0</v>
      </c>
      <c r="F299" s="205"/>
      <c r="G299" s="206"/>
      <c r="H299" s="206"/>
      <c r="I299" s="207"/>
    </row>
    <row r="300" spans="1:9" ht="15" x14ac:dyDescent="0.4">
      <c r="A300" s="48" t="s">
        <v>81</v>
      </c>
      <c r="B300" s="41">
        <v>86</v>
      </c>
      <c r="C300" s="41" t="s">
        <v>62</v>
      </c>
      <c r="D300" s="172"/>
      <c r="E300" s="47">
        <f t="shared" si="6"/>
        <v>0</v>
      </c>
      <c r="F300" s="205"/>
      <c r="G300" s="206"/>
      <c r="H300" s="206"/>
      <c r="I300" s="207"/>
    </row>
    <row r="301" spans="1:9" ht="15.75" customHeight="1" x14ac:dyDescent="0.4">
      <c r="A301" s="50" t="s">
        <v>82</v>
      </c>
      <c r="B301" s="41">
        <v>86</v>
      </c>
      <c r="C301" s="41" t="s">
        <v>62</v>
      </c>
      <c r="D301" s="172"/>
      <c r="E301" s="47">
        <f t="shared" si="6"/>
        <v>0</v>
      </c>
      <c r="F301" s="205"/>
      <c r="G301" s="206"/>
      <c r="H301" s="206"/>
      <c r="I301" s="207"/>
    </row>
    <row r="302" spans="1:9" ht="15.75" customHeight="1" x14ac:dyDescent="0.4">
      <c r="A302" s="48" t="s">
        <v>83</v>
      </c>
      <c r="B302" s="41">
        <v>1</v>
      </c>
      <c r="C302" s="41" t="s">
        <v>73</v>
      </c>
      <c r="D302" s="172"/>
      <c r="E302" s="47">
        <f t="shared" si="6"/>
        <v>0</v>
      </c>
      <c r="F302" s="205"/>
      <c r="G302" s="206"/>
      <c r="H302" s="206"/>
      <c r="I302" s="207"/>
    </row>
    <row r="303" spans="1:9" ht="15.75" customHeight="1" x14ac:dyDescent="0.4">
      <c r="A303" s="48" t="s">
        <v>84</v>
      </c>
      <c r="B303" s="41">
        <v>1</v>
      </c>
      <c r="C303" s="41" t="s">
        <v>73</v>
      </c>
      <c r="D303" s="172"/>
      <c r="E303" s="47">
        <f t="shared" si="6"/>
        <v>0</v>
      </c>
      <c r="F303" s="205"/>
      <c r="G303" s="206"/>
      <c r="H303" s="206"/>
      <c r="I303" s="207"/>
    </row>
    <row r="304" spans="1:9" ht="15.75" customHeight="1" thickBot="1" x14ac:dyDescent="0.45">
      <c r="A304" s="143" t="s">
        <v>85</v>
      </c>
      <c r="B304" s="41">
        <v>1</v>
      </c>
      <c r="C304" s="41" t="s">
        <v>73</v>
      </c>
      <c r="D304" s="172"/>
      <c r="E304" s="47">
        <f t="shared" si="6"/>
        <v>0</v>
      </c>
      <c r="F304" s="205"/>
      <c r="G304" s="206"/>
      <c r="H304" s="206"/>
      <c r="I304" s="207"/>
    </row>
    <row r="305" spans="1:9" ht="16.5" customHeight="1" thickTop="1" thickBot="1" x14ac:dyDescent="0.45">
      <c r="A305" s="49" t="s">
        <v>86</v>
      </c>
      <c r="B305" s="41"/>
      <c r="C305" s="41"/>
      <c r="D305" s="164"/>
      <c r="E305" s="47"/>
      <c r="F305" s="208"/>
      <c r="G305" s="209"/>
      <c r="H305" s="209"/>
      <c r="I305" s="210"/>
    </row>
    <row r="306" spans="1:9" ht="15.75" customHeight="1" thickTop="1" thickBot="1" x14ac:dyDescent="0.45">
      <c r="A306" s="48" t="s">
        <v>87</v>
      </c>
      <c r="B306" s="41">
        <v>86</v>
      </c>
      <c r="C306" s="41" t="s">
        <v>62</v>
      </c>
      <c r="D306" s="172"/>
      <c r="E306" s="47">
        <f t="shared" si="6"/>
        <v>0</v>
      </c>
      <c r="F306" s="205"/>
      <c r="G306" s="206"/>
      <c r="H306" s="206"/>
      <c r="I306" s="207"/>
    </row>
    <row r="307" spans="1:9" ht="16.5" customHeight="1" thickBot="1" x14ac:dyDescent="0.45">
      <c r="A307" s="146" t="s">
        <v>88</v>
      </c>
      <c r="B307" s="147"/>
      <c r="C307" s="147"/>
      <c r="D307" s="165"/>
      <c r="E307" s="148"/>
      <c r="F307" s="214"/>
      <c r="G307" s="215"/>
      <c r="H307" s="215"/>
      <c r="I307" s="216"/>
    </row>
    <row r="308" spans="1:9" ht="15.75" customHeight="1" thickTop="1" x14ac:dyDescent="0.4">
      <c r="A308" s="48" t="s">
        <v>232</v>
      </c>
      <c r="B308" s="142">
        <v>1</v>
      </c>
      <c r="C308" s="142" t="s">
        <v>90</v>
      </c>
      <c r="D308" s="172"/>
      <c r="E308" s="47">
        <f t="shared" si="6"/>
        <v>0</v>
      </c>
      <c r="F308" s="205"/>
      <c r="G308" s="206"/>
      <c r="H308" s="206"/>
      <c r="I308" s="207"/>
    </row>
    <row r="309" spans="1:9" ht="15.75" customHeight="1" x14ac:dyDescent="0.4">
      <c r="A309" s="48" t="s">
        <v>233</v>
      </c>
      <c r="B309" s="142">
        <v>1</v>
      </c>
      <c r="C309" s="142" t="s">
        <v>90</v>
      </c>
      <c r="D309" s="172"/>
      <c r="E309" s="47">
        <f t="shared" si="6"/>
        <v>0</v>
      </c>
      <c r="F309" s="205"/>
      <c r="G309" s="206"/>
      <c r="H309" s="206"/>
      <c r="I309" s="207"/>
    </row>
    <row r="310" spans="1:9" ht="15.75" customHeight="1" x14ac:dyDescent="0.4">
      <c r="A310" s="48" t="s">
        <v>92</v>
      </c>
      <c r="B310" s="41">
        <v>1</v>
      </c>
      <c r="C310" s="142" t="s">
        <v>90</v>
      </c>
      <c r="D310" s="172"/>
      <c r="E310" s="47">
        <f t="shared" si="6"/>
        <v>0</v>
      </c>
      <c r="F310" s="205"/>
      <c r="G310" s="206"/>
      <c r="H310" s="206"/>
      <c r="I310" s="207"/>
    </row>
    <row r="311" spans="1:9" ht="15.75" customHeight="1" x14ac:dyDescent="0.4">
      <c r="A311" s="48" t="s">
        <v>93</v>
      </c>
      <c r="B311" s="41">
        <v>1</v>
      </c>
      <c r="C311" s="142" t="s">
        <v>90</v>
      </c>
      <c r="D311" s="172"/>
      <c r="E311" s="47">
        <f t="shared" si="6"/>
        <v>0</v>
      </c>
      <c r="F311" s="205"/>
      <c r="G311" s="206"/>
      <c r="H311" s="206"/>
      <c r="I311" s="207"/>
    </row>
    <row r="312" spans="1:9" ht="15.75" customHeight="1" thickBot="1" x14ac:dyDescent="0.45">
      <c r="A312" s="48" t="s">
        <v>94</v>
      </c>
      <c r="B312" s="142">
        <v>1</v>
      </c>
      <c r="C312" s="41" t="s">
        <v>90</v>
      </c>
      <c r="D312" s="172"/>
      <c r="E312" s="47">
        <f t="shared" si="6"/>
        <v>0</v>
      </c>
      <c r="F312" s="205"/>
      <c r="G312" s="206"/>
      <c r="H312" s="206"/>
      <c r="I312" s="207"/>
    </row>
    <row r="313" spans="1:9" ht="16.5" customHeight="1" thickTop="1" thickBot="1" x14ac:dyDescent="0.45">
      <c r="A313" s="49" t="s">
        <v>95</v>
      </c>
      <c r="B313" s="41"/>
      <c r="C313" s="41"/>
      <c r="D313" s="164"/>
      <c r="E313" s="47"/>
      <c r="F313" s="208"/>
      <c r="G313" s="209"/>
      <c r="H313" s="209"/>
      <c r="I313" s="210"/>
    </row>
    <row r="314" spans="1:9" ht="15.75" customHeight="1" thickTop="1" x14ac:dyDescent="0.4">
      <c r="A314" s="48" t="s">
        <v>96</v>
      </c>
      <c r="B314" s="41">
        <v>86</v>
      </c>
      <c r="C314" s="41" t="s">
        <v>62</v>
      </c>
      <c r="D314" s="172"/>
      <c r="E314" s="47">
        <f t="shared" si="6"/>
        <v>0</v>
      </c>
      <c r="F314" s="205"/>
      <c r="G314" s="206"/>
      <c r="H314" s="206"/>
      <c r="I314" s="207"/>
    </row>
    <row r="315" spans="1:9" ht="15.75" customHeight="1" x14ac:dyDescent="0.4">
      <c r="A315" s="48" t="s">
        <v>97</v>
      </c>
      <c r="B315" s="41">
        <v>86</v>
      </c>
      <c r="C315" s="41" t="s">
        <v>62</v>
      </c>
      <c r="D315" s="172"/>
      <c r="E315" s="47">
        <f t="shared" si="6"/>
        <v>0</v>
      </c>
      <c r="F315" s="205"/>
      <c r="G315" s="206"/>
      <c r="H315" s="206"/>
      <c r="I315" s="207"/>
    </row>
    <row r="316" spans="1:9" ht="15.75" customHeight="1" x14ac:dyDescent="0.4">
      <c r="A316" s="48" t="s">
        <v>98</v>
      </c>
      <c r="B316" s="41">
        <v>86</v>
      </c>
      <c r="C316" s="41" t="s">
        <v>62</v>
      </c>
      <c r="D316" s="172"/>
      <c r="E316" s="47">
        <f t="shared" si="6"/>
        <v>0</v>
      </c>
      <c r="F316" s="205"/>
      <c r="G316" s="206"/>
      <c r="H316" s="206"/>
      <c r="I316" s="207"/>
    </row>
    <row r="317" spans="1:9" ht="15.75" customHeight="1" thickBot="1" x14ac:dyDescent="0.45">
      <c r="A317" s="48" t="s">
        <v>99</v>
      </c>
      <c r="B317" s="41">
        <v>86</v>
      </c>
      <c r="C317" s="41" t="s">
        <v>62</v>
      </c>
      <c r="D317" s="172"/>
      <c r="E317" s="47">
        <f t="shared" si="6"/>
        <v>0</v>
      </c>
      <c r="F317" s="205"/>
      <c r="G317" s="206"/>
      <c r="H317" s="206"/>
      <c r="I317" s="207"/>
    </row>
    <row r="318" spans="1:9" ht="16.5" customHeight="1" thickTop="1" thickBot="1" x14ac:dyDescent="0.45">
      <c r="A318" s="49" t="s">
        <v>100</v>
      </c>
      <c r="B318" s="41"/>
      <c r="C318" s="41"/>
      <c r="D318" s="164"/>
      <c r="E318" s="47"/>
      <c r="F318" s="208"/>
      <c r="G318" s="209"/>
      <c r="H318" s="209"/>
      <c r="I318" s="210"/>
    </row>
    <row r="319" spans="1:9" ht="15.75" customHeight="1" thickTop="1" x14ac:dyDescent="0.4">
      <c r="A319" s="48" t="s">
        <v>101</v>
      </c>
      <c r="B319" s="41">
        <v>86</v>
      </c>
      <c r="C319" s="41" t="s">
        <v>62</v>
      </c>
      <c r="D319" s="172"/>
      <c r="E319" s="47">
        <f t="shared" si="6"/>
        <v>0</v>
      </c>
      <c r="F319" s="205"/>
      <c r="G319" s="206"/>
      <c r="H319" s="206"/>
      <c r="I319" s="207"/>
    </row>
    <row r="320" spans="1:9" ht="15.75" customHeight="1" x14ac:dyDescent="0.4">
      <c r="A320" s="48" t="s">
        <v>102</v>
      </c>
      <c r="B320" s="41">
        <v>1</v>
      </c>
      <c r="C320" s="41" t="s">
        <v>90</v>
      </c>
      <c r="D320" s="172"/>
      <c r="E320" s="47">
        <f t="shared" si="6"/>
        <v>0</v>
      </c>
      <c r="F320" s="205"/>
      <c r="G320" s="206"/>
      <c r="H320" s="206"/>
      <c r="I320" s="207"/>
    </row>
    <row r="321" spans="1:9" ht="15.75" customHeight="1" x14ac:dyDescent="0.4">
      <c r="A321" s="48" t="s">
        <v>103</v>
      </c>
      <c r="B321" s="41">
        <v>1</v>
      </c>
      <c r="C321" s="41" t="s">
        <v>90</v>
      </c>
      <c r="D321" s="172"/>
      <c r="E321" s="47">
        <f t="shared" si="6"/>
        <v>0</v>
      </c>
      <c r="F321" s="205"/>
      <c r="G321" s="206"/>
      <c r="H321" s="206"/>
      <c r="I321" s="207"/>
    </row>
    <row r="322" spans="1:9" ht="15.75" customHeight="1" x14ac:dyDescent="0.4">
      <c r="A322" s="48" t="s">
        <v>104</v>
      </c>
      <c r="B322" s="41">
        <v>1</v>
      </c>
      <c r="C322" s="41" t="s">
        <v>90</v>
      </c>
      <c r="D322" s="172"/>
      <c r="E322" s="47">
        <f t="shared" si="6"/>
        <v>0</v>
      </c>
      <c r="F322" s="205"/>
      <c r="G322" s="206"/>
      <c r="H322" s="206"/>
      <c r="I322" s="207"/>
    </row>
    <row r="323" spans="1:9" ht="15.75" customHeight="1" thickBot="1" x14ac:dyDescent="0.45">
      <c r="A323" s="48" t="s">
        <v>105</v>
      </c>
      <c r="B323" s="41">
        <v>86</v>
      </c>
      <c r="C323" s="41" t="s">
        <v>62</v>
      </c>
      <c r="D323" s="172"/>
      <c r="E323" s="47">
        <f t="shared" si="6"/>
        <v>0</v>
      </c>
      <c r="F323" s="205"/>
      <c r="G323" s="206"/>
      <c r="H323" s="206"/>
      <c r="I323" s="207"/>
    </row>
    <row r="324" spans="1:9" ht="16.5" customHeight="1" thickTop="1" thickBot="1" x14ac:dyDescent="0.45">
      <c r="A324" s="49" t="s">
        <v>106</v>
      </c>
      <c r="B324" s="41"/>
      <c r="C324" s="41"/>
      <c r="D324" s="164"/>
      <c r="E324" s="47"/>
      <c r="F324" s="208"/>
      <c r="G324" s="209"/>
      <c r="H324" s="209"/>
      <c r="I324" s="210"/>
    </row>
    <row r="325" spans="1:9" ht="15.75" customHeight="1" thickTop="1" thickBot="1" x14ac:dyDescent="0.45">
      <c r="A325" s="50" t="s">
        <v>107</v>
      </c>
      <c r="B325" s="41">
        <v>43</v>
      </c>
      <c r="C325" s="41" t="s">
        <v>62</v>
      </c>
      <c r="D325" s="172"/>
      <c r="E325" s="47">
        <f t="shared" si="6"/>
        <v>0</v>
      </c>
      <c r="F325" s="205"/>
      <c r="G325" s="206"/>
      <c r="H325" s="206"/>
      <c r="I325" s="207"/>
    </row>
    <row r="326" spans="1:9" ht="16.5" customHeight="1" thickTop="1" thickBot="1" x14ac:dyDescent="0.45">
      <c r="A326" s="49" t="s">
        <v>108</v>
      </c>
      <c r="B326" s="41"/>
      <c r="C326" s="41"/>
      <c r="D326" s="164"/>
      <c r="E326" s="47"/>
      <c r="F326" s="208"/>
      <c r="G326" s="209"/>
      <c r="H326" s="209"/>
      <c r="I326" s="210"/>
    </row>
    <row r="327" spans="1:9" ht="15.75" customHeight="1" thickTop="1" x14ac:dyDescent="0.4">
      <c r="A327" s="51" t="s">
        <v>109</v>
      </c>
      <c r="B327" s="41">
        <v>43</v>
      </c>
      <c r="C327" s="41" t="s">
        <v>62</v>
      </c>
      <c r="D327" s="172"/>
      <c r="E327" s="47">
        <f t="shared" si="6"/>
        <v>0</v>
      </c>
      <c r="F327" s="205"/>
      <c r="G327" s="206"/>
      <c r="H327" s="206"/>
      <c r="I327" s="207"/>
    </row>
    <row r="328" spans="1:9" ht="15.75" customHeight="1" x14ac:dyDescent="0.4">
      <c r="A328" s="51" t="s">
        <v>110</v>
      </c>
      <c r="B328" s="41">
        <v>43</v>
      </c>
      <c r="C328" s="41" t="s">
        <v>62</v>
      </c>
      <c r="D328" s="172"/>
      <c r="E328" s="47">
        <f t="shared" si="6"/>
        <v>0</v>
      </c>
      <c r="F328" s="205"/>
      <c r="G328" s="206"/>
      <c r="H328" s="206"/>
      <c r="I328" s="207"/>
    </row>
    <row r="329" spans="1:9" ht="15.75" customHeight="1" x14ac:dyDescent="0.4">
      <c r="A329" s="51" t="s">
        <v>111</v>
      </c>
      <c r="B329" s="41">
        <v>43</v>
      </c>
      <c r="C329" s="41" t="s">
        <v>62</v>
      </c>
      <c r="D329" s="172"/>
      <c r="E329" s="47">
        <f t="shared" si="6"/>
        <v>0</v>
      </c>
      <c r="F329" s="205"/>
      <c r="G329" s="206"/>
      <c r="H329" s="206"/>
      <c r="I329" s="207"/>
    </row>
    <row r="330" spans="1:9" ht="15.75" customHeight="1" x14ac:dyDescent="0.4">
      <c r="A330" s="51" t="s">
        <v>112</v>
      </c>
      <c r="B330" s="41">
        <v>43</v>
      </c>
      <c r="C330" s="41" t="s">
        <v>62</v>
      </c>
      <c r="D330" s="172"/>
      <c r="E330" s="47">
        <f t="shared" si="6"/>
        <v>0</v>
      </c>
      <c r="F330" s="205"/>
      <c r="G330" s="206"/>
      <c r="H330" s="206"/>
      <c r="I330" s="207"/>
    </row>
    <row r="331" spans="1:9" ht="15.75" customHeight="1" thickBot="1" x14ac:dyDescent="0.45">
      <c r="A331" s="50" t="s">
        <v>113</v>
      </c>
      <c r="B331" s="41">
        <v>43</v>
      </c>
      <c r="C331" s="41" t="s">
        <v>62</v>
      </c>
      <c r="D331" s="172"/>
      <c r="E331" s="47">
        <f t="shared" si="6"/>
        <v>0</v>
      </c>
      <c r="F331" s="205"/>
      <c r="G331" s="206"/>
      <c r="H331" s="206"/>
      <c r="I331" s="207"/>
    </row>
    <row r="332" spans="1:9" ht="16.5" customHeight="1" thickTop="1" thickBot="1" x14ac:dyDescent="0.45">
      <c r="A332" s="49" t="s">
        <v>114</v>
      </c>
      <c r="B332" s="41"/>
      <c r="C332" s="41"/>
      <c r="D332" s="164"/>
      <c r="E332" s="47"/>
      <c r="F332" s="208"/>
      <c r="G332" s="209"/>
      <c r="H332" s="209"/>
      <c r="I332" s="210"/>
    </row>
    <row r="333" spans="1:9" ht="15.75" customHeight="1" thickTop="1" x14ac:dyDescent="0.4">
      <c r="A333" s="50" t="s">
        <v>115</v>
      </c>
      <c r="B333" s="41">
        <v>1</v>
      </c>
      <c r="C333" s="41" t="s">
        <v>90</v>
      </c>
      <c r="D333" s="172"/>
      <c r="E333" s="47">
        <f t="shared" si="6"/>
        <v>0</v>
      </c>
      <c r="F333" s="205"/>
      <c r="G333" s="206"/>
      <c r="H333" s="206"/>
      <c r="I333" s="207"/>
    </row>
    <row r="334" spans="1:9" ht="15.75" customHeight="1" x14ac:dyDescent="0.4">
      <c r="A334" s="50" t="s">
        <v>116</v>
      </c>
      <c r="B334" s="41">
        <v>1</v>
      </c>
      <c r="C334" s="41" t="s">
        <v>90</v>
      </c>
      <c r="D334" s="172"/>
      <c r="E334" s="47">
        <f t="shared" si="6"/>
        <v>0</v>
      </c>
      <c r="F334" s="205"/>
      <c r="G334" s="206"/>
      <c r="H334" s="206"/>
      <c r="I334" s="207"/>
    </row>
    <row r="335" spans="1:9" ht="15.75" customHeight="1" thickBot="1" x14ac:dyDescent="0.45">
      <c r="A335" s="50" t="s">
        <v>117</v>
      </c>
      <c r="B335" s="41">
        <v>1</v>
      </c>
      <c r="C335" s="41" t="s">
        <v>90</v>
      </c>
      <c r="D335" s="172"/>
      <c r="E335" s="47">
        <f t="shared" si="6"/>
        <v>0</v>
      </c>
      <c r="F335" s="205"/>
      <c r="G335" s="206"/>
      <c r="H335" s="206"/>
      <c r="I335" s="207"/>
    </row>
    <row r="336" spans="1:9" ht="16.5" customHeight="1" thickTop="1" thickBot="1" x14ac:dyDescent="0.45">
      <c r="A336" s="49" t="s">
        <v>118</v>
      </c>
      <c r="B336" s="41"/>
      <c r="C336" s="41"/>
      <c r="D336" s="164"/>
      <c r="E336" s="47"/>
      <c r="F336" s="208"/>
      <c r="G336" s="209"/>
      <c r="H336" s="209"/>
      <c r="I336" s="210"/>
    </row>
    <row r="337" spans="1:9" ht="15.75" customHeight="1" thickTop="1" x14ac:dyDescent="0.4">
      <c r="A337" s="50" t="s">
        <v>119</v>
      </c>
      <c r="B337" s="41">
        <v>1</v>
      </c>
      <c r="C337" s="41" t="s">
        <v>90</v>
      </c>
      <c r="D337" s="172"/>
      <c r="E337" s="47">
        <f t="shared" si="6"/>
        <v>0</v>
      </c>
      <c r="F337" s="205"/>
      <c r="G337" s="206"/>
      <c r="H337" s="206"/>
      <c r="I337" s="207"/>
    </row>
    <row r="338" spans="1:9" ht="15.75" customHeight="1" x14ac:dyDescent="0.4">
      <c r="A338" s="51" t="s">
        <v>120</v>
      </c>
      <c r="B338" s="41">
        <v>1</v>
      </c>
      <c r="C338" s="41" t="s">
        <v>90</v>
      </c>
      <c r="D338" s="172"/>
      <c r="E338" s="47">
        <f t="shared" si="6"/>
        <v>0</v>
      </c>
      <c r="F338" s="205"/>
      <c r="G338" s="206"/>
      <c r="H338" s="206"/>
      <c r="I338" s="207"/>
    </row>
    <row r="339" spans="1:9" ht="15.75" customHeight="1" thickBot="1" x14ac:dyDescent="0.45">
      <c r="A339" s="50" t="s">
        <v>121</v>
      </c>
      <c r="B339" s="41">
        <v>1</v>
      </c>
      <c r="C339" s="41" t="s">
        <v>90</v>
      </c>
      <c r="D339" s="172"/>
      <c r="E339" s="47">
        <f t="shared" si="6"/>
        <v>0</v>
      </c>
      <c r="F339" s="205"/>
      <c r="G339" s="206"/>
      <c r="H339" s="206"/>
      <c r="I339" s="207"/>
    </row>
    <row r="340" spans="1:9" ht="16.5" customHeight="1" thickTop="1" thickBot="1" x14ac:dyDescent="0.45">
      <c r="A340" s="49" t="s">
        <v>122</v>
      </c>
      <c r="B340" s="41"/>
      <c r="C340" s="41"/>
      <c r="D340" s="164"/>
      <c r="E340" s="47"/>
      <c r="F340" s="208"/>
      <c r="G340" s="209"/>
      <c r="H340" s="209"/>
      <c r="I340" s="210"/>
    </row>
    <row r="341" spans="1:9" ht="15.75" customHeight="1" thickTop="1" x14ac:dyDescent="0.4">
      <c r="A341" s="50" t="s">
        <v>123</v>
      </c>
      <c r="B341" s="41">
        <v>1</v>
      </c>
      <c r="C341" s="41" t="s">
        <v>90</v>
      </c>
      <c r="D341" s="172"/>
      <c r="E341" s="47">
        <f t="shared" si="6"/>
        <v>0</v>
      </c>
      <c r="F341" s="205"/>
      <c r="G341" s="206"/>
      <c r="H341" s="206"/>
      <c r="I341" s="207"/>
    </row>
    <row r="342" spans="1:9" ht="15.75" customHeight="1" x14ac:dyDescent="0.4">
      <c r="A342" s="50" t="s">
        <v>124</v>
      </c>
      <c r="B342" s="41">
        <v>1</v>
      </c>
      <c r="C342" s="41" t="s">
        <v>90</v>
      </c>
      <c r="D342" s="172"/>
      <c r="E342" s="47">
        <f t="shared" si="6"/>
        <v>0</v>
      </c>
      <c r="F342" s="205"/>
      <c r="G342" s="206"/>
      <c r="H342" s="206"/>
      <c r="I342" s="207"/>
    </row>
    <row r="343" spans="1:9" ht="15.75" customHeight="1" x14ac:dyDescent="0.4">
      <c r="A343" s="50" t="s">
        <v>125</v>
      </c>
      <c r="B343" s="41">
        <v>1</v>
      </c>
      <c r="C343" s="41" t="s">
        <v>90</v>
      </c>
      <c r="D343" s="172"/>
      <c r="E343" s="47">
        <f t="shared" si="6"/>
        <v>0</v>
      </c>
      <c r="F343" s="205"/>
      <c r="G343" s="206"/>
      <c r="H343" s="206"/>
      <c r="I343" s="207"/>
    </row>
    <row r="344" spans="1:9" ht="15.75" customHeight="1" x14ac:dyDescent="0.4">
      <c r="A344" s="50" t="s">
        <v>126</v>
      </c>
      <c r="B344" s="41">
        <v>1</v>
      </c>
      <c r="C344" s="41" t="s">
        <v>90</v>
      </c>
      <c r="D344" s="172"/>
      <c r="E344" s="47">
        <f t="shared" si="6"/>
        <v>0</v>
      </c>
      <c r="F344" s="205"/>
      <c r="G344" s="206"/>
      <c r="H344" s="206"/>
      <c r="I344" s="207"/>
    </row>
    <row r="345" spans="1:9" ht="15.75" customHeight="1" x14ac:dyDescent="0.4">
      <c r="A345" s="50" t="s">
        <v>127</v>
      </c>
      <c r="B345" s="41">
        <v>1</v>
      </c>
      <c r="C345" s="41" t="s">
        <v>90</v>
      </c>
      <c r="D345" s="172"/>
      <c r="E345" s="47">
        <f t="shared" si="6"/>
        <v>0</v>
      </c>
      <c r="F345" s="205"/>
      <c r="G345" s="206"/>
      <c r="H345" s="206"/>
      <c r="I345" s="207"/>
    </row>
    <row r="346" spans="1:9" ht="15.75" customHeight="1" x14ac:dyDescent="0.4">
      <c r="A346" s="50" t="s">
        <v>128</v>
      </c>
      <c r="B346" s="41">
        <v>1</v>
      </c>
      <c r="C346" s="41" t="s">
        <v>90</v>
      </c>
      <c r="D346" s="172"/>
      <c r="E346" s="47">
        <f t="shared" si="6"/>
        <v>0</v>
      </c>
      <c r="F346" s="205"/>
      <c r="G346" s="206"/>
      <c r="H346" s="206"/>
      <c r="I346" s="207"/>
    </row>
    <row r="347" spans="1:9" ht="15.75" customHeight="1" x14ac:dyDescent="0.4">
      <c r="A347" s="50" t="s">
        <v>129</v>
      </c>
      <c r="B347" s="41">
        <v>1</v>
      </c>
      <c r="C347" s="41" t="s">
        <v>90</v>
      </c>
      <c r="D347" s="172"/>
      <c r="E347" s="47">
        <f t="shared" si="6"/>
        <v>0</v>
      </c>
      <c r="F347" s="205"/>
      <c r="G347" s="206"/>
      <c r="H347" s="206"/>
      <c r="I347" s="207"/>
    </row>
    <row r="348" spans="1:9" ht="15.75" customHeight="1" x14ac:dyDescent="0.4">
      <c r="A348" s="50" t="s">
        <v>130</v>
      </c>
      <c r="B348" s="41">
        <v>1</v>
      </c>
      <c r="C348" s="41" t="s">
        <v>90</v>
      </c>
      <c r="D348" s="172"/>
      <c r="E348" s="47">
        <f t="shared" si="6"/>
        <v>0</v>
      </c>
      <c r="F348" s="205" t="s">
        <v>132</v>
      </c>
      <c r="G348" s="206"/>
      <c r="H348" s="206"/>
      <c r="I348" s="207"/>
    </row>
    <row r="349" spans="1:9" ht="15.75" customHeight="1" x14ac:dyDescent="0.4">
      <c r="A349" s="50" t="s">
        <v>133</v>
      </c>
      <c r="B349" s="41">
        <v>1</v>
      </c>
      <c r="C349" s="41" t="s">
        <v>90</v>
      </c>
      <c r="D349" s="172"/>
      <c r="E349" s="47">
        <f t="shared" si="6"/>
        <v>0</v>
      </c>
      <c r="F349" s="205" t="s">
        <v>134</v>
      </c>
      <c r="G349" s="206"/>
      <c r="H349" s="206"/>
      <c r="I349" s="207"/>
    </row>
    <row r="350" spans="1:9" ht="15.75" customHeight="1" thickBot="1" x14ac:dyDescent="0.45">
      <c r="A350" s="50" t="s">
        <v>135</v>
      </c>
      <c r="B350" s="41">
        <v>1</v>
      </c>
      <c r="C350" s="41" t="s">
        <v>90</v>
      </c>
      <c r="D350" s="172"/>
      <c r="E350" s="47">
        <f t="shared" si="6"/>
        <v>0</v>
      </c>
      <c r="F350" s="205" t="s">
        <v>136</v>
      </c>
      <c r="G350" s="206"/>
      <c r="H350" s="206"/>
      <c r="I350" s="207"/>
    </row>
    <row r="351" spans="1:9" ht="16.5" customHeight="1" thickTop="1" thickBot="1" x14ac:dyDescent="0.45">
      <c r="A351" s="49" t="s">
        <v>137</v>
      </c>
      <c r="B351" s="41"/>
      <c r="C351" s="41"/>
      <c r="D351" s="164"/>
      <c r="E351" s="47"/>
      <c r="F351" s="208"/>
      <c r="G351" s="209"/>
      <c r="H351" s="209"/>
      <c r="I351" s="210"/>
    </row>
    <row r="352" spans="1:9" ht="15.75" customHeight="1" thickTop="1" x14ac:dyDescent="0.4">
      <c r="A352" s="50" t="s">
        <v>138</v>
      </c>
      <c r="B352" s="41">
        <v>1</v>
      </c>
      <c r="C352" s="41" t="s">
        <v>90</v>
      </c>
      <c r="D352" s="172"/>
      <c r="E352" s="47">
        <f t="shared" si="6"/>
        <v>0</v>
      </c>
      <c r="F352" s="205"/>
      <c r="G352" s="206"/>
      <c r="H352" s="206"/>
      <c r="I352" s="207"/>
    </row>
    <row r="353" spans="1:9" ht="15.75" customHeight="1" x14ac:dyDescent="0.4">
      <c r="A353" s="50" t="s">
        <v>139</v>
      </c>
      <c r="B353" s="41">
        <v>1</v>
      </c>
      <c r="C353" s="41" t="s">
        <v>90</v>
      </c>
      <c r="D353" s="172"/>
      <c r="E353" s="47">
        <f t="shared" si="6"/>
        <v>0</v>
      </c>
      <c r="F353" s="205"/>
      <c r="G353" s="206"/>
      <c r="H353" s="206"/>
      <c r="I353" s="207"/>
    </row>
    <row r="354" spans="1:9" ht="15.75" customHeight="1" x14ac:dyDescent="0.4">
      <c r="A354" s="48" t="s">
        <v>140</v>
      </c>
      <c r="B354" s="41">
        <v>1</v>
      </c>
      <c r="C354" s="41" t="s">
        <v>73</v>
      </c>
      <c r="D354" s="172"/>
      <c r="E354" s="47">
        <f t="shared" si="6"/>
        <v>0</v>
      </c>
      <c r="F354" s="205"/>
      <c r="G354" s="206"/>
      <c r="H354" s="206"/>
      <c r="I354" s="207"/>
    </row>
    <row r="355" spans="1:9" ht="15.75" customHeight="1" x14ac:dyDescent="0.4">
      <c r="A355" s="50" t="s">
        <v>141</v>
      </c>
      <c r="B355" s="41">
        <v>1</v>
      </c>
      <c r="C355" s="41" t="s">
        <v>90</v>
      </c>
      <c r="D355" s="172"/>
      <c r="E355" s="47">
        <f t="shared" ref="E355:E371" si="7">SUM(B355)*D355</f>
        <v>0</v>
      </c>
      <c r="F355" s="205"/>
      <c r="G355" s="206"/>
      <c r="H355" s="206"/>
      <c r="I355" s="207"/>
    </row>
    <row r="356" spans="1:9" ht="15.75" customHeight="1" thickBot="1" x14ac:dyDescent="0.45">
      <c r="A356" s="50" t="s">
        <v>142</v>
      </c>
      <c r="B356" s="41">
        <v>1</v>
      </c>
      <c r="C356" s="41" t="s">
        <v>90</v>
      </c>
      <c r="D356" s="172"/>
      <c r="E356" s="47">
        <f t="shared" si="7"/>
        <v>0</v>
      </c>
      <c r="F356" s="205"/>
      <c r="G356" s="206"/>
      <c r="H356" s="206"/>
      <c r="I356" s="207"/>
    </row>
    <row r="357" spans="1:9" ht="16.5" customHeight="1" thickTop="1" thickBot="1" x14ac:dyDescent="0.45">
      <c r="A357" s="49" t="s">
        <v>143</v>
      </c>
      <c r="B357" s="41"/>
      <c r="C357" s="41"/>
      <c r="D357" s="164"/>
      <c r="E357" s="47"/>
      <c r="F357" s="208"/>
      <c r="G357" s="209"/>
      <c r="H357" s="209"/>
      <c r="I357" s="210"/>
    </row>
    <row r="358" spans="1:9" ht="15.75" customHeight="1" thickTop="1" x14ac:dyDescent="0.4">
      <c r="A358" s="50" t="s">
        <v>234</v>
      </c>
      <c r="B358" s="41">
        <v>1</v>
      </c>
      <c r="C358" s="41" t="s">
        <v>90</v>
      </c>
      <c r="D358" s="172"/>
      <c r="E358" s="47">
        <f t="shared" si="7"/>
        <v>0</v>
      </c>
      <c r="F358" s="205"/>
      <c r="G358" s="206"/>
      <c r="H358" s="206"/>
      <c r="I358" s="207"/>
    </row>
    <row r="359" spans="1:9" ht="15.75" customHeight="1" x14ac:dyDescent="0.4">
      <c r="A359" s="50" t="s">
        <v>145</v>
      </c>
      <c r="B359" s="41">
        <v>1</v>
      </c>
      <c r="C359" s="41" t="s">
        <v>90</v>
      </c>
      <c r="D359" s="172"/>
      <c r="E359" s="47">
        <f t="shared" si="7"/>
        <v>0</v>
      </c>
      <c r="F359" s="205"/>
      <c r="G359" s="206"/>
      <c r="H359" s="206"/>
      <c r="I359" s="207"/>
    </row>
    <row r="360" spans="1:9" ht="15.75" customHeight="1" x14ac:dyDescent="0.4">
      <c r="A360" s="50" t="s">
        <v>146</v>
      </c>
      <c r="B360" s="41">
        <v>1</v>
      </c>
      <c r="C360" s="41" t="s">
        <v>90</v>
      </c>
      <c r="D360" s="172"/>
      <c r="E360" s="47">
        <f t="shared" si="7"/>
        <v>0</v>
      </c>
      <c r="F360" s="205"/>
      <c r="G360" s="206"/>
      <c r="H360" s="206"/>
      <c r="I360" s="207"/>
    </row>
    <row r="361" spans="1:9" ht="15.75" customHeight="1" x14ac:dyDescent="0.4">
      <c r="A361" s="50" t="s">
        <v>147</v>
      </c>
      <c r="B361" s="41">
        <v>15</v>
      </c>
      <c r="C361" s="41" t="s">
        <v>131</v>
      </c>
      <c r="D361" s="172"/>
      <c r="E361" s="47">
        <f t="shared" si="7"/>
        <v>0</v>
      </c>
      <c r="F361" s="205"/>
      <c r="G361" s="206"/>
      <c r="H361" s="206"/>
      <c r="I361" s="207"/>
    </row>
    <row r="362" spans="1:9" ht="15.75" customHeight="1" x14ac:dyDescent="0.4">
      <c r="A362" s="50" t="s">
        <v>148</v>
      </c>
      <c r="B362" s="41">
        <v>1</v>
      </c>
      <c r="C362" s="41" t="s">
        <v>90</v>
      </c>
      <c r="D362" s="172"/>
      <c r="E362" s="47">
        <f t="shared" si="7"/>
        <v>0</v>
      </c>
      <c r="F362" s="205"/>
      <c r="G362" s="206"/>
      <c r="H362" s="206"/>
      <c r="I362" s="207"/>
    </row>
    <row r="363" spans="1:9" ht="15.75" customHeight="1" thickBot="1" x14ac:dyDescent="0.45">
      <c r="A363" s="50" t="s">
        <v>149</v>
      </c>
      <c r="B363" s="41">
        <v>80</v>
      </c>
      <c r="C363" s="41" t="s">
        <v>131</v>
      </c>
      <c r="D363" s="172"/>
      <c r="E363" s="47">
        <f t="shared" si="7"/>
        <v>0</v>
      </c>
      <c r="F363" s="205"/>
      <c r="G363" s="206"/>
      <c r="H363" s="206"/>
      <c r="I363" s="207"/>
    </row>
    <row r="364" spans="1:9" ht="16.5" customHeight="1" thickTop="1" thickBot="1" x14ac:dyDescent="0.45">
      <c r="A364" s="49" t="s">
        <v>150</v>
      </c>
      <c r="B364" s="41"/>
      <c r="C364" s="41"/>
      <c r="D364" s="164"/>
      <c r="E364" s="47"/>
      <c r="F364" s="208"/>
      <c r="G364" s="209"/>
      <c r="H364" s="209"/>
      <c r="I364" s="210"/>
    </row>
    <row r="365" spans="1:9" ht="15.75" customHeight="1" thickTop="1" x14ac:dyDescent="0.4">
      <c r="A365" s="48" t="s">
        <v>235</v>
      </c>
      <c r="B365" s="41">
        <v>1</v>
      </c>
      <c r="C365" s="41" t="s">
        <v>73</v>
      </c>
      <c r="D365" s="172"/>
      <c r="E365" s="47">
        <f t="shared" si="7"/>
        <v>0</v>
      </c>
      <c r="F365" s="205"/>
      <c r="G365" s="206"/>
      <c r="H365" s="206"/>
      <c r="I365" s="207"/>
    </row>
    <row r="366" spans="1:9" ht="15.75" customHeight="1" x14ac:dyDescent="0.4">
      <c r="A366" s="48" t="s">
        <v>152</v>
      </c>
      <c r="B366" s="41">
        <v>1</v>
      </c>
      <c r="C366" s="41" t="s">
        <v>73</v>
      </c>
      <c r="D366" s="172"/>
      <c r="E366" s="47">
        <f t="shared" si="7"/>
        <v>0</v>
      </c>
      <c r="F366" s="205"/>
      <c r="G366" s="206"/>
      <c r="H366" s="206"/>
      <c r="I366" s="207"/>
    </row>
    <row r="367" spans="1:9" ht="15.75" customHeight="1" thickBot="1" x14ac:dyDescent="0.45">
      <c r="A367" s="48" t="s">
        <v>153</v>
      </c>
      <c r="B367" s="41"/>
      <c r="C367" s="41"/>
      <c r="D367" s="164"/>
      <c r="E367" s="144" t="s">
        <v>154</v>
      </c>
      <c r="F367" s="208" t="s">
        <v>155</v>
      </c>
      <c r="G367" s="209"/>
      <c r="H367" s="209"/>
      <c r="I367" s="210"/>
    </row>
    <row r="368" spans="1:9" ht="16.5" customHeight="1" thickTop="1" thickBot="1" x14ac:dyDescent="0.45">
      <c r="A368" s="49" t="s">
        <v>156</v>
      </c>
      <c r="B368" s="41"/>
      <c r="C368" s="41"/>
      <c r="D368" s="164"/>
      <c r="E368" s="47"/>
      <c r="F368" s="208"/>
      <c r="G368" s="209"/>
      <c r="H368" s="209"/>
      <c r="I368" s="210"/>
    </row>
    <row r="369" spans="1:9" ht="15.75" customHeight="1" thickTop="1" x14ac:dyDescent="0.4">
      <c r="A369" s="48" t="s">
        <v>236</v>
      </c>
      <c r="B369" s="41">
        <v>80</v>
      </c>
      <c r="C369" s="41" t="s">
        <v>131</v>
      </c>
      <c r="D369" s="172"/>
      <c r="E369" s="47">
        <f t="shared" si="7"/>
        <v>0</v>
      </c>
      <c r="F369" s="205"/>
      <c r="G369" s="206"/>
      <c r="H369" s="206"/>
      <c r="I369" s="207"/>
    </row>
    <row r="370" spans="1:9" ht="15.75" customHeight="1" x14ac:dyDescent="0.4">
      <c r="A370" s="48" t="s">
        <v>158</v>
      </c>
      <c r="B370" s="41">
        <v>1</v>
      </c>
      <c r="C370" s="41" t="s">
        <v>90</v>
      </c>
      <c r="D370" s="172"/>
      <c r="E370" s="47">
        <f t="shared" si="7"/>
        <v>0</v>
      </c>
      <c r="F370" s="205"/>
      <c r="G370" s="206"/>
      <c r="H370" s="206"/>
      <c r="I370" s="207"/>
    </row>
    <row r="371" spans="1:9" ht="15.75" customHeight="1" x14ac:dyDescent="0.4">
      <c r="A371" s="48" t="s">
        <v>159</v>
      </c>
      <c r="B371" s="41">
        <v>1</v>
      </c>
      <c r="C371" s="41" t="s">
        <v>90</v>
      </c>
      <c r="D371" s="172"/>
      <c r="E371" s="47">
        <f t="shared" si="7"/>
        <v>0</v>
      </c>
      <c r="F371" s="205"/>
      <c r="G371" s="206"/>
      <c r="H371" s="206"/>
      <c r="I371" s="207"/>
    </row>
    <row r="372" spans="1:9" ht="15.75" customHeight="1" thickBot="1" x14ac:dyDescent="0.45">
      <c r="A372" s="48"/>
      <c r="B372" s="41"/>
      <c r="C372" s="41"/>
      <c r="D372" s="46"/>
      <c r="E372" s="47"/>
      <c r="F372" s="208"/>
      <c r="G372" s="209"/>
      <c r="H372" s="209"/>
      <c r="I372" s="210"/>
    </row>
    <row r="373" spans="1:9" ht="16.5" customHeight="1" thickTop="1" thickBot="1" x14ac:dyDescent="0.45">
      <c r="A373" s="52" t="s">
        <v>160</v>
      </c>
      <c r="B373" s="53"/>
      <c r="C373" s="54"/>
      <c r="D373" s="55"/>
      <c r="E373" s="56">
        <f>SUM(E282:E371)</f>
        <v>0</v>
      </c>
      <c r="F373" s="199"/>
      <c r="G373" s="200"/>
      <c r="H373" s="200"/>
      <c r="I373" s="201"/>
    </row>
    <row r="374" spans="1:9" ht="16.5" customHeight="1" thickTop="1" thickBot="1" x14ac:dyDescent="0.45">
      <c r="A374" s="52" t="s">
        <v>161</v>
      </c>
      <c r="B374" s="53"/>
      <c r="C374" s="54"/>
      <c r="D374" s="55"/>
      <c r="E374" s="56">
        <f>SUM(E373)/B261</f>
        <v>0</v>
      </c>
      <c r="F374" s="199"/>
      <c r="G374" s="200"/>
      <c r="H374" s="200"/>
      <c r="I374" s="201"/>
    </row>
    <row r="375" spans="1:9" ht="16.5" customHeight="1" thickTop="1" thickBot="1" x14ac:dyDescent="0.45">
      <c r="A375" s="57"/>
      <c r="B375" s="58"/>
      <c r="C375" s="58"/>
      <c r="D375" s="58"/>
      <c r="E375" s="59"/>
      <c r="F375" s="60"/>
      <c r="G375" s="60"/>
      <c r="H375" s="60"/>
      <c r="I375" s="60"/>
    </row>
    <row r="376" spans="1:9" ht="16.5" customHeight="1" thickTop="1" thickBot="1" x14ac:dyDescent="0.45">
      <c r="A376" s="52" t="s">
        <v>162</v>
      </c>
      <c r="B376" s="53"/>
      <c r="C376" s="54"/>
      <c r="D376" s="55"/>
      <c r="E376" s="56"/>
      <c r="F376" s="199"/>
      <c r="G376" s="200"/>
      <c r="H376" s="200"/>
      <c r="I376" s="201"/>
    </row>
    <row r="377" spans="1:9" ht="15.75" customHeight="1" thickTop="1" x14ac:dyDescent="0.4">
      <c r="A377" s="61" t="s">
        <v>163</v>
      </c>
      <c r="B377" s="62"/>
      <c r="C377" s="63"/>
      <c r="D377" s="64"/>
      <c r="E377" s="174">
        <v>0</v>
      </c>
      <c r="F377" s="237"/>
      <c r="G377" s="238"/>
      <c r="H377" s="238"/>
      <c r="I377" s="239"/>
    </row>
    <row r="378" spans="1:9" ht="15.75" customHeight="1" thickBot="1" x14ac:dyDescent="0.45">
      <c r="A378" s="61" t="s">
        <v>164</v>
      </c>
      <c r="B378" s="66"/>
      <c r="C378" s="67"/>
      <c r="D378" s="68"/>
      <c r="E378" s="175">
        <v>0</v>
      </c>
      <c r="F378" s="247"/>
      <c r="G378" s="248"/>
      <c r="H378" s="248"/>
      <c r="I378" s="249"/>
    </row>
    <row r="379" spans="1:9" ht="16.5" customHeight="1" thickTop="1" thickBot="1" x14ac:dyDescent="0.45">
      <c r="A379" s="52" t="s">
        <v>165</v>
      </c>
      <c r="B379" s="53"/>
      <c r="C379" s="54"/>
      <c r="D379" s="55"/>
      <c r="E379" s="94">
        <f>SUM(E377:E378)</f>
        <v>0</v>
      </c>
      <c r="F379" s="199"/>
      <c r="G379" s="200"/>
      <c r="H379" s="200"/>
      <c r="I379" s="201"/>
    </row>
    <row r="380" spans="1:9" ht="16.5" customHeight="1" thickTop="1" thickBot="1" x14ac:dyDescent="0.45">
      <c r="A380" s="57"/>
      <c r="B380" s="58"/>
      <c r="C380" s="58"/>
      <c r="D380" s="58"/>
      <c r="E380" s="59"/>
      <c r="F380" s="60"/>
      <c r="G380" s="60"/>
      <c r="H380" s="60"/>
      <c r="I380" s="60"/>
    </row>
    <row r="381" spans="1:9" ht="16.5" customHeight="1" thickTop="1" thickBot="1" x14ac:dyDescent="0.45">
      <c r="A381" s="52" t="s">
        <v>166</v>
      </c>
      <c r="B381" s="53"/>
      <c r="C381" s="54"/>
      <c r="D381" s="54"/>
      <c r="E381" s="69"/>
      <c r="F381" s="54"/>
      <c r="G381" s="54"/>
      <c r="H381" s="54"/>
      <c r="I381" s="55"/>
    </row>
    <row r="382" spans="1:9" ht="16.5" customHeight="1" thickTop="1" thickBot="1" x14ac:dyDescent="0.45">
      <c r="A382" s="202"/>
      <c r="B382" s="203"/>
      <c r="C382" s="203"/>
      <c r="D382" s="203"/>
      <c r="E382" s="203"/>
      <c r="F382" s="203"/>
      <c r="G382" s="203"/>
      <c r="H382" s="203"/>
      <c r="I382" s="204"/>
    </row>
    <row r="383" spans="1:9" ht="15.4" thickBot="1" x14ac:dyDescent="0.45">
      <c r="A383" s="70" t="s">
        <v>167</v>
      </c>
      <c r="B383" s="71" t="s">
        <v>55</v>
      </c>
      <c r="C383" s="71" t="s">
        <v>56</v>
      </c>
      <c r="D383" s="71" t="s">
        <v>57</v>
      </c>
      <c r="E383" s="72" t="s">
        <v>58</v>
      </c>
      <c r="F383" s="72" t="s">
        <v>168</v>
      </c>
      <c r="G383" s="73" t="s">
        <v>58</v>
      </c>
      <c r="H383" s="80"/>
      <c r="I383" s="75"/>
    </row>
    <row r="384" spans="1:9" thickTop="1" thickBot="1" x14ac:dyDescent="0.45">
      <c r="A384" s="76" t="s">
        <v>169</v>
      </c>
      <c r="B384" s="128"/>
      <c r="C384" s="77"/>
      <c r="D384" s="128"/>
      <c r="E384" s="78"/>
      <c r="F384" s="78"/>
      <c r="G384" s="79"/>
      <c r="H384" s="80"/>
      <c r="I384" s="75"/>
    </row>
    <row r="385" spans="1:9" thickTop="1" thickBot="1" x14ac:dyDescent="0.45">
      <c r="A385" s="81" t="s">
        <v>170</v>
      </c>
      <c r="B385" s="129">
        <v>71.599999999999994</v>
      </c>
      <c r="C385" s="39" t="s">
        <v>171</v>
      </c>
      <c r="D385" s="176"/>
      <c r="E385" s="78">
        <f>SUM(B385)*D385</f>
        <v>0</v>
      </c>
      <c r="F385" s="82">
        <v>3</v>
      </c>
      <c r="G385" s="83">
        <f>SUM(E385*F385)</f>
        <v>0</v>
      </c>
      <c r="H385" s="80"/>
      <c r="I385" s="75"/>
    </row>
    <row r="386" spans="1:9" thickTop="1" thickBot="1" x14ac:dyDescent="0.45">
      <c r="A386" s="76" t="s">
        <v>172</v>
      </c>
      <c r="B386" s="129"/>
      <c r="C386" s="39"/>
      <c r="D386" s="129"/>
      <c r="E386" s="78"/>
      <c r="F386" s="78"/>
      <c r="G386" s="79"/>
      <c r="H386" s="80"/>
      <c r="I386" s="75"/>
    </row>
    <row r="387" spans="1:9" ht="15.4" thickTop="1" x14ac:dyDescent="0.4">
      <c r="A387" s="84" t="s">
        <v>172</v>
      </c>
      <c r="B387" s="129">
        <v>71.599999999999994</v>
      </c>
      <c r="C387" s="39" t="s">
        <v>171</v>
      </c>
      <c r="D387" s="176"/>
      <c r="E387" s="78">
        <f>SUM(B387)*D387</f>
        <v>0</v>
      </c>
      <c r="F387" s="82">
        <v>3</v>
      </c>
      <c r="G387" s="83">
        <f>SUM(E387*F387)</f>
        <v>0</v>
      </c>
      <c r="H387" s="80"/>
      <c r="I387" s="75"/>
    </row>
    <row r="388" spans="1:9" ht="15.4" thickBot="1" x14ac:dyDescent="0.45">
      <c r="A388" s="179" t="s">
        <v>173</v>
      </c>
      <c r="B388" s="129">
        <v>1</v>
      </c>
      <c r="C388" s="39" t="s">
        <v>90</v>
      </c>
      <c r="D388" s="176"/>
      <c r="E388" s="78">
        <f>SUM(B388)*D388</f>
        <v>0</v>
      </c>
      <c r="F388" s="85">
        <v>3</v>
      </c>
      <c r="G388" s="86">
        <f>SUM(E388*F388)</f>
        <v>0</v>
      </c>
      <c r="H388" s="80"/>
      <c r="I388" s="75"/>
    </row>
    <row r="389" spans="1:9" ht="15.4" thickBot="1" x14ac:dyDescent="0.45">
      <c r="A389" s="87" t="s">
        <v>174</v>
      </c>
      <c r="B389" s="40"/>
      <c r="C389" s="40"/>
      <c r="D389" s="40"/>
      <c r="E389" s="40"/>
      <c r="F389" s="88"/>
      <c r="G389" s="89">
        <f>SUM(G385:G388)</f>
        <v>0</v>
      </c>
      <c r="H389" s="80"/>
      <c r="I389" s="75"/>
    </row>
    <row r="390" spans="1:9" ht="15.4" thickBot="1" x14ac:dyDescent="0.45">
      <c r="A390" s="240"/>
      <c r="B390" s="241"/>
      <c r="C390" s="241"/>
      <c r="D390" s="241"/>
      <c r="E390" s="241"/>
      <c r="F390" s="241"/>
      <c r="G390" s="241"/>
      <c r="H390" s="241"/>
      <c r="I390" s="242"/>
    </row>
    <row r="391" spans="1:9" ht="15.4" thickBot="1" x14ac:dyDescent="0.45">
      <c r="A391" s="70" t="s">
        <v>175</v>
      </c>
      <c r="B391" s="71" t="s">
        <v>55</v>
      </c>
      <c r="C391" s="71" t="s">
        <v>56</v>
      </c>
      <c r="D391" s="71" t="s">
        <v>57</v>
      </c>
      <c r="E391" s="72" t="s">
        <v>58</v>
      </c>
      <c r="F391" s="72" t="s">
        <v>168</v>
      </c>
      <c r="G391" s="73" t="s">
        <v>58</v>
      </c>
      <c r="H391" s="80"/>
      <c r="I391" s="75"/>
    </row>
    <row r="392" spans="1:9" thickTop="1" thickBot="1" x14ac:dyDescent="0.45">
      <c r="A392" s="76" t="s">
        <v>169</v>
      </c>
      <c r="B392" s="128"/>
      <c r="C392" s="77"/>
      <c r="D392" s="128"/>
      <c r="E392" s="78"/>
      <c r="F392" s="78"/>
      <c r="G392" s="79"/>
      <c r="H392" s="80"/>
      <c r="I392" s="75"/>
    </row>
    <row r="393" spans="1:9" thickTop="1" thickBot="1" x14ac:dyDescent="0.45">
      <c r="A393" s="81" t="s">
        <v>170</v>
      </c>
      <c r="B393" s="129">
        <v>71.599999999999994</v>
      </c>
      <c r="C393" s="39" t="s">
        <v>171</v>
      </c>
      <c r="D393" s="176"/>
      <c r="E393" s="78">
        <f>SUM(B393)*D393</f>
        <v>0</v>
      </c>
      <c r="F393" s="82">
        <v>16</v>
      </c>
      <c r="G393" s="83">
        <f>SUM(E393*F393)</f>
        <v>0</v>
      </c>
      <c r="H393" s="80"/>
      <c r="I393" s="75"/>
    </row>
    <row r="394" spans="1:9" thickTop="1" thickBot="1" x14ac:dyDescent="0.45">
      <c r="A394" s="76" t="s">
        <v>172</v>
      </c>
      <c r="B394" s="129"/>
      <c r="C394" s="39"/>
      <c r="D394" s="129"/>
      <c r="E394" s="78"/>
      <c r="F394" s="78"/>
      <c r="G394" s="79"/>
      <c r="H394" s="80"/>
      <c r="I394" s="75"/>
    </row>
    <row r="395" spans="1:9" ht="15.4" thickTop="1" x14ac:dyDescent="0.4">
      <c r="A395" s="84" t="s">
        <v>172</v>
      </c>
      <c r="B395" s="129">
        <v>71.599999999999994</v>
      </c>
      <c r="C395" s="39" t="s">
        <v>171</v>
      </c>
      <c r="D395" s="176"/>
      <c r="E395" s="78">
        <f>SUM(B395)*D395</f>
        <v>0</v>
      </c>
      <c r="F395" s="82">
        <v>16</v>
      </c>
      <c r="G395" s="83">
        <f>SUM(E395*F395)</f>
        <v>0</v>
      </c>
      <c r="H395" s="80"/>
      <c r="I395" s="75"/>
    </row>
    <row r="396" spans="1:9" ht="15.4" thickBot="1" x14ac:dyDescent="0.45">
      <c r="A396" s="179" t="s">
        <v>173</v>
      </c>
      <c r="B396" s="129">
        <v>1</v>
      </c>
      <c r="C396" s="39" t="s">
        <v>90</v>
      </c>
      <c r="D396" s="176"/>
      <c r="E396" s="78">
        <f>SUM(B396)*D396</f>
        <v>0</v>
      </c>
      <c r="F396" s="85">
        <v>16</v>
      </c>
      <c r="G396" s="86">
        <f>SUM(E396*F396)</f>
        <v>0</v>
      </c>
      <c r="H396" s="80"/>
      <c r="I396" s="75"/>
    </row>
    <row r="397" spans="1:9" ht="15.4" thickBot="1" x14ac:dyDescent="0.45">
      <c r="A397" s="87" t="s">
        <v>176</v>
      </c>
      <c r="B397" s="40"/>
      <c r="C397" s="40"/>
      <c r="D397" s="40"/>
      <c r="E397" s="40"/>
      <c r="F397" s="88"/>
      <c r="G397" s="89">
        <f>SUM(G393:G396)</f>
        <v>0</v>
      </c>
      <c r="H397" s="80"/>
      <c r="I397" s="75"/>
    </row>
    <row r="398" spans="1:9" ht="15.4" thickBot="1" x14ac:dyDescent="0.45">
      <c r="A398" s="250"/>
      <c r="B398" s="251"/>
      <c r="C398" s="251"/>
      <c r="D398" s="251"/>
      <c r="E398" s="251"/>
      <c r="F398" s="251"/>
      <c r="G398" s="251"/>
      <c r="H398" s="251"/>
      <c r="I398" s="252"/>
    </row>
    <row r="399" spans="1:9" ht="15.4" thickBot="1" x14ac:dyDescent="0.45">
      <c r="A399" s="70" t="s">
        <v>254</v>
      </c>
      <c r="B399" s="71" t="s">
        <v>55</v>
      </c>
      <c r="C399" s="71" t="s">
        <v>56</v>
      </c>
      <c r="D399" s="71" t="s">
        <v>57</v>
      </c>
      <c r="E399" s="72" t="s">
        <v>58</v>
      </c>
      <c r="F399" s="72" t="s">
        <v>168</v>
      </c>
      <c r="G399" s="73" t="s">
        <v>58</v>
      </c>
      <c r="H399" s="80"/>
      <c r="I399" s="75"/>
    </row>
    <row r="400" spans="1:9" thickTop="1" thickBot="1" x14ac:dyDescent="0.45">
      <c r="A400" s="76" t="s">
        <v>169</v>
      </c>
      <c r="B400" s="128"/>
      <c r="C400" s="77"/>
      <c r="D400" s="166"/>
      <c r="E400" s="78"/>
      <c r="F400" s="78"/>
      <c r="G400" s="79"/>
      <c r="H400" s="80"/>
      <c r="I400" s="75"/>
    </row>
    <row r="401" spans="1:9" thickTop="1" thickBot="1" x14ac:dyDescent="0.45">
      <c r="A401" s="81" t="s">
        <v>170</v>
      </c>
      <c r="B401" s="129">
        <v>85.2</v>
      </c>
      <c r="C401" s="39" t="s">
        <v>171</v>
      </c>
      <c r="D401" s="178"/>
      <c r="E401" s="78">
        <f>SUM(B401)*D401</f>
        <v>0</v>
      </c>
      <c r="F401" s="82">
        <v>7</v>
      </c>
      <c r="G401" s="83">
        <f>SUM(E401*F401)</f>
        <v>0</v>
      </c>
      <c r="H401" s="80"/>
      <c r="I401" s="75"/>
    </row>
    <row r="402" spans="1:9" thickTop="1" thickBot="1" x14ac:dyDescent="0.45">
      <c r="A402" s="76" t="s">
        <v>172</v>
      </c>
      <c r="B402" s="129"/>
      <c r="C402" s="39"/>
      <c r="D402" s="167"/>
      <c r="E402" s="78"/>
      <c r="F402" s="78"/>
      <c r="G402" s="79"/>
      <c r="H402" s="80"/>
      <c r="I402" s="75"/>
    </row>
    <row r="403" spans="1:9" ht="15.4" thickTop="1" x14ac:dyDescent="0.4">
      <c r="A403" s="84" t="s">
        <v>172</v>
      </c>
      <c r="B403" s="129">
        <v>85.2</v>
      </c>
      <c r="C403" s="39" t="s">
        <v>171</v>
      </c>
      <c r="D403" s="178"/>
      <c r="E403" s="78">
        <f>SUM(B403)*D403</f>
        <v>0</v>
      </c>
      <c r="F403" s="82">
        <v>7</v>
      </c>
      <c r="G403" s="83">
        <f>SUM(E403*F403)</f>
        <v>0</v>
      </c>
      <c r="H403" s="80"/>
      <c r="I403" s="75"/>
    </row>
    <row r="404" spans="1:9" ht="15.4" thickBot="1" x14ac:dyDescent="0.45">
      <c r="A404" s="179" t="s">
        <v>173</v>
      </c>
      <c r="B404" s="129">
        <v>1</v>
      </c>
      <c r="C404" s="39" t="s">
        <v>90</v>
      </c>
      <c r="D404" s="176"/>
      <c r="E404" s="78">
        <f>SUM(B404)*D404</f>
        <v>0</v>
      </c>
      <c r="F404" s="85">
        <v>7</v>
      </c>
      <c r="G404" s="86">
        <f>SUM(E404*F404)</f>
        <v>0</v>
      </c>
      <c r="H404" s="80"/>
      <c r="I404" s="75"/>
    </row>
    <row r="405" spans="1:9" ht="15.4" thickBot="1" x14ac:dyDescent="0.45">
      <c r="A405" s="87" t="s">
        <v>266</v>
      </c>
      <c r="B405" s="40"/>
      <c r="C405" s="40"/>
      <c r="D405" s="40"/>
      <c r="E405" s="40"/>
      <c r="F405" s="88"/>
      <c r="G405" s="89">
        <f>SUM(G401:G404)</f>
        <v>0</v>
      </c>
      <c r="H405" s="90"/>
      <c r="I405" s="75"/>
    </row>
    <row r="406" spans="1:9" ht="15.4" thickBot="1" x14ac:dyDescent="0.45">
      <c r="A406" s="253"/>
      <c r="B406" s="254"/>
      <c r="C406" s="254"/>
      <c r="D406" s="254"/>
      <c r="E406" s="254"/>
      <c r="F406" s="254"/>
      <c r="G406" s="254"/>
      <c r="H406" s="255"/>
      <c r="I406" s="256"/>
    </row>
    <row r="407" spans="1:9" ht="15.4" thickBot="1" x14ac:dyDescent="0.45">
      <c r="A407" s="70" t="s">
        <v>177</v>
      </c>
      <c r="B407" s="71" t="s">
        <v>55</v>
      </c>
      <c r="C407" s="71" t="s">
        <v>56</v>
      </c>
      <c r="D407" s="71" t="s">
        <v>57</v>
      </c>
      <c r="E407" s="72" t="s">
        <v>58</v>
      </c>
      <c r="F407" s="72" t="s">
        <v>168</v>
      </c>
      <c r="G407" s="73" t="s">
        <v>58</v>
      </c>
      <c r="H407" s="74"/>
      <c r="I407" s="75"/>
    </row>
    <row r="408" spans="1:9" thickTop="1" thickBot="1" x14ac:dyDescent="0.45">
      <c r="A408" s="76" t="s">
        <v>169</v>
      </c>
      <c r="B408" s="128"/>
      <c r="C408" s="77"/>
      <c r="D408" s="128"/>
      <c r="E408" s="78"/>
      <c r="F408" s="78"/>
      <c r="G408" s="79"/>
      <c r="H408" s="80"/>
      <c r="I408" s="75"/>
    </row>
    <row r="409" spans="1:9" thickTop="1" thickBot="1" x14ac:dyDescent="0.45">
      <c r="A409" s="81" t="s">
        <v>170</v>
      </c>
      <c r="B409" s="129">
        <v>85.2</v>
      </c>
      <c r="C409" s="39" t="s">
        <v>171</v>
      </c>
      <c r="D409" s="176"/>
      <c r="E409" s="78">
        <f>SUM(B409)*D409</f>
        <v>0</v>
      </c>
      <c r="F409" s="82">
        <v>11</v>
      </c>
      <c r="G409" s="83">
        <f>SUM(E409*F409)</f>
        <v>0</v>
      </c>
      <c r="H409" s="80"/>
      <c r="I409" s="75"/>
    </row>
    <row r="410" spans="1:9" thickTop="1" thickBot="1" x14ac:dyDescent="0.45">
      <c r="A410" s="76" t="s">
        <v>172</v>
      </c>
      <c r="B410" s="129"/>
      <c r="C410" s="39"/>
      <c r="D410" s="129"/>
      <c r="E410" s="78"/>
      <c r="F410" s="78"/>
      <c r="G410" s="79"/>
      <c r="H410" s="80"/>
      <c r="I410" s="75"/>
    </row>
    <row r="411" spans="1:9" ht="15.4" thickTop="1" x14ac:dyDescent="0.4">
      <c r="A411" s="84" t="s">
        <v>172</v>
      </c>
      <c r="B411" s="129">
        <v>85.2</v>
      </c>
      <c r="C411" s="39" t="s">
        <v>171</v>
      </c>
      <c r="D411" s="176"/>
      <c r="E411" s="78">
        <f>SUM(B411)*D411</f>
        <v>0</v>
      </c>
      <c r="F411" s="82">
        <v>11</v>
      </c>
      <c r="G411" s="83">
        <f>SUM(E411*F411)</f>
        <v>0</v>
      </c>
      <c r="H411" s="80"/>
      <c r="I411" s="75"/>
    </row>
    <row r="412" spans="1:9" ht="15.4" thickBot="1" x14ac:dyDescent="0.45">
      <c r="A412" s="179" t="s">
        <v>173</v>
      </c>
      <c r="B412" s="129">
        <v>1</v>
      </c>
      <c r="C412" s="39" t="s">
        <v>90</v>
      </c>
      <c r="D412" s="176"/>
      <c r="E412" s="78">
        <f>SUM(B412)*D412</f>
        <v>0</v>
      </c>
      <c r="F412" s="85">
        <v>11</v>
      </c>
      <c r="G412" s="86">
        <f>SUM(E412*F412)</f>
        <v>0</v>
      </c>
      <c r="H412" s="80"/>
      <c r="I412" s="75"/>
    </row>
    <row r="413" spans="1:9" ht="15.4" thickBot="1" x14ac:dyDescent="0.45">
      <c r="A413" s="87" t="s">
        <v>178</v>
      </c>
      <c r="B413" s="40"/>
      <c r="C413" s="40"/>
      <c r="D413" s="40"/>
      <c r="E413" s="40"/>
      <c r="F413" s="88"/>
      <c r="G413" s="89">
        <f>SUM(G409:G412)</f>
        <v>0</v>
      </c>
      <c r="H413" s="90"/>
      <c r="I413" s="75"/>
    </row>
    <row r="414" spans="1:9" ht="15.4" thickBot="1" x14ac:dyDescent="0.45">
      <c r="A414" s="240"/>
      <c r="B414" s="241"/>
      <c r="C414" s="241"/>
      <c r="D414" s="241"/>
      <c r="E414" s="241"/>
      <c r="F414" s="241"/>
      <c r="G414" s="241"/>
      <c r="H414" s="241"/>
      <c r="I414" s="242"/>
    </row>
    <row r="415" spans="1:9" ht="15.4" thickBot="1" x14ac:dyDescent="0.45">
      <c r="A415" s="70" t="s">
        <v>256</v>
      </c>
      <c r="B415" s="71" t="s">
        <v>55</v>
      </c>
      <c r="C415" s="71" t="s">
        <v>56</v>
      </c>
      <c r="D415" s="71" t="s">
        <v>57</v>
      </c>
      <c r="E415" s="72" t="s">
        <v>58</v>
      </c>
      <c r="F415" s="72" t="s">
        <v>168</v>
      </c>
      <c r="G415" s="73" t="s">
        <v>58</v>
      </c>
      <c r="H415" s="80"/>
      <c r="I415" s="75"/>
    </row>
    <row r="416" spans="1:9" thickTop="1" thickBot="1" x14ac:dyDescent="0.45">
      <c r="A416" s="76" t="s">
        <v>169</v>
      </c>
      <c r="B416" s="128"/>
      <c r="C416" s="77"/>
      <c r="D416" s="128"/>
      <c r="E416" s="78"/>
      <c r="F416" s="78"/>
      <c r="G416" s="79"/>
      <c r="H416" s="80"/>
      <c r="I416" s="75"/>
    </row>
    <row r="417" spans="1:9" thickTop="1" thickBot="1" x14ac:dyDescent="0.45">
      <c r="A417" s="81" t="s">
        <v>170</v>
      </c>
      <c r="B417" s="129">
        <v>86.1</v>
      </c>
      <c r="C417" s="39" t="s">
        <v>171</v>
      </c>
      <c r="D417" s="176"/>
      <c r="E417" s="78">
        <f>SUM(B417)*D417</f>
        <v>0</v>
      </c>
      <c r="F417" s="82">
        <v>11</v>
      </c>
      <c r="G417" s="83">
        <f>SUM(E417*F417)</f>
        <v>0</v>
      </c>
      <c r="H417" s="80"/>
      <c r="I417" s="75"/>
    </row>
    <row r="418" spans="1:9" thickTop="1" thickBot="1" x14ac:dyDescent="0.45">
      <c r="A418" s="76" t="s">
        <v>172</v>
      </c>
      <c r="B418" s="129"/>
      <c r="C418" s="39"/>
      <c r="D418" s="129"/>
      <c r="E418" s="78"/>
      <c r="F418" s="78"/>
      <c r="G418" s="79"/>
      <c r="H418" s="80"/>
      <c r="I418" s="75"/>
    </row>
    <row r="419" spans="1:9" ht="15.4" thickTop="1" x14ac:dyDescent="0.4">
      <c r="A419" s="84" t="s">
        <v>172</v>
      </c>
      <c r="B419" s="129">
        <v>86.1</v>
      </c>
      <c r="C419" s="39" t="s">
        <v>171</v>
      </c>
      <c r="D419" s="176"/>
      <c r="E419" s="78">
        <f>SUM(B419)*D419</f>
        <v>0</v>
      </c>
      <c r="F419" s="82">
        <v>11</v>
      </c>
      <c r="G419" s="83">
        <f>SUM(E419*F419)</f>
        <v>0</v>
      </c>
      <c r="H419" s="80"/>
      <c r="I419" s="75"/>
    </row>
    <row r="420" spans="1:9" ht="15.4" thickBot="1" x14ac:dyDescent="0.45">
      <c r="A420" s="179" t="s">
        <v>173</v>
      </c>
      <c r="B420" s="129">
        <v>1</v>
      </c>
      <c r="C420" s="39" t="s">
        <v>90</v>
      </c>
      <c r="D420" s="176"/>
      <c r="E420" s="78">
        <f>SUM(B420)*D420</f>
        <v>0</v>
      </c>
      <c r="F420" s="85">
        <v>11</v>
      </c>
      <c r="G420" s="86">
        <f>SUM(E420*F420)</f>
        <v>0</v>
      </c>
      <c r="H420" s="80"/>
      <c r="I420" s="75"/>
    </row>
    <row r="421" spans="1:9" ht="15.4" thickBot="1" x14ac:dyDescent="0.45">
      <c r="A421" s="87" t="s">
        <v>178</v>
      </c>
      <c r="B421" s="40"/>
      <c r="C421" s="40"/>
      <c r="D421" s="40"/>
      <c r="E421" s="40"/>
      <c r="F421" s="88"/>
      <c r="G421" s="89">
        <f>SUM(G417:G420)</f>
        <v>0</v>
      </c>
      <c r="H421" s="80"/>
      <c r="I421" s="75"/>
    </row>
    <row r="422" spans="1:9" ht="15.4" thickBot="1" x14ac:dyDescent="0.45">
      <c r="A422" s="240"/>
      <c r="B422" s="241"/>
      <c r="C422" s="241"/>
      <c r="D422" s="241"/>
      <c r="E422" s="241"/>
      <c r="F422" s="241"/>
      <c r="G422" s="241"/>
      <c r="H422" s="241"/>
      <c r="I422" s="242"/>
    </row>
    <row r="423" spans="1:9" ht="15.4" thickBot="1" x14ac:dyDescent="0.45">
      <c r="A423" s="70" t="s">
        <v>180</v>
      </c>
      <c r="B423" s="71" t="s">
        <v>55</v>
      </c>
      <c r="C423" s="71" t="s">
        <v>56</v>
      </c>
      <c r="D423" s="71" t="s">
        <v>57</v>
      </c>
      <c r="E423" s="72" t="s">
        <v>58</v>
      </c>
      <c r="F423" s="72" t="s">
        <v>168</v>
      </c>
      <c r="G423" s="73" t="s">
        <v>58</v>
      </c>
      <c r="H423" s="80"/>
      <c r="I423" s="75"/>
    </row>
    <row r="424" spans="1:9" thickTop="1" thickBot="1" x14ac:dyDescent="0.45">
      <c r="A424" s="76" t="s">
        <v>169</v>
      </c>
      <c r="B424" s="128"/>
      <c r="C424" s="77"/>
      <c r="D424" s="128"/>
      <c r="E424" s="78"/>
      <c r="F424" s="78"/>
      <c r="G424" s="79"/>
      <c r="H424" s="80"/>
      <c r="I424" s="75"/>
    </row>
    <row r="425" spans="1:9" thickTop="1" thickBot="1" x14ac:dyDescent="0.45">
      <c r="A425" s="81" t="s">
        <v>170</v>
      </c>
      <c r="B425" s="129">
        <v>94.2</v>
      </c>
      <c r="C425" s="39" t="s">
        <v>171</v>
      </c>
      <c r="D425" s="176"/>
      <c r="E425" s="78">
        <f>SUM(B425)*D425</f>
        <v>0</v>
      </c>
      <c r="F425" s="82">
        <v>22</v>
      </c>
      <c r="G425" s="83">
        <f>SUM(E425*F425)</f>
        <v>0</v>
      </c>
      <c r="H425" s="80"/>
      <c r="I425" s="75"/>
    </row>
    <row r="426" spans="1:9" thickTop="1" thickBot="1" x14ac:dyDescent="0.45">
      <c r="A426" s="76" t="s">
        <v>172</v>
      </c>
      <c r="B426" s="129"/>
      <c r="C426" s="39"/>
      <c r="D426" s="129"/>
      <c r="E426" s="78"/>
      <c r="F426" s="78"/>
      <c r="G426" s="79"/>
      <c r="H426" s="80"/>
      <c r="I426" s="75"/>
    </row>
    <row r="427" spans="1:9" ht="15.4" thickTop="1" x14ac:dyDescent="0.4">
      <c r="A427" s="84" t="s">
        <v>172</v>
      </c>
      <c r="B427" s="129">
        <v>94.2</v>
      </c>
      <c r="C427" s="39" t="s">
        <v>171</v>
      </c>
      <c r="D427" s="176"/>
      <c r="E427" s="78">
        <f>SUM(B427)*D427</f>
        <v>0</v>
      </c>
      <c r="F427" s="82">
        <v>22</v>
      </c>
      <c r="G427" s="83">
        <f>SUM(E427*F427)</f>
        <v>0</v>
      </c>
      <c r="H427" s="80"/>
      <c r="I427" s="75"/>
    </row>
    <row r="428" spans="1:9" ht="15.4" thickBot="1" x14ac:dyDescent="0.45">
      <c r="A428" s="179" t="s">
        <v>173</v>
      </c>
      <c r="B428" s="129">
        <v>1</v>
      </c>
      <c r="C428" s="39" t="s">
        <v>90</v>
      </c>
      <c r="D428" s="176"/>
      <c r="E428" s="78">
        <f>SUM(B428)*D428</f>
        <v>0</v>
      </c>
      <c r="F428" s="85">
        <v>22</v>
      </c>
      <c r="G428" s="86">
        <f>SUM(E428*F428)</f>
        <v>0</v>
      </c>
      <c r="H428" s="80"/>
      <c r="I428" s="75"/>
    </row>
    <row r="429" spans="1:9" ht="15.4" thickBot="1" x14ac:dyDescent="0.45">
      <c r="A429" s="87" t="s">
        <v>267</v>
      </c>
      <c r="B429" s="40"/>
      <c r="C429" s="40"/>
      <c r="D429" s="40"/>
      <c r="E429" s="40"/>
      <c r="F429" s="88"/>
      <c r="G429" s="89">
        <f>SUM(G425:G428)</f>
        <v>0</v>
      </c>
      <c r="H429" s="80"/>
      <c r="I429" s="75"/>
    </row>
    <row r="430" spans="1:9" ht="15.4" thickBot="1" x14ac:dyDescent="0.45">
      <c r="A430" s="250"/>
      <c r="B430" s="251"/>
      <c r="C430" s="251"/>
      <c r="D430" s="251"/>
      <c r="E430" s="251"/>
      <c r="F430" s="251"/>
      <c r="G430" s="251"/>
      <c r="H430" s="251"/>
      <c r="I430" s="252"/>
    </row>
    <row r="431" spans="1:9" ht="15.4" thickBot="1" x14ac:dyDescent="0.45">
      <c r="A431" s="70" t="s">
        <v>257</v>
      </c>
      <c r="B431" s="71" t="s">
        <v>55</v>
      </c>
      <c r="C431" s="71" t="s">
        <v>56</v>
      </c>
      <c r="D431" s="71" t="s">
        <v>57</v>
      </c>
      <c r="E431" s="72" t="s">
        <v>58</v>
      </c>
      <c r="F431" s="72" t="s">
        <v>168</v>
      </c>
      <c r="G431" s="73" t="s">
        <v>58</v>
      </c>
      <c r="H431" s="80"/>
      <c r="I431" s="75"/>
    </row>
    <row r="432" spans="1:9" thickTop="1" thickBot="1" x14ac:dyDescent="0.45">
      <c r="A432" s="76" t="s">
        <v>169</v>
      </c>
      <c r="B432" s="128"/>
      <c r="C432" s="77"/>
      <c r="D432" s="128"/>
      <c r="E432" s="78"/>
      <c r="F432" s="78"/>
      <c r="G432" s="79"/>
      <c r="H432" s="80"/>
      <c r="I432" s="75"/>
    </row>
    <row r="433" spans="1:9" thickTop="1" thickBot="1" x14ac:dyDescent="0.45">
      <c r="A433" s="81" t="s">
        <v>170</v>
      </c>
      <c r="B433" s="129">
        <v>108.3</v>
      </c>
      <c r="C433" s="39" t="s">
        <v>171</v>
      </c>
      <c r="D433" s="176"/>
      <c r="E433" s="78">
        <f>SUM(B433)*D433</f>
        <v>0</v>
      </c>
      <c r="F433" s="82">
        <v>10</v>
      </c>
      <c r="G433" s="83">
        <f>SUM(E433*F433)</f>
        <v>0</v>
      </c>
      <c r="H433" s="80"/>
      <c r="I433" s="75"/>
    </row>
    <row r="434" spans="1:9" thickTop="1" thickBot="1" x14ac:dyDescent="0.45">
      <c r="A434" s="76" t="s">
        <v>172</v>
      </c>
      <c r="B434" s="129"/>
      <c r="C434" s="39"/>
      <c r="D434" s="129"/>
      <c r="E434" s="78"/>
      <c r="F434" s="78"/>
      <c r="G434" s="79"/>
      <c r="H434" s="80"/>
      <c r="I434" s="75"/>
    </row>
    <row r="435" spans="1:9" ht="15.4" thickTop="1" x14ac:dyDescent="0.4">
      <c r="A435" s="84" t="s">
        <v>172</v>
      </c>
      <c r="B435" s="129">
        <v>108.3</v>
      </c>
      <c r="C435" s="39" t="s">
        <v>171</v>
      </c>
      <c r="D435" s="176"/>
      <c r="E435" s="78">
        <f>SUM(B435)*D435</f>
        <v>0</v>
      </c>
      <c r="F435" s="82">
        <v>10</v>
      </c>
      <c r="G435" s="83">
        <f>SUM(E435*F435)</f>
        <v>0</v>
      </c>
      <c r="H435" s="80"/>
      <c r="I435" s="75"/>
    </row>
    <row r="436" spans="1:9" ht="15.4" thickBot="1" x14ac:dyDescent="0.45">
      <c r="A436" s="179" t="s">
        <v>173</v>
      </c>
      <c r="B436" s="129">
        <v>1</v>
      </c>
      <c r="C436" s="39" t="s">
        <v>90</v>
      </c>
      <c r="D436" s="176"/>
      <c r="E436" s="78">
        <f>SUM(B436)*D436</f>
        <v>0</v>
      </c>
      <c r="F436" s="82">
        <v>10</v>
      </c>
      <c r="G436" s="83">
        <f>SUM(E436*F436)</f>
        <v>0</v>
      </c>
      <c r="H436" s="65"/>
      <c r="I436" s="75"/>
    </row>
    <row r="437" spans="1:9" ht="15.4" thickBot="1" x14ac:dyDescent="0.45">
      <c r="A437" s="87" t="s">
        <v>258</v>
      </c>
      <c r="B437" s="40"/>
      <c r="C437" s="40"/>
      <c r="D437" s="40"/>
      <c r="E437" s="40"/>
      <c r="F437" s="40"/>
      <c r="G437" s="89">
        <f>SUM(G433:G436)</f>
        <v>0</v>
      </c>
      <c r="H437" s="151"/>
      <c r="I437" s="152"/>
    </row>
    <row r="438" spans="1:9" ht="15.4" thickBot="1" x14ac:dyDescent="0.45">
      <c r="A438" s="196"/>
      <c r="B438" s="196"/>
      <c r="C438" s="196"/>
      <c r="D438" s="196"/>
      <c r="E438" s="196"/>
      <c r="F438" s="196"/>
      <c r="G438" s="196"/>
      <c r="H438" s="196"/>
      <c r="I438" s="196"/>
    </row>
    <row r="439" spans="1:9" ht="15.4" thickBot="1" x14ac:dyDescent="0.45">
      <c r="A439" s="112" t="s">
        <v>182</v>
      </c>
      <c r="B439" s="71" t="s">
        <v>55</v>
      </c>
      <c r="C439" s="71" t="s">
        <v>56</v>
      </c>
      <c r="D439" s="71" t="s">
        <v>57</v>
      </c>
      <c r="E439" s="113" t="s">
        <v>58</v>
      </c>
      <c r="F439" s="72"/>
      <c r="G439" s="73"/>
      <c r="H439" s="149"/>
      <c r="I439" s="150"/>
    </row>
    <row r="440" spans="1:9" thickTop="1" thickBot="1" x14ac:dyDescent="0.45">
      <c r="A440" s="114" t="s">
        <v>183</v>
      </c>
      <c r="B440" s="39"/>
      <c r="C440" s="39"/>
      <c r="D440" s="39"/>
      <c r="E440" s="110"/>
      <c r="F440" s="108"/>
      <c r="G440" s="109"/>
      <c r="H440" s="65"/>
      <c r="I440" s="110"/>
    </row>
    <row r="441" spans="1:9" ht="15.4" thickTop="1" x14ac:dyDescent="0.4">
      <c r="A441" s="116" t="s">
        <v>184</v>
      </c>
      <c r="B441" s="39">
        <v>19182</v>
      </c>
      <c r="C441" s="39" t="s">
        <v>185</v>
      </c>
      <c r="D441" s="176"/>
      <c r="E441" s="78">
        <f>SUM(B441)*D441</f>
        <v>0</v>
      </c>
      <c r="F441" s="78"/>
      <c r="G441" s="111"/>
      <c r="H441" s="65"/>
      <c r="I441" s="110"/>
    </row>
    <row r="442" spans="1:9" ht="15.4" thickBot="1" x14ac:dyDescent="0.45">
      <c r="A442" s="117" t="s">
        <v>186</v>
      </c>
      <c r="B442" s="39">
        <v>19182</v>
      </c>
      <c r="C442" s="39" t="s">
        <v>185</v>
      </c>
      <c r="D442" s="176"/>
      <c r="E442" s="78">
        <f t="shared" ref="E442" si="8">SUM(B442)*D442</f>
        <v>0</v>
      </c>
      <c r="F442" s="78"/>
      <c r="G442" s="111"/>
      <c r="H442" s="65"/>
      <c r="I442" s="110"/>
    </row>
    <row r="443" spans="1:9" thickTop="1" thickBot="1" x14ac:dyDescent="0.45">
      <c r="A443" s="114" t="s">
        <v>187</v>
      </c>
      <c r="B443" s="39"/>
      <c r="C443" s="39"/>
      <c r="D443" s="129"/>
      <c r="E443" s="78"/>
      <c r="F443" s="78"/>
      <c r="G443" s="111"/>
      <c r="H443" s="65"/>
      <c r="I443" s="110"/>
    </row>
    <row r="444" spans="1:9" ht="15.4" thickTop="1" x14ac:dyDescent="0.4">
      <c r="A444" s="116" t="s">
        <v>188</v>
      </c>
      <c r="B444" s="39">
        <v>1389</v>
      </c>
      <c r="C444" s="39" t="s">
        <v>185</v>
      </c>
      <c r="D444" s="176"/>
      <c r="E444" s="78">
        <f t="shared" ref="E444:E448" si="9">SUM(B444)*D444</f>
        <v>0</v>
      </c>
      <c r="F444" s="78"/>
      <c r="G444" s="111"/>
      <c r="H444" s="65"/>
      <c r="I444" s="110"/>
    </row>
    <row r="445" spans="1:9" ht="15" x14ac:dyDescent="0.4">
      <c r="A445" s="96" t="s">
        <v>189</v>
      </c>
      <c r="B445" s="39">
        <v>1022</v>
      </c>
      <c r="C445" s="39" t="s">
        <v>185</v>
      </c>
      <c r="D445" s="176"/>
      <c r="E445" s="78">
        <f t="shared" si="9"/>
        <v>0</v>
      </c>
      <c r="F445" s="78"/>
      <c r="G445" s="111"/>
      <c r="H445" s="65"/>
      <c r="I445" s="110"/>
    </row>
    <row r="446" spans="1:9" ht="15" x14ac:dyDescent="0.4">
      <c r="A446" s="96" t="s">
        <v>190</v>
      </c>
      <c r="B446" s="39">
        <v>125</v>
      </c>
      <c r="C446" s="39" t="s">
        <v>185</v>
      </c>
      <c r="D446" s="176"/>
      <c r="E446" s="78">
        <f t="shared" si="9"/>
        <v>0</v>
      </c>
      <c r="F446" s="78"/>
      <c r="G446" s="111"/>
      <c r="H446" s="65"/>
      <c r="I446" s="110"/>
    </row>
    <row r="447" spans="1:9" ht="15" x14ac:dyDescent="0.4">
      <c r="A447" s="96" t="s">
        <v>192</v>
      </c>
      <c r="B447" s="39">
        <v>3467</v>
      </c>
      <c r="C447" s="39" t="s">
        <v>185</v>
      </c>
      <c r="D447" s="176"/>
      <c r="E447" s="78">
        <f t="shared" si="9"/>
        <v>0</v>
      </c>
      <c r="F447" s="78"/>
      <c r="G447" s="111"/>
      <c r="H447" s="65"/>
      <c r="I447" s="110"/>
    </row>
    <row r="448" spans="1:9" ht="15.4" thickBot="1" x14ac:dyDescent="0.45">
      <c r="A448" s="117" t="s">
        <v>193</v>
      </c>
      <c r="B448" s="39">
        <v>2134</v>
      </c>
      <c r="C448" s="39" t="s">
        <v>185</v>
      </c>
      <c r="D448" s="176"/>
      <c r="E448" s="78">
        <f t="shared" si="9"/>
        <v>0</v>
      </c>
      <c r="F448" s="78"/>
      <c r="G448" s="111"/>
      <c r="H448" s="65"/>
      <c r="I448" s="110"/>
    </row>
    <row r="449" spans="1:9" thickTop="1" thickBot="1" x14ac:dyDescent="0.45">
      <c r="A449" s="114" t="s">
        <v>194</v>
      </c>
      <c r="B449" s="39"/>
      <c r="C449" s="39"/>
      <c r="D449" s="129"/>
      <c r="E449" s="78"/>
      <c r="F449" s="78"/>
      <c r="G449" s="111"/>
      <c r="H449" s="65"/>
      <c r="I449" s="110"/>
    </row>
    <row r="450" spans="1:9" ht="15.4" thickTop="1" x14ac:dyDescent="0.4">
      <c r="A450" s="116" t="s">
        <v>195</v>
      </c>
      <c r="B450" s="39">
        <v>6065</v>
      </c>
      <c r="C450" s="39" t="s">
        <v>185</v>
      </c>
      <c r="D450" s="176"/>
      <c r="E450" s="78">
        <f t="shared" ref="E450:E455" si="10">SUM(B450)*D450</f>
        <v>0</v>
      </c>
      <c r="F450" s="78"/>
      <c r="G450" s="111"/>
      <c r="H450" s="65"/>
      <c r="I450" s="110"/>
    </row>
    <row r="451" spans="1:9" ht="15" x14ac:dyDescent="0.4">
      <c r="A451" s="96" t="s">
        <v>196</v>
      </c>
      <c r="B451" s="39">
        <v>1515</v>
      </c>
      <c r="C451" s="39" t="s">
        <v>185</v>
      </c>
      <c r="D451" s="129">
        <v>40</v>
      </c>
      <c r="E451" s="78">
        <f t="shared" ref="E451" si="11">SUM(B451)*D451</f>
        <v>60600</v>
      </c>
      <c r="F451" s="65" t="s">
        <v>197</v>
      </c>
      <c r="G451" s="111"/>
      <c r="H451" s="65"/>
      <c r="I451" s="110"/>
    </row>
    <row r="452" spans="1:9" ht="15" x14ac:dyDescent="0.4">
      <c r="A452" s="96" t="s">
        <v>198</v>
      </c>
      <c r="B452" s="39">
        <v>134</v>
      </c>
      <c r="C452" s="41" t="s">
        <v>131</v>
      </c>
      <c r="D452" s="129">
        <v>300</v>
      </c>
      <c r="E452" s="78">
        <f t="shared" si="10"/>
        <v>40200</v>
      </c>
      <c r="F452" s="65" t="s">
        <v>197</v>
      </c>
      <c r="G452" s="111"/>
      <c r="H452" s="65"/>
      <c r="I452" s="110"/>
    </row>
    <row r="453" spans="1:9" ht="15" x14ac:dyDescent="0.4">
      <c r="A453" s="91" t="s">
        <v>199</v>
      </c>
      <c r="B453" s="41">
        <v>86</v>
      </c>
      <c r="C453" s="41" t="s">
        <v>131</v>
      </c>
      <c r="D453" s="177"/>
      <c r="E453" s="78">
        <f t="shared" si="10"/>
        <v>0</v>
      </c>
      <c r="F453" s="78"/>
      <c r="G453" s="111"/>
      <c r="H453" s="65"/>
      <c r="I453" s="110"/>
    </row>
    <row r="454" spans="1:9" ht="15" x14ac:dyDescent="0.4">
      <c r="A454" s="96" t="s">
        <v>200</v>
      </c>
      <c r="B454" s="39">
        <v>1282</v>
      </c>
      <c r="C454" s="39" t="s">
        <v>201</v>
      </c>
      <c r="D454" s="176"/>
      <c r="E454" s="78">
        <f t="shared" si="10"/>
        <v>0</v>
      </c>
      <c r="F454" s="78"/>
      <c r="G454" s="111"/>
      <c r="H454" s="65"/>
      <c r="I454" s="110"/>
    </row>
    <row r="455" spans="1:9" ht="15.4" thickBot="1" x14ac:dyDescent="0.45">
      <c r="A455" s="117" t="s">
        <v>202</v>
      </c>
      <c r="B455" s="39">
        <v>390</v>
      </c>
      <c r="C455" s="39" t="s">
        <v>201</v>
      </c>
      <c r="D455" s="176"/>
      <c r="E455" s="78">
        <f t="shared" si="10"/>
        <v>0</v>
      </c>
      <c r="F455" s="78"/>
      <c r="G455" s="111"/>
      <c r="H455" s="65"/>
      <c r="I455" s="110"/>
    </row>
    <row r="456" spans="1:9" thickTop="1" thickBot="1" x14ac:dyDescent="0.45">
      <c r="A456" s="114" t="s">
        <v>203</v>
      </c>
      <c r="B456" s="39"/>
      <c r="C456" s="39"/>
      <c r="D456" s="129"/>
      <c r="E456" s="78"/>
      <c r="F456" s="78"/>
      <c r="G456" s="111"/>
      <c r="H456" s="65"/>
      <c r="I456" s="110"/>
    </row>
    <row r="457" spans="1:9" ht="15.4" thickTop="1" x14ac:dyDescent="0.4">
      <c r="A457" s="116" t="s">
        <v>204</v>
      </c>
      <c r="B457" s="39">
        <v>1</v>
      </c>
      <c r="C457" s="39" t="s">
        <v>90</v>
      </c>
      <c r="D457" s="129">
        <v>290000</v>
      </c>
      <c r="E457" s="78">
        <f t="shared" ref="E457:E459" si="12">SUM(B457)*D457</f>
        <v>290000</v>
      </c>
      <c r="F457" s="65" t="s">
        <v>197</v>
      </c>
      <c r="G457" s="111"/>
      <c r="H457" s="65"/>
      <c r="I457" s="110"/>
    </row>
    <row r="458" spans="1:9" ht="15" x14ac:dyDescent="0.4">
      <c r="A458" s="96" t="s">
        <v>205</v>
      </c>
      <c r="B458" s="39">
        <v>80</v>
      </c>
      <c r="C458" s="39" t="s">
        <v>90</v>
      </c>
      <c r="D458" s="176"/>
      <c r="E458" s="78">
        <f t="shared" si="12"/>
        <v>0</v>
      </c>
      <c r="F458" s="78"/>
      <c r="G458" s="111"/>
      <c r="H458" s="65"/>
      <c r="I458" s="110"/>
    </row>
    <row r="459" spans="1:9" ht="15.4" thickBot="1" x14ac:dyDescent="0.45">
      <c r="A459" s="117" t="s">
        <v>206</v>
      </c>
      <c r="B459" s="39">
        <v>1</v>
      </c>
      <c r="C459" s="39" t="s">
        <v>90</v>
      </c>
      <c r="D459" s="129">
        <v>20000</v>
      </c>
      <c r="E459" s="78">
        <f t="shared" si="12"/>
        <v>20000</v>
      </c>
      <c r="F459" s="65" t="s">
        <v>197</v>
      </c>
      <c r="G459" s="111"/>
      <c r="H459" s="65"/>
      <c r="I459" s="110"/>
    </row>
    <row r="460" spans="1:9" thickTop="1" thickBot="1" x14ac:dyDescent="0.45">
      <c r="A460" s="114" t="s">
        <v>207</v>
      </c>
      <c r="B460" s="39"/>
      <c r="C460" s="39"/>
      <c r="D460" s="129"/>
      <c r="E460" s="78"/>
      <c r="F460" s="78"/>
      <c r="G460" s="111"/>
      <c r="H460" s="65"/>
      <c r="I460" s="110"/>
    </row>
    <row r="461" spans="1:9" ht="15.4" thickTop="1" x14ac:dyDescent="0.4">
      <c r="A461" s="116" t="s">
        <v>208</v>
      </c>
      <c r="B461" s="39">
        <v>1</v>
      </c>
      <c r="C461" s="39" t="s">
        <v>90</v>
      </c>
      <c r="D461" s="129">
        <v>82000</v>
      </c>
      <c r="E461" s="78">
        <f t="shared" ref="E461:E465" si="13">SUM(B461)*D461</f>
        <v>82000</v>
      </c>
      <c r="F461" s="65" t="s">
        <v>197</v>
      </c>
      <c r="G461" s="111"/>
      <c r="H461" s="65"/>
      <c r="I461" s="110"/>
    </row>
    <row r="462" spans="1:9" ht="15" x14ac:dyDescent="0.4">
      <c r="A462" s="96" t="s">
        <v>209</v>
      </c>
      <c r="B462" s="39">
        <v>1</v>
      </c>
      <c r="C462" s="39" t="s">
        <v>90</v>
      </c>
      <c r="D462" s="129">
        <v>62500</v>
      </c>
      <c r="E462" s="78">
        <f t="shared" si="13"/>
        <v>62500</v>
      </c>
      <c r="F462" s="65" t="s">
        <v>197</v>
      </c>
      <c r="G462" s="111"/>
      <c r="H462" s="65"/>
      <c r="I462" s="110"/>
    </row>
    <row r="463" spans="1:9" ht="15" x14ac:dyDescent="0.4">
      <c r="A463" s="96" t="s">
        <v>210</v>
      </c>
      <c r="B463" s="39">
        <v>1</v>
      </c>
      <c r="C463" s="39" t="s">
        <v>90</v>
      </c>
      <c r="D463" s="129">
        <v>82000</v>
      </c>
      <c r="E463" s="78">
        <f t="shared" si="13"/>
        <v>82000</v>
      </c>
      <c r="F463" s="65" t="s">
        <v>197</v>
      </c>
      <c r="G463" s="111"/>
      <c r="H463" s="65"/>
      <c r="I463" s="110"/>
    </row>
    <row r="464" spans="1:9" ht="15" x14ac:dyDescent="0.4">
      <c r="A464" s="134" t="s">
        <v>211</v>
      </c>
      <c r="B464" s="39">
        <v>1</v>
      </c>
      <c r="C464" s="39" t="s">
        <v>212</v>
      </c>
      <c r="D464" s="129">
        <v>28500</v>
      </c>
      <c r="E464" s="78">
        <f t="shared" si="13"/>
        <v>28500</v>
      </c>
      <c r="F464" s="65" t="s">
        <v>197</v>
      </c>
      <c r="G464" s="111"/>
      <c r="H464" s="65"/>
      <c r="I464" s="110"/>
    </row>
    <row r="465" spans="1:9" ht="15" x14ac:dyDescent="0.4">
      <c r="A465" s="96" t="s">
        <v>213</v>
      </c>
      <c r="B465" s="39">
        <v>1</v>
      </c>
      <c r="C465" s="39" t="s">
        <v>90</v>
      </c>
      <c r="D465" s="129">
        <v>42000</v>
      </c>
      <c r="E465" s="78">
        <f t="shared" si="13"/>
        <v>42000</v>
      </c>
      <c r="F465" s="65" t="s">
        <v>197</v>
      </c>
      <c r="G465" s="111"/>
      <c r="H465" s="65"/>
      <c r="I465" s="110"/>
    </row>
    <row r="466" spans="1:9" ht="15.4" thickBot="1" x14ac:dyDescent="0.45">
      <c r="A466" s="96" t="s">
        <v>214</v>
      </c>
      <c r="B466" s="39">
        <v>1</v>
      </c>
      <c r="C466" s="39" t="s">
        <v>90</v>
      </c>
      <c r="D466" s="129">
        <v>20500</v>
      </c>
      <c r="E466" s="78">
        <f>SUM(B466)*D466</f>
        <v>20500</v>
      </c>
      <c r="F466" s="145" t="s">
        <v>197</v>
      </c>
      <c r="G466" s="118"/>
      <c r="H466" s="65"/>
      <c r="I466" s="110"/>
    </row>
    <row r="467" spans="1:9" ht="15.4" thickBot="1" x14ac:dyDescent="0.45">
      <c r="A467" s="87" t="s">
        <v>215</v>
      </c>
      <c r="B467" s="40"/>
      <c r="C467" s="40"/>
      <c r="D467" s="40"/>
      <c r="E467" s="40"/>
      <c r="F467" s="88"/>
      <c r="G467" s="89">
        <f>SUM(E441:E466)</f>
        <v>728300</v>
      </c>
      <c r="H467" s="119"/>
      <c r="I467" s="115"/>
    </row>
    <row r="468" spans="1:9" ht="15.4" thickBot="1" x14ac:dyDescent="0.45">
      <c r="A468" s="197"/>
      <c r="B468" s="197"/>
      <c r="C468" s="197"/>
      <c r="D468" s="197"/>
      <c r="E468" s="197"/>
      <c r="F468" s="197"/>
      <c r="G468" s="197"/>
      <c r="H468" s="197"/>
      <c r="I468" s="198"/>
    </row>
    <row r="469" spans="1:9" ht="15.4" thickBot="1" x14ac:dyDescent="0.45">
      <c r="A469" s="192" t="s">
        <v>216</v>
      </c>
      <c r="B469" s="192"/>
      <c r="C469" s="192"/>
      <c r="D469" s="192"/>
      <c r="E469" s="188"/>
      <c r="F469" s="124"/>
      <c r="G469" s="99" t="s">
        <v>217</v>
      </c>
      <c r="H469" s="27"/>
      <c r="I469" s="130"/>
    </row>
    <row r="470" spans="1:9" ht="15" x14ac:dyDescent="0.4">
      <c r="A470" s="102"/>
      <c r="B470" s="101"/>
      <c r="C470" s="100"/>
      <c r="D470" s="100"/>
      <c r="E470" s="100"/>
      <c r="F470" s="125"/>
      <c r="G470" s="79"/>
      <c r="H470" s="27"/>
      <c r="I470" s="130"/>
    </row>
    <row r="471" spans="1:9" ht="15" x14ac:dyDescent="0.4">
      <c r="A471" s="103" t="s">
        <v>54</v>
      </c>
      <c r="B471" s="92"/>
      <c r="C471" s="93"/>
      <c r="D471" s="93"/>
      <c r="E471" s="93"/>
      <c r="F471" s="126"/>
      <c r="G471" s="120">
        <f>SUM(E373)</f>
        <v>0</v>
      </c>
      <c r="H471" s="27"/>
      <c r="I471" s="130"/>
    </row>
    <row r="472" spans="1:9" ht="15" x14ac:dyDescent="0.4">
      <c r="A472" s="103" t="s">
        <v>218</v>
      </c>
      <c r="B472" s="92"/>
      <c r="C472" s="93"/>
      <c r="D472" s="93"/>
      <c r="E472" s="93"/>
      <c r="F472" s="126"/>
      <c r="G472" s="97">
        <f>SUM(G385,G393,G401,G409,G417,G425,G433)</f>
        <v>0</v>
      </c>
      <c r="H472" s="27"/>
      <c r="I472" s="130"/>
    </row>
    <row r="473" spans="1:9" ht="15" x14ac:dyDescent="0.4">
      <c r="A473" s="103" t="s">
        <v>219</v>
      </c>
      <c r="B473" s="92"/>
      <c r="C473" s="93"/>
      <c r="D473" s="93"/>
      <c r="E473" s="93"/>
      <c r="F473" s="126"/>
      <c r="G473" s="97">
        <f>SUM(G387,G395,G403,G411,G419,G427,G435)</f>
        <v>0</v>
      </c>
      <c r="H473" s="27"/>
      <c r="I473" s="130"/>
    </row>
    <row r="474" spans="1:9" ht="15" x14ac:dyDescent="0.4">
      <c r="A474" s="103" t="s">
        <v>220</v>
      </c>
      <c r="B474" s="92"/>
      <c r="C474" s="93"/>
      <c r="D474" s="93"/>
      <c r="E474" s="93"/>
      <c r="F474" s="126"/>
      <c r="G474" s="97">
        <f>SUM(G388,G396,G404,G412,G420,G428,G436)</f>
        <v>0</v>
      </c>
      <c r="H474" s="27"/>
      <c r="I474" s="130"/>
    </row>
    <row r="475" spans="1:9" ht="15" x14ac:dyDescent="0.4">
      <c r="A475" s="103" t="s">
        <v>221</v>
      </c>
      <c r="B475" s="92"/>
      <c r="C475" s="93"/>
      <c r="D475" s="93"/>
      <c r="E475" s="93"/>
      <c r="F475" s="126"/>
      <c r="G475" s="97">
        <f>SUM(G467)</f>
        <v>728300</v>
      </c>
      <c r="H475" s="27"/>
      <c r="I475" s="130"/>
    </row>
    <row r="476" spans="1:9" ht="15" x14ac:dyDescent="0.4">
      <c r="A476" s="103" t="s">
        <v>222</v>
      </c>
      <c r="B476" s="18"/>
      <c r="C476" s="93"/>
      <c r="D476" s="93"/>
      <c r="E476" s="93"/>
      <c r="F476" s="126"/>
      <c r="G476" s="97">
        <f>SUM(G471:G475)*3%</f>
        <v>21849</v>
      </c>
      <c r="H476" s="27"/>
      <c r="I476" s="130"/>
    </row>
    <row r="477" spans="1:9" ht="15" x14ac:dyDescent="0.4">
      <c r="A477" s="103" t="s">
        <v>223</v>
      </c>
      <c r="B477" s="92"/>
      <c r="C477" s="93"/>
      <c r="D477" s="93"/>
      <c r="E477" s="93"/>
      <c r="F477" s="126"/>
      <c r="G477" s="97">
        <f>SUM(G471:G476)*E379</f>
        <v>0</v>
      </c>
      <c r="H477" s="27"/>
      <c r="I477" s="130"/>
    </row>
    <row r="478" spans="1:9" ht="15.4" thickBot="1" x14ac:dyDescent="0.45">
      <c r="A478" s="103"/>
      <c r="B478" s="92"/>
      <c r="C478" s="93"/>
      <c r="D478" s="93"/>
      <c r="E478" s="93"/>
      <c r="F478" s="126"/>
      <c r="G478" s="98"/>
      <c r="H478" s="27"/>
      <c r="I478" s="130"/>
    </row>
    <row r="479" spans="1:9" ht="15.4" thickBot="1" x14ac:dyDescent="0.45">
      <c r="A479" s="104" t="s">
        <v>259</v>
      </c>
      <c r="B479" s="105"/>
      <c r="C479" s="106"/>
      <c r="D479" s="106"/>
      <c r="E479" s="106"/>
      <c r="F479" s="127"/>
      <c r="G479" s="107">
        <f>SUM(G471:G478)</f>
        <v>750149</v>
      </c>
      <c r="H479" s="161"/>
      <c r="I479" s="132"/>
    </row>
    <row r="480" spans="1:9" ht="15.4" thickBot="1" x14ac:dyDescent="0.45">
      <c r="A480" s="24"/>
      <c r="C480" s="25"/>
      <c r="D480" s="25"/>
      <c r="E480" s="25"/>
      <c r="F480" s="26"/>
      <c r="G480" s="27"/>
      <c r="H480" s="27"/>
      <c r="I480" s="25"/>
    </row>
    <row r="481" spans="1:7" ht="24" customHeight="1" thickBot="1" x14ac:dyDescent="0.45">
      <c r="A481" s="193" t="s">
        <v>239</v>
      </c>
      <c r="B481" s="194"/>
      <c r="C481" s="194"/>
      <c r="D481" s="194"/>
      <c r="E481" s="194"/>
      <c r="F481" s="195"/>
      <c r="G481" s="153"/>
    </row>
    <row r="482" spans="1:7" ht="24" customHeight="1" thickBot="1" x14ac:dyDescent="0.45">
      <c r="A482" s="135" t="s">
        <v>259</v>
      </c>
      <c r="B482" s="154"/>
      <c r="C482" s="155"/>
      <c r="D482" s="155"/>
      <c r="E482" s="155"/>
      <c r="F482" s="156"/>
      <c r="G482" s="157">
        <f>SUM(G238)</f>
        <v>750149</v>
      </c>
    </row>
    <row r="483" spans="1:7" ht="24" customHeight="1" thickBot="1" x14ac:dyDescent="0.45">
      <c r="A483" s="188" t="s">
        <v>261</v>
      </c>
      <c r="B483" s="189"/>
      <c r="C483" s="189"/>
      <c r="D483" s="189"/>
      <c r="E483" s="189"/>
      <c r="F483" s="190"/>
      <c r="G483" s="157">
        <f>SUM(G479)</f>
        <v>750149</v>
      </c>
    </row>
    <row r="484" spans="1:7" ht="30.95" customHeight="1" thickBot="1" x14ac:dyDescent="0.45">
      <c r="A484" s="188" t="s">
        <v>262</v>
      </c>
      <c r="B484" s="189"/>
      <c r="C484" s="189"/>
      <c r="D484" s="189"/>
      <c r="E484" s="189"/>
      <c r="F484" s="190"/>
      <c r="G484" s="157">
        <f>SUM(G482:G483)</f>
        <v>1500298</v>
      </c>
    </row>
  </sheetData>
  <sheetProtection algorithmName="SHA-512" hashValue="mNEJaDa9kgrjxA61stAhP++Dd19LLK11Y77wadbxKZZ3Nh5akogD49LCrVQXMUmAVR47K3D5vCgf+q2Gjow0fA==" saltValue="fDQhLM5pmpWfvICaU4gDxA==" spinCount="100000" sheet="1" selectLockedCells="1"/>
  <mergeCells count="252">
    <mergeCell ref="A30:I30"/>
    <mergeCell ref="A31:I31"/>
    <mergeCell ref="A32:I32"/>
    <mergeCell ref="A33:I33"/>
    <mergeCell ref="A34:I34"/>
    <mergeCell ref="A35:I35"/>
    <mergeCell ref="B4:H4"/>
    <mergeCell ref="D5:E5"/>
    <mergeCell ref="B7:H7"/>
    <mergeCell ref="A27:I27"/>
    <mergeCell ref="A28:I28"/>
    <mergeCell ref="A29:I29"/>
    <mergeCell ref="F42:I42"/>
    <mergeCell ref="F43:I43"/>
    <mergeCell ref="F44:I44"/>
    <mergeCell ref="F45:I45"/>
    <mergeCell ref="F46:I46"/>
    <mergeCell ref="F47:I47"/>
    <mergeCell ref="A36:I36"/>
    <mergeCell ref="A37:I37"/>
    <mergeCell ref="A38:I38"/>
    <mergeCell ref="F39:I39"/>
    <mergeCell ref="F40:I40"/>
    <mergeCell ref="F41:I41"/>
    <mergeCell ref="F54:I54"/>
    <mergeCell ref="F55:I55"/>
    <mergeCell ref="F56:I56"/>
    <mergeCell ref="F57:I57"/>
    <mergeCell ref="F58:I58"/>
    <mergeCell ref="F59:I59"/>
    <mergeCell ref="F48:I48"/>
    <mergeCell ref="F49:I49"/>
    <mergeCell ref="F50:I50"/>
    <mergeCell ref="F51:I51"/>
    <mergeCell ref="F52:I52"/>
    <mergeCell ref="F53:I53"/>
    <mergeCell ref="F66:I66"/>
    <mergeCell ref="F67:I67"/>
    <mergeCell ref="F68:I68"/>
    <mergeCell ref="F69:I69"/>
    <mergeCell ref="F70:I70"/>
    <mergeCell ref="F71:I71"/>
    <mergeCell ref="F60:I60"/>
    <mergeCell ref="F61:I61"/>
    <mergeCell ref="F62:I62"/>
    <mergeCell ref="F63:I63"/>
    <mergeCell ref="F64:I64"/>
    <mergeCell ref="F65:I65"/>
    <mergeCell ref="F78:I78"/>
    <mergeCell ref="F79:I79"/>
    <mergeCell ref="F80:I80"/>
    <mergeCell ref="F81:I81"/>
    <mergeCell ref="F82:I82"/>
    <mergeCell ref="F83:I83"/>
    <mergeCell ref="F72:I72"/>
    <mergeCell ref="F73:I73"/>
    <mergeCell ref="F74:I74"/>
    <mergeCell ref="F75:I75"/>
    <mergeCell ref="F76:I76"/>
    <mergeCell ref="F77:I77"/>
    <mergeCell ref="F90:I90"/>
    <mergeCell ref="F91:I91"/>
    <mergeCell ref="F92:I92"/>
    <mergeCell ref="F93:I93"/>
    <mergeCell ref="F94:I94"/>
    <mergeCell ref="F95:I95"/>
    <mergeCell ref="F84:I84"/>
    <mergeCell ref="F85:I85"/>
    <mergeCell ref="F86:I86"/>
    <mergeCell ref="F87:I87"/>
    <mergeCell ref="F88:I88"/>
    <mergeCell ref="F89:I89"/>
    <mergeCell ref="F102:I102"/>
    <mergeCell ref="F103:I103"/>
    <mergeCell ref="F104:I104"/>
    <mergeCell ref="F105:I105"/>
    <mergeCell ref="F106:I106"/>
    <mergeCell ref="F107:I107"/>
    <mergeCell ref="F96:I96"/>
    <mergeCell ref="F97:I97"/>
    <mergeCell ref="F98:I98"/>
    <mergeCell ref="F99:I99"/>
    <mergeCell ref="F100:I100"/>
    <mergeCell ref="F101:I101"/>
    <mergeCell ref="F114:I114"/>
    <mergeCell ref="F115:I115"/>
    <mergeCell ref="F116:I116"/>
    <mergeCell ref="F117:I117"/>
    <mergeCell ref="F118:I118"/>
    <mergeCell ref="F119:I119"/>
    <mergeCell ref="F108:I108"/>
    <mergeCell ref="F109:I109"/>
    <mergeCell ref="F110:I110"/>
    <mergeCell ref="F111:I111"/>
    <mergeCell ref="F112:I112"/>
    <mergeCell ref="F113:I113"/>
    <mergeCell ref="F126:I126"/>
    <mergeCell ref="F127:I127"/>
    <mergeCell ref="F128:I128"/>
    <mergeCell ref="F129:I129"/>
    <mergeCell ref="F130:I130"/>
    <mergeCell ref="F131:I131"/>
    <mergeCell ref="F120:I120"/>
    <mergeCell ref="F121:I121"/>
    <mergeCell ref="F122:I122"/>
    <mergeCell ref="F123:I123"/>
    <mergeCell ref="F124:I124"/>
    <mergeCell ref="F125:I125"/>
    <mergeCell ref="A141:I141"/>
    <mergeCell ref="A149:I149"/>
    <mergeCell ref="A157:I157"/>
    <mergeCell ref="A165:I165"/>
    <mergeCell ref="A173:I173"/>
    <mergeCell ref="A181:I181"/>
    <mergeCell ref="F132:I132"/>
    <mergeCell ref="F133:I133"/>
    <mergeCell ref="F135:I135"/>
    <mergeCell ref="F136:I136"/>
    <mergeCell ref="F137:I137"/>
    <mergeCell ref="F138:I138"/>
    <mergeCell ref="B247:H247"/>
    <mergeCell ref="A267:I267"/>
    <mergeCell ref="A268:I268"/>
    <mergeCell ref="A269:I269"/>
    <mergeCell ref="A270:I270"/>
    <mergeCell ref="A271:I271"/>
    <mergeCell ref="A189:I189"/>
    <mergeCell ref="A197:I197"/>
    <mergeCell ref="A227:I227"/>
    <mergeCell ref="A228:E228"/>
    <mergeCell ref="B244:H244"/>
    <mergeCell ref="D245:E245"/>
    <mergeCell ref="A278:I278"/>
    <mergeCell ref="A279:I279"/>
    <mergeCell ref="F280:I280"/>
    <mergeCell ref="F281:I281"/>
    <mergeCell ref="F282:I282"/>
    <mergeCell ref="F283:I283"/>
    <mergeCell ref="A272:I272"/>
    <mergeCell ref="A273:I273"/>
    <mergeCell ref="A274:I274"/>
    <mergeCell ref="A275:I275"/>
    <mergeCell ref="A276:I276"/>
    <mergeCell ref="A277:I277"/>
    <mergeCell ref="F290:I290"/>
    <mergeCell ref="F291:I291"/>
    <mergeCell ref="F292:I292"/>
    <mergeCell ref="F293:I293"/>
    <mergeCell ref="F294:I294"/>
    <mergeCell ref="F295:I295"/>
    <mergeCell ref="F284:I284"/>
    <mergeCell ref="F285:I285"/>
    <mergeCell ref="F286:I286"/>
    <mergeCell ref="F287:I287"/>
    <mergeCell ref="F288:I288"/>
    <mergeCell ref="F289:I289"/>
    <mergeCell ref="F302:I302"/>
    <mergeCell ref="F303:I303"/>
    <mergeCell ref="F304:I304"/>
    <mergeCell ref="F305:I305"/>
    <mergeCell ref="F306:I306"/>
    <mergeCell ref="F307:I307"/>
    <mergeCell ref="F296:I296"/>
    <mergeCell ref="F297:I297"/>
    <mergeCell ref="F298:I298"/>
    <mergeCell ref="F299:I299"/>
    <mergeCell ref="F300:I300"/>
    <mergeCell ref="F301:I301"/>
    <mergeCell ref="F314:I314"/>
    <mergeCell ref="F315:I315"/>
    <mergeCell ref="F316:I316"/>
    <mergeCell ref="F317:I317"/>
    <mergeCell ref="F318:I318"/>
    <mergeCell ref="F319:I319"/>
    <mergeCell ref="F308:I308"/>
    <mergeCell ref="F309:I309"/>
    <mergeCell ref="F310:I310"/>
    <mergeCell ref="F311:I311"/>
    <mergeCell ref="F312:I312"/>
    <mergeCell ref="F313:I313"/>
    <mergeCell ref="F326:I326"/>
    <mergeCell ref="F327:I327"/>
    <mergeCell ref="F328:I328"/>
    <mergeCell ref="F329:I329"/>
    <mergeCell ref="F330:I330"/>
    <mergeCell ref="F331:I331"/>
    <mergeCell ref="F320:I320"/>
    <mergeCell ref="F321:I321"/>
    <mergeCell ref="F322:I322"/>
    <mergeCell ref="F323:I323"/>
    <mergeCell ref="F324:I324"/>
    <mergeCell ref="F325:I325"/>
    <mergeCell ref="F338:I338"/>
    <mergeCell ref="F339:I339"/>
    <mergeCell ref="F340:I340"/>
    <mergeCell ref="F341:I341"/>
    <mergeCell ref="F342:I342"/>
    <mergeCell ref="F343:I343"/>
    <mergeCell ref="F332:I332"/>
    <mergeCell ref="F333:I333"/>
    <mergeCell ref="F334:I334"/>
    <mergeCell ref="F335:I335"/>
    <mergeCell ref="F336:I336"/>
    <mergeCell ref="F337:I337"/>
    <mergeCell ref="F350:I350"/>
    <mergeCell ref="F351:I351"/>
    <mergeCell ref="F352:I352"/>
    <mergeCell ref="F353:I353"/>
    <mergeCell ref="F354:I354"/>
    <mergeCell ref="F355:I355"/>
    <mergeCell ref="F344:I344"/>
    <mergeCell ref="F345:I345"/>
    <mergeCell ref="F346:I346"/>
    <mergeCell ref="F347:I347"/>
    <mergeCell ref="F348:I348"/>
    <mergeCell ref="F349:I349"/>
    <mergeCell ref="F362:I362"/>
    <mergeCell ref="F363:I363"/>
    <mergeCell ref="F364:I364"/>
    <mergeCell ref="F365:I365"/>
    <mergeCell ref="F366:I366"/>
    <mergeCell ref="F367:I367"/>
    <mergeCell ref="F356:I356"/>
    <mergeCell ref="F357:I357"/>
    <mergeCell ref="F358:I358"/>
    <mergeCell ref="F359:I359"/>
    <mergeCell ref="F360:I360"/>
    <mergeCell ref="F361:I361"/>
    <mergeCell ref="F374:I374"/>
    <mergeCell ref="F376:I376"/>
    <mergeCell ref="F377:I377"/>
    <mergeCell ref="F378:I378"/>
    <mergeCell ref="F379:I379"/>
    <mergeCell ref="A382:I382"/>
    <mergeCell ref="F368:I368"/>
    <mergeCell ref="F369:I369"/>
    <mergeCell ref="F370:I370"/>
    <mergeCell ref="F371:I371"/>
    <mergeCell ref="F372:I372"/>
    <mergeCell ref="F373:I373"/>
    <mergeCell ref="A438:I438"/>
    <mergeCell ref="A468:I468"/>
    <mergeCell ref="A469:E469"/>
    <mergeCell ref="A481:F481"/>
    <mergeCell ref="A483:F483"/>
    <mergeCell ref="A484:F484"/>
    <mergeCell ref="A390:I390"/>
    <mergeCell ref="A398:I398"/>
    <mergeCell ref="A406:I406"/>
    <mergeCell ref="A414:I414"/>
    <mergeCell ref="A422:I422"/>
    <mergeCell ref="A430:I430"/>
  </mergeCells>
  <pageMargins left="0.7" right="0.7" top="0.75" bottom="0.75" header="0.3" footer="0.3"/>
  <pageSetup paperSize="9" scale="48" fitToHeight="0" orientation="portrait" r:id="rId1"/>
  <rowBreaks count="7" manualBreakCount="7">
    <brk id="65" max="8" man="1"/>
    <brk id="139" max="8" man="1"/>
    <brk id="197" max="8" man="1"/>
    <brk id="239" max="8" man="1"/>
    <brk id="306" max="8" man="1"/>
    <brk id="380" max="8" man="1"/>
    <brk id="430"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544A4510832334F9FFE3E4F0607EA96" ma:contentTypeVersion="16" ma:contentTypeDescription="Create a new document." ma:contentTypeScope="" ma:versionID="5d86f42e282be5fe8507ccb6aa7e53da">
  <xsd:schema xmlns:xsd="http://www.w3.org/2001/XMLSchema" xmlns:xs="http://www.w3.org/2001/XMLSchema" xmlns:p="http://schemas.microsoft.com/office/2006/metadata/properties" xmlns:ns2="6adbc151-f0bd-414d-9a9f-635df802de55" xmlns:ns3="b12dc204-151b-430a-8cfd-e43c716aefd6" targetNamespace="http://schemas.microsoft.com/office/2006/metadata/properties" ma:root="true" ma:fieldsID="787c3a023c90551bf99541bede6e2b18" ns2:_="" ns3:_="">
    <xsd:import namespace="6adbc151-f0bd-414d-9a9f-635df802de55"/>
    <xsd:import namespace="b12dc204-151b-430a-8cfd-e43c716aefd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ObjectDetectorVersions"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3:MediaServiceSearchProperties" minOccurs="0"/>
                <xsd:element ref="ns3: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adbc151-f0bd-414d-9a9f-635df802de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94e85844-2b00-4d22-afd1-30f2e5cee72a}" ma:internalName="TaxCatchAll" ma:showField="CatchAllData" ma:web="6adbc151-f0bd-414d-9a9f-635df802de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12dc204-151b-430a-8cfd-e43c716aefd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68b0e2c-0788-47eb-a861-6310283824a3"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Number" ma:index="23" nillable="true" ma:displayName="Number" ma:decimals="0" ma:format="Dropdown" ma:internalName="Number"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2dc204-151b-430a-8cfd-e43c716aefd6">
      <Terms xmlns="http://schemas.microsoft.com/office/infopath/2007/PartnerControls"/>
    </lcf76f155ced4ddcb4097134ff3c332f>
    <TaxCatchAll xmlns="6adbc151-f0bd-414d-9a9f-635df802de55" xsi:nil="true"/>
    <Number xmlns="b12dc204-151b-430a-8cfd-e43c716aefd6" xsi:nil="true"/>
    <SharedWithUsers xmlns="6adbc151-f0bd-414d-9a9f-635df802de55">
      <UserInfo>
        <DisplayName/>
        <AccountId xsi:nil="true"/>
        <AccountType/>
      </UserInfo>
    </SharedWithUsers>
    <MediaLengthInSeconds xmlns="b12dc204-151b-430a-8cfd-e43c716aefd6" xsi:nil="true"/>
  </documentManagement>
</p:properties>
</file>

<file path=customXml/itemProps1.xml><?xml version="1.0" encoding="utf-8"?>
<ds:datastoreItem xmlns:ds="http://schemas.openxmlformats.org/officeDocument/2006/customXml" ds:itemID="{367B86E4-01A8-40AA-87F0-53FD89534A52}">
  <ds:schemaRefs>
    <ds:schemaRef ds:uri="http://schemas.microsoft.com/sharepoint/v3/contenttype/forms"/>
  </ds:schemaRefs>
</ds:datastoreItem>
</file>

<file path=customXml/itemProps2.xml><?xml version="1.0" encoding="utf-8"?>
<ds:datastoreItem xmlns:ds="http://schemas.openxmlformats.org/officeDocument/2006/customXml" ds:itemID="{622728FB-D05B-429C-9D85-DC0635F44F84}"/>
</file>

<file path=customXml/itemProps3.xml><?xml version="1.0" encoding="utf-8"?>
<ds:datastoreItem xmlns:ds="http://schemas.openxmlformats.org/officeDocument/2006/customXml" ds:itemID="{AB4BE65E-43EB-438D-ACD8-38283B949059}">
  <ds:schemaRefs>
    <ds:schemaRef ds:uri="http://schemas.microsoft.com/office/2006/metadata/properties"/>
    <ds:schemaRef ds:uri="http://schemas.microsoft.com/office/infopath/2007/PartnerControls"/>
    <ds:schemaRef ds:uri="dd43db62-923a-4613-b8b4-b74991deca72"/>
    <ds:schemaRef ds:uri="b57156c7-cddd-46c9-a86d-aada8acd4f7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Summary Sheet </vt:lpstr>
      <vt:lpstr>Low val Lot 1</vt:lpstr>
      <vt:lpstr>Low val Lot 2</vt:lpstr>
      <vt:lpstr>Low val Lot 3</vt:lpstr>
      <vt:lpstr>Low val Lot 4</vt:lpstr>
      <vt:lpstr>Low val Lot 5</vt:lpstr>
      <vt:lpstr>High val Lot 1</vt:lpstr>
      <vt:lpstr>High val Lot 2</vt:lpstr>
      <vt:lpstr>'High val Lot 1'!Print_Area</vt:lpstr>
      <vt:lpstr>'High val Lot 2'!Print_Area</vt:lpstr>
      <vt:lpstr>'Low val Lot 1'!Print_Area</vt:lpstr>
      <vt:lpstr>'Low val Lot 2'!Print_Area</vt:lpstr>
      <vt:lpstr>'Low val Lot 3'!Print_Area</vt:lpstr>
      <vt:lpstr>'Low val Lot 4'!Print_Area</vt:lpstr>
      <vt:lpstr>'Low val Lot 5'!Print_Area</vt:lpstr>
      <vt:lpstr>'Summary Sheet '!Print_Area</vt:lpstr>
    </vt:vector>
  </TitlesOfParts>
  <Manager/>
  <Company>Norse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Latham, Jason</dc:creator>
  <cp:keywords/>
  <dc:description/>
  <cp:lastModifiedBy>Paul Cabo</cp:lastModifiedBy>
  <cp:revision/>
  <dcterms:created xsi:type="dcterms:W3CDTF">2016-11-01T09:32:28Z</dcterms:created>
  <dcterms:modified xsi:type="dcterms:W3CDTF">2023-12-12T11:27:49Z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0x0101009544A4510832334F9FFE3E4F0607EA96</vt:lpwstr>
  </property>
  <property fmtid="{D5CDD505-2E9C-101B-9397-08002B2CF9AE}" pid="3" name="MediaServiceImageTags">
    <vt:lpwstr/>
  </property>
  <property fmtid="{D5CDD505-2E9C-101B-9397-08002B2CF9AE}" pid="4" name="Order">
    <vt:r8>15016000</vt:r8>
  </property>
  <property fmtid="{D5CDD505-2E9C-101B-9397-08002B2CF9AE}" pid="5" name="xd_Signature">
    <vt:bool>false</vt:bool>
  </property>
  <property fmtid="{D5CDD505-2E9C-101B-9397-08002B2CF9AE}" pid="6" name="xd_ProgID">
    <vt:lpwstr/>
  </property>
  <property fmtid="{D5CDD505-2E9C-101B-9397-08002B2CF9AE}" pid="7" name="_SourceUrl">
    <vt:lpwstr/>
  </property>
  <property fmtid="{D5CDD505-2E9C-101B-9397-08002B2CF9AE}" pid="8" name="_SharedFileIndex">
    <vt:lpwstr/>
  </property>
  <property fmtid="{D5CDD505-2E9C-101B-9397-08002B2CF9AE}" pid="9" name="ComplianceAssetId">
    <vt:lpwstr/>
  </property>
  <property fmtid="{D5CDD505-2E9C-101B-9397-08002B2CF9AE}" pid="10" name="TemplateUrl">
    <vt:lpwstr/>
  </property>
  <property fmtid="{D5CDD505-2E9C-101B-9397-08002B2CF9AE}" pid="11" name="_ExtendedDescription">
    <vt:lpwstr/>
  </property>
  <property fmtid="{D5CDD505-2E9C-101B-9397-08002B2CF9AE}" pid="12" name="TriggerFlowInfo">
    <vt:lpwstr/>
  </property>
</Properties>
</file>