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workbookProtection workbookPassword="D842" lockStructure="1"/>
  <bookViews>
    <workbookView xWindow="28680" yWindow="-120" windowWidth="19440" windowHeight="11040"/>
  </bookViews>
  <sheets>
    <sheet name="Summary Sheet" sheetId="10" r:id="rId1"/>
    <sheet name="MPC Lot P1" sheetId="7" r:id="rId2"/>
    <sheet name="MPC Lot P2" sheetId="8" r:id="rId3"/>
  </sheets>
  <definedNames>
    <definedName name="_xlnm.Print_Area" localSheetId="1">'MPC Lot P1'!$A$1:$I$211</definedName>
    <definedName name="_xlnm.Print_Area" localSheetId="2">'MPC Lot P2'!$A$1:$I$211</definedName>
    <definedName name="_xlnm.Print_Area" localSheetId="0">'Summary Sheet'!$A$1:$H$13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98" i="8" l="1"/>
  <c r="E197" i="8"/>
  <c r="E196" i="8"/>
  <c r="E195" i="8"/>
  <c r="E194" i="8"/>
  <c r="E193" i="8"/>
  <c r="E191" i="8"/>
  <c r="E190" i="8"/>
  <c r="E189" i="8"/>
  <c r="E187" i="8"/>
  <c r="E186" i="8"/>
  <c r="E185" i="8"/>
  <c r="E184" i="8"/>
  <c r="E183" i="8"/>
  <c r="E181" i="8"/>
  <c r="E180" i="8"/>
  <c r="E179" i="8"/>
  <c r="E178" i="8"/>
  <c r="E177" i="8"/>
  <c r="E175" i="8"/>
  <c r="E174" i="8"/>
  <c r="E169" i="8"/>
  <c r="G169" i="8" s="1"/>
  <c r="G170" i="8" s="1"/>
  <c r="E164" i="8"/>
  <c r="G164" i="8" s="1"/>
  <c r="G165" i="8" s="1"/>
  <c r="G159" i="8"/>
  <c r="G160" i="8" s="1"/>
  <c r="E159" i="8"/>
  <c r="E154" i="8"/>
  <c r="G154" i="8" s="1"/>
  <c r="G155" i="8" s="1"/>
  <c r="E149" i="8"/>
  <c r="G149" i="8" s="1"/>
  <c r="G150" i="8" s="1"/>
  <c r="E144" i="8"/>
  <c r="G144" i="8" s="1"/>
  <c r="G145" i="8" s="1"/>
  <c r="E139" i="8"/>
  <c r="G139" i="8" s="1"/>
  <c r="G140" i="8" s="1"/>
  <c r="E133" i="8"/>
  <c r="E125" i="8"/>
  <c r="E124" i="8"/>
  <c r="E123" i="8"/>
  <c r="E120" i="8"/>
  <c r="E119" i="8"/>
  <c r="E117" i="8"/>
  <c r="E116" i="8"/>
  <c r="E115" i="8"/>
  <c r="E114" i="8"/>
  <c r="E113" i="8"/>
  <c r="E112" i="8"/>
  <c r="E110" i="8"/>
  <c r="E109" i="8"/>
  <c r="E108" i="8"/>
  <c r="E106" i="8"/>
  <c r="E105" i="8"/>
  <c r="E104" i="8"/>
  <c r="E103" i="8"/>
  <c r="E102" i="8"/>
  <c r="E101" i="8"/>
  <c r="E100" i="8"/>
  <c r="E99" i="8"/>
  <c r="E97" i="8"/>
  <c r="E96" i="8"/>
  <c r="E95" i="8"/>
  <c r="E93" i="8"/>
  <c r="E92" i="8"/>
  <c r="E91" i="8"/>
  <c r="E90" i="8"/>
  <c r="E89" i="8"/>
  <c r="E87" i="8"/>
  <c r="E85" i="8"/>
  <c r="E84" i="8"/>
  <c r="E83" i="8"/>
  <c r="E82" i="8"/>
  <c r="E81" i="8"/>
  <c r="E79" i="8"/>
  <c r="E78" i="8"/>
  <c r="E77" i="8"/>
  <c r="E76" i="8"/>
  <c r="E74" i="8"/>
  <c r="E73" i="8"/>
  <c r="E72" i="8"/>
  <c r="E71" i="8"/>
  <c r="E70" i="8"/>
  <c r="E68" i="8"/>
  <c r="E66" i="8"/>
  <c r="E65" i="8"/>
  <c r="E64" i="8"/>
  <c r="E63" i="8"/>
  <c r="E62" i="8"/>
  <c r="E61" i="8"/>
  <c r="E60" i="8"/>
  <c r="E59" i="8"/>
  <c r="E58" i="8"/>
  <c r="E57" i="8"/>
  <c r="E56" i="8"/>
  <c r="E55" i="8"/>
  <c r="E54" i="8"/>
  <c r="E52" i="8"/>
  <c r="E51" i="8"/>
  <c r="E50" i="8"/>
  <c r="E49" i="8"/>
  <c r="E48" i="8"/>
  <c r="E47" i="8"/>
  <c r="E46" i="8"/>
  <c r="E45" i="8"/>
  <c r="E44" i="8"/>
  <c r="F19" i="8"/>
  <c r="F18" i="8"/>
  <c r="F17" i="8"/>
  <c r="F16" i="8"/>
  <c r="F15" i="8"/>
  <c r="F14" i="8"/>
  <c r="F13" i="8"/>
  <c r="B20" i="8" l="1"/>
  <c r="G199" i="8"/>
  <c r="G205" i="8" s="1"/>
  <c r="E127" i="8"/>
  <c r="E128" i="8" s="1"/>
  <c r="G204" i="8"/>
  <c r="G203" i="8" l="1"/>
  <c r="G207" i="8"/>
  <c r="G208" i="8"/>
  <c r="G210" i="8" l="1"/>
  <c r="B9" i="10" s="1"/>
  <c r="E198" i="7"/>
  <c r="E197" i="7"/>
  <c r="E196" i="7"/>
  <c r="E195" i="7"/>
  <c r="E194" i="7"/>
  <c r="E193" i="7"/>
  <c r="E191" i="7"/>
  <c r="E190" i="7"/>
  <c r="E189" i="7"/>
  <c r="E187" i="7"/>
  <c r="E186" i="7"/>
  <c r="E185" i="7"/>
  <c r="E184" i="7"/>
  <c r="E183" i="7"/>
  <c r="E181" i="7"/>
  <c r="E180" i="7"/>
  <c r="E179" i="7"/>
  <c r="E178" i="7"/>
  <c r="E177" i="7"/>
  <c r="E175" i="7"/>
  <c r="E174" i="7"/>
  <c r="E169" i="7"/>
  <c r="G169" i="7" s="1"/>
  <c r="E164" i="7"/>
  <c r="G164" i="7" s="1"/>
  <c r="E159" i="7"/>
  <c r="G159" i="7" s="1"/>
  <c r="E154" i="7"/>
  <c r="G154" i="7" s="1"/>
  <c r="E149" i="7"/>
  <c r="G149" i="7" s="1"/>
  <c r="E144" i="7"/>
  <c r="G144" i="7" s="1"/>
  <c r="E139" i="7"/>
  <c r="G139" i="7" s="1"/>
  <c r="E133" i="7"/>
  <c r="E125" i="7"/>
  <c r="E124" i="7"/>
  <c r="E123" i="7"/>
  <c r="E120" i="7"/>
  <c r="E119" i="7"/>
  <c r="E117" i="7"/>
  <c r="E116" i="7"/>
  <c r="E115" i="7"/>
  <c r="E114" i="7"/>
  <c r="E113" i="7"/>
  <c r="E112" i="7"/>
  <c r="E110" i="7"/>
  <c r="E109" i="7"/>
  <c r="E108" i="7"/>
  <c r="E106" i="7"/>
  <c r="E105" i="7"/>
  <c r="E104" i="7"/>
  <c r="E103" i="7"/>
  <c r="E102" i="7"/>
  <c r="E101" i="7"/>
  <c r="E100" i="7"/>
  <c r="E99" i="7"/>
  <c r="E97" i="7"/>
  <c r="E96" i="7"/>
  <c r="E95" i="7"/>
  <c r="E93" i="7"/>
  <c r="E92" i="7"/>
  <c r="E91" i="7"/>
  <c r="E90" i="7"/>
  <c r="E89" i="7"/>
  <c r="E87" i="7"/>
  <c r="E85" i="7"/>
  <c r="E84" i="7"/>
  <c r="E83" i="7"/>
  <c r="E82" i="7"/>
  <c r="E81" i="7"/>
  <c r="E79" i="7"/>
  <c r="E78" i="7"/>
  <c r="E77" i="7"/>
  <c r="E76" i="7"/>
  <c r="E74" i="7"/>
  <c r="E73" i="7"/>
  <c r="E72" i="7"/>
  <c r="E71" i="7"/>
  <c r="E70" i="7"/>
  <c r="E68" i="7"/>
  <c r="E66" i="7"/>
  <c r="E65" i="7"/>
  <c r="E64" i="7"/>
  <c r="E63" i="7"/>
  <c r="E62" i="7"/>
  <c r="E61" i="7"/>
  <c r="E60" i="7"/>
  <c r="E59" i="7"/>
  <c r="E58" i="7"/>
  <c r="E57" i="7"/>
  <c r="E56" i="7"/>
  <c r="E55" i="7"/>
  <c r="E54" i="7"/>
  <c r="E52" i="7"/>
  <c r="E51" i="7"/>
  <c r="E50" i="7"/>
  <c r="E49" i="7"/>
  <c r="E48" i="7"/>
  <c r="E47" i="7"/>
  <c r="E46" i="7"/>
  <c r="E45" i="7"/>
  <c r="E44" i="7"/>
  <c r="F19" i="7"/>
  <c r="F18" i="7"/>
  <c r="F17" i="7"/>
  <c r="F16" i="7"/>
  <c r="F15" i="7"/>
  <c r="F14" i="7"/>
  <c r="F13" i="7"/>
  <c r="G204" i="7" l="1"/>
  <c r="G155" i="7"/>
  <c r="G199" i="7"/>
  <c r="G205" i="7" s="1"/>
  <c r="G140" i="7"/>
  <c r="G170" i="7"/>
  <c r="G160" i="7"/>
  <c r="G150" i="7"/>
  <c r="G145" i="7"/>
  <c r="E127" i="7"/>
  <c r="E128" i="7" s="1"/>
  <c r="B20" i="7"/>
  <c r="G165" i="7"/>
  <c r="G203" i="7" l="1"/>
  <c r="G207" i="7" l="1"/>
  <c r="G208" i="7" s="1"/>
  <c r="G210" i="7" s="1"/>
  <c r="B8" i="10" s="1"/>
</calcChain>
</file>

<file path=xl/sharedStrings.xml><?xml version="1.0" encoding="utf-8"?>
<sst xmlns="http://schemas.openxmlformats.org/spreadsheetml/2006/main" count="754" uniqueCount="221">
  <si>
    <t>Site Access</t>
  </si>
  <si>
    <t>Vandalism risk</t>
  </si>
  <si>
    <t>Form of Contract</t>
  </si>
  <si>
    <t>Nature of project</t>
  </si>
  <si>
    <t>Length of Contract</t>
  </si>
  <si>
    <r>
      <rPr>
        <b/>
        <sz val="12"/>
        <color theme="1"/>
        <rFont val="Arial"/>
        <family val="2"/>
      </rPr>
      <t>2.</t>
    </r>
    <r>
      <rPr>
        <sz val="12"/>
        <color theme="1"/>
        <rFont val="Arial"/>
        <family val="2"/>
      </rPr>
      <t xml:space="preserve"> Accommodation and welfare provisions shall be in strict accordance with the CDM Regulations 2015</t>
    </r>
  </si>
  <si>
    <t>Quantity</t>
  </si>
  <si>
    <t>Unit</t>
  </si>
  <si>
    <t>Rate</t>
  </si>
  <si>
    <t>Total</t>
  </si>
  <si>
    <t>Preliminaries</t>
  </si>
  <si>
    <t>Contracts Manager</t>
  </si>
  <si>
    <t>Project Manager</t>
  </si>
  <si>
    <t>Site Engineer</t>
  </si>
  <si>
    <t>Site Manager</t>
  </si>
  <si>
    <t>Planner</t>
  </si>
  <si>
    <t>Health &amp; Safety Officer</t>
  </si>
  <si>
    <t>Project specific management and Staff</t>
  </si>
  <si>
    <t>Canteens and Kitchens</t>
  </si>
  <si>
    <t>Drying room</t>
  </si>
  <si>
    <t>Toilets and washrooms</t>
  </si>
  <si>
    <t>PRICING SCHEDULE</t>
  </si>
  <si>
    <t>Pricing schedule notes and guidance</t>
  </si>
  <si>
    <t>Fire points and fire fighting equipment</t>
  </si>
  <si>
    <t>weeks</t>
  </si>
  <si>
    <t>IT systems with email and internet capability</t>
  </si>
  <si>
    <t>Consumables and services associated with site accommodation</t>
  </si>
  <si>
    <t>Site establishment</t>
  </si>
  <si>
    <t>Item</t>
  </si>
  <si>
    <t>Site cleaning</t>
  </si>
  <si>
    <t>Water supply</t>
  </si>
  <si>
    <t>Drainage</t>
  </si>
  <si>
    <t>Security</t>
  </si>
  <si>
    <t>Night watchman</t>
  </si>
  <si>
    <t>Pedestrian gates</t>
  </si>
  <si>
    <t>Vehicular gates</t>
  </si>
  <si>
    <t>Cleaning</t>
  </si>
  <si>
    <t>Insurances and Guarantees</t>
  </si>
  <si>
    <t>Dilapidation Surveys</t>
  </si>
  <si>
    <t>Total of preliminaries</t>
  </si>
  <si>
    <t>Main Contractor's Signboard</t>
  </si>
  <si>
    <t>Site office (inc furniture)</t>
  </si>
  <si>
    <t xml:space="preserve">Delivery of temp accomodation to site and removal on completion </t>
  </si>
  <si>
    <t>Meeting room (inc furniture)</t>
  </si>
  <si>
    <t xml:space="preserve">Secure stores </t>
  </si>
  <si>
    <t xml:space="preserve">Site set up </t>
  </si>
  <si>
    <t>Temproary fencing to compound area</t>
  </si>
  <si>
    <t>Temporary security fencing to site perimeter</t>
  </si>
  <si>
    <t>CCTV cameras set up costs</t>
  </si>
  <si>
    <t>CCTV weekly charge</t>
  </si>
  <si>
    <t>Material distribution</t>
  </si>
  <si>
    <t>Forklift and driver</t>
  </si>
  <si>
    <t>Site plant</t>
  </si>
  <si>
    <t>Health and Safety</t>
  </si>
  <si>
    <t>1st aid kit</t>
  </si>
  <si>
    <t>Health and safety site visits</t>
  </si>
  <si>
    <t>Falling from heights</t>
  </si>
  <si>
    <t>Fees and charges</t>
  </si>
  <si>
    <t>CDM regulations and health and safety plan</t>
  </si>
  <si>
    <t>Considerate constructors scheme</t>
  </si>
  <si>
    <t>Testing and reports</t>
  </si>
  <si>
    <t>Methane and radon testing and reports</t>
  </si>
  <si>
    <t>Concrete testing and reports</t>
  </si>
  <si>
    <t>Handover costs</t>
  </si>
  <si>
    <t>Maintenance period</t>
  </si>
  <si>
    <t>External areas - paths, paving and adopted areas</t>
  </si>
  <si>
    <t>Landscaped areas</t>
  </si>
  <si>
    <t>item</t>
  </si>
  <si>
    <t>m²</t>
  </si>
  <si>
    <t>INNOVATION CHAIN NORTH</t>
  </si>
  <si>
    <t>EXTERNAL WORKS</t>
  </si>
  <si>
    <t>Site Preparation Works</t>
  </si>
  <si>
    <t>Preparatory Groundworks</t>
  </si>
  <si>
    <t>Roads, Paths, Pavings and Surfacings</t>
  </si>
  <si>
    <t>Soft Landscaping, Planting and Irrigation Systems</t>
  </si>
  <si>
    <t>External Planting</t>
  </si>
  <si>
    <t>External Drainage</t>
  </si>
  <si>
    <t>Land Drainage</t>
  </si>
  <si>
    <t>External Services</t>
  </si>
  <si>
    <t>Water Mains Supply</t>
  </si>
  <si>
    <t>Electricity Mains Supply</t>
  </si>
  <si>
    <t>Gas Mains Supply</t>
  </si>
  <si>
    <t>Telecommunications and other Communication System Connections</t>
  </si>
  <si>
    <t>External Street Lighting Systems</t>
  </si>
  <si>
    <t>Builder's Work In Connection with External Services</t>
  </si>
  <si>
    <t>Profit (expressed as a %)</t>
  </si>
  <si>
    <t>Notes</t>
  </si>
  <si>
    <t>Removal of compound on completion; reinstatement</t>
  </si>
  <si>
    <t>Gas Supply</t>
  </si>
  <si>
    <t>Small Dumper</t>
  </si>
  <si>
    <t>Mixer</t>
  </si>
  <si>
    <t>Road Sweeper including driver and fuel</t>
  </si>
  <si>
    <t>Excavator / mini digger including driver and fuel</t>
  </si>
  <si>
    <t>Small tools and equiptment</t>
  </si>
  <si>
    <t>As built drawings and manuals</t>
  </si>
  <si>
    <t>Clean to external areas</t>
  </si>
  <si>
    <t>Lorry and tipping charges</t>
  </si>
  <si>
    <t>Corporate overheads (expressed as a %)</t>
  </si>
  <si>
    <t>Substructures</t>
  </si>
  <si>
    <t xml:space="preserve">Non Adopted Parking Space (black tarmac) </t>
  </si>
  <si>
    <t>Turf and topsoil (300mm deep)</t>
  </si>
  <si>
    <t>Site Clearance (assume 300mm deep inert to landfil)</t>
  </si>
  <si>
    <t>m2</t>
  </si>
  <si>
    <t>lm</t>
  </si>
  <si>
    <t xml:space="preserve">item </t>
  </si>
  <si>
    <t>TENDERER'S NAME</t>
  </si>
  <si>
    <t>Base Date / Commencement Date</t>
  </si>
  <si>
    <r>
      <rPr>
        <b/>
        <sz val="12"/>
        <color theme="1"/>
        <rFont val="Arial"/>
        <family val="2"/>
      </rPr>
      <t>1.</t>
    </r>
    <r>
      <rPr>
        <sz val="12"/>
        <color theme="1"/>
        <rFont val="Arial"/>
        <family val="2"/>
      </rPr>
      <t xml:space="preserve"> All rates submitted should be as outlined in the RICS NRM2 Preliminaries (Main Contract)</t>
    </r>
  </si>
  <si>
    <t>Labourer (including at handover)</t>
  </si>
  <si>
    <t>Telephones and Photocopiers (connection and charges)</t>
  </si>
  <si>
    <t>Finishing Foreman / Assistant Site Manager</t>
  </si>
  <si>
    <t>Temp Services incl all connections, disconnections and usage</t>
  </si>
  <si>
    <t xml:space="preserve">Electric supply, Lighting and power </t>
  </si>
  <si>
    <t>High risk - CCTV required with security guard nights and weekends</t>
  </si>
  <si>
    <t>Specialist site survey and level survey</t>
  </si>
  <si>
    <t>Planning Condition Discharge Fees</t>
  </si>
  <si>
    <t>Building Control Fees</t>
  </si>
  <si>
    <t>Contract cleaners</t>
  </si>
  <si>
    <t>Skips</t>
  </si>
  <si>
    <t>no</t>
  </si>
  <si>
    <t>6.5.1 Insurance</t>
  </si>
  <si>
    <t>Adoption Agreements for Section 278, 104 and 38 Agreements</t>
  </si>
  <si>
    <t>Overheads and Profit</t>
  </si>
  <si>
    <t>Overheads and Profit Total</t>
  </si>
  <si>
    <t>No of units</t>
  </si>
  <si>
    <t>Plot timber gates</t>
  </si>
  <si>
    <t>Plot drainage</t>
  </si>
  <si>
    <t>Total cost for External Works</t>
  </si>
  <si>
    <t>Substructure</t>
  </si>
  <si>
    <t>External Works</t>
  </si>
  <si>
    <t>GIFA (m2)</t>
  </si>
  <si>
    <t>New Build Affordable Rent Units</t>
  </si>
  <si>
    <t>working weeks</t>
  </si>
  <si>
    <t>2 bed 4 person House (constructed as semi detached pair)</t>
  </si>
  <si>
    <t>3 bed 5 person House (constructed as semi detached pair)</t>
  </si>
  <si>
    <t xml:space="preserve">Total of preliminaries expressed as a weekly cost </t>
  </si>
  <si>
    <t>Site wide Surface Water and Foul Water Drainage</t>
  </si>
  <si>
    <t>LOCATION</t>
  </si>
  <si>
    <t>2B3P Bungalow</t>
  </si>
  <si>
    <t>2B4P House</t>
  </si>
  <si>
    <t>3B5P House</t>
  </si>
  <si>
    <t>4B6P House</t>
  </si>
  <si>
    <t>Construction Costs</t>
  </si>
  <si>
    <t xml:space="preserve">SUMMARY </t>
  </si>
  <si>
    <t>4 bed 6 person House (constructed as semi detached pair)</t>
  </si>
  <si>
    <t>TOTAL COST</t>
  </si>
  <si>
    <t>Total cost for 2B3P bungalows (NDSS)</t>
  </si>
  <si>
    <t>Total cost for 2B4P Houses (Non NDSS)</t>
  </si>
  <si>
    <t>Total cost for 2B4P Houses (NDSS)</t>
  </si>
  <si>
    <t>Total cost for 3B5P Houses (Non NDSS)</t>
  </si>
  <si>
    <t>Total cost for 3B5P Houses (NDSS)</t>
  </si>
  <si>
    <t>Total cost for 4B6P Houses (Non NDSS)</t>
  </si>
  <si>
    <t>Total cost for 4B6P Houses (NDSS)</t>
  </si>
  <si>
    <t>NIL</t>
  </si>
  <si>
    <t>Virtual Project Scenario</t>
  </si>
  <si>
    <t>Good access direct from main adopted road network</t>
  </si>
  <si>
    <t>Quantity Surveying / Commercial Management</t>
  </si>
  <si>
    <t>Tarmac and hardcore compound area</t>
  </si>
  <si>
    <t>Temporary roads incl demarcation for safe pedestrian and vehicular routes</t>
  </si>
  <si>
    <t xml:space="preserve">NHBC (or equivalent) 12 year structural warranty cover </t>
  </si>
  <si>
    <t>Snagging costs / inspections</t>
  </si>
  <si>
    <t>Resident handover packs</t>
  </si>
  <si>
    <t>Project specific Insurances</t>
  </si>
  <si>
    <t>Defects / Maintenance to dwellings</t>
  </si>
  <si>
    <t>1800mm high close boarded timber fencing, concrete gravel boards and post)</t>
  </si>
  <si>
    <t>Client/Homes England signboard; production, installation and removal (as ER's)</t>
  </si>
  <si>
    <t>Post Contract Design Fees at say 3%</t>
  </si>
  <si>
    <t>OH&amp;P</t>
  </si>
  <si>
    <t>Size (m2) and Mix (no) of units</t>
  </si>
  <si>
    <t>20 no</t>
  </si>
  <si>
    <t>31st January 2020</t>
  </si>
  <si>
    <r>
      <rPr>
        <b/>
        <sz val="12"/>
        <color theme="1"/>
        <rFont val="Arial"/>
        <family val="2"/>
      </rPr>
      <t xml:space="preserve">6. </t>
    </r>
    <r>
      <rPr>
        <sz val="12"/>
        <color theme="1"/>
        <rFont val="Arial"/>
        <family val="2"/>
      </rPr>
      <t xml:space="preserve">None of the measured quantities or descriptions are to be altered, all tendering bids are to be based upon a fixed price schedule for consistency. </t>
    </r>
  </si>
  <si>
    <t>tenderer to assume there are 15 conditions requiring discharge</t>
  </si>
  <si>
    <t>tenderer not to include for insolvency cover</t>
  </si>
  <si>
    <t>PROV SUM</t>
  </si>
  <si>
    <t>2 bed 3 person Bungalow (constructed as detached unit)</t>
  </si>
  <si>
    <t>Type F</t>
  </si>
  <si>
    <t>Type A</t>
  </si>
  <si>
    <t>Type B</t>
  </si>
  <si>
    <t>Type G</t>
  </si>
  <si>
    <t>Type C</t>
  </si>
  <si>
    <t>Type D</t>
  </si>
  <si>
    <t>MODULAR CONSTRUCTION</t>
  </si>
  <si>
    <r>
      <t xml:space="preserve">9. </t>
    </r>
    <r>
      <rPr>
        <sz val="12"/>
        <color theme="1"/>
        <rFont val="Arial"/>
        <family val="2"/>
      </rPr>
      <t>The tenderer is to assume all transport and cranage of the modular buildings are by the Modular Supplier</t>
    </r>
  </si>
  <si>
    <r>
      <t xml:space="preserve">10. </t>
    </r>
    <r>
      <rPr>
        <sz val="12"/>
        <color theme="1"/>
        <rFont val="Arial"/>
        <family val="2"/>
      </rPr>
      <t>The tenderer should note that the Modular Supplier will provide a fully finished volumetric modular building and the tenderer should allow for all co-ordination of the works with the Modular Supplier</t>
    </r>
  </si>
  <si>
    <t>TOTAL GREENFIELD SITE COST FOR 20 AFFORDABLE RENT UNITS ACTING AS PRINCIPAL CONTRACTOR WITH A FULLY FINISHED VOLUMETRIC MODULAR SUPPLIER</t>
  </si>
  <si>
    <t>Greater Manchester, Merseyside, Cheshire, Derbyshire West, Staffordshire, Lancashire, Cumbria</t>
  </si>
  <si>
    <t>[insert]</t>
  </si>
  <si>
    <t>Framework of New build Construction 2020 : Principal Contractor for Modular Homes</t>
  </si>
  <si>
    <t>Type E</t>
  </si>
  <si>
    <t>JCT Design and Build Contract 2016 edition (as amended) for MMC Projects with a specialist MMC subcontractor</t>
  </si>
  <si>
    <t>Standard strip foundation 900x600mm with brick and block to DPC including slab and gas membrane</t>
  </si>
  <si>
    <t>Standard strip foundation 900x600mm with brick and block to DPC including slab and gas membrane (expressed as GIFA)</t>
  </si>
  <si>
    <r>
      <rPr>
        <b/>
        <sz val="12"/>
        <rFont val="Arial"/>
        <family val="2"/>
      </rPr>
      <t>3.</t>
    </r>
    <r>
      <rPr>
        <sz val="12"/>
        <rFont val="Arial"/>
        <family val="2"/>
      </rPr>
      <t xml:space="preserve"> All rates submitted will be applied and used as a basis for the future negotiation of Fixed Price Contracts for all projects within the aforementioned LOT for the full duration of the Framework Agreement. Annual inflationary increases will be applied from the commencement date of the framework and shall be in accordance with BCIS Tender Price Indices or as evidenced to the satisfaction of the instructing client.</t>
    </r>
  </si>
  <si>
    <r>
      <rPr>
        <b/>
        <sz val="12"/>
        <color theme="1"/>
        <rFont val="Arial"/>
        <family val="2"/>
      </rPr>
      <t>4.</t>
    </r>
    <r>
      <rPr>
        <sz val="12"/>
        <color theme="1"/>
        <rFont val="Arial"/>
        <family val="2"/>
      </rPr>
      <t xml:space="preserve"> All items listed below may not be specifically required on every individual project within this LOT. For the purposes of the evaluation each individual item shall be priced or, if included within another item, annotated accordingly identifying which item it is included within. ICN reserves the right to reject any priced schedules submitted with a tender which includes only summary costs or totals which are not fully completed. </t>
    </r>
  </si>
  <si>
    <r>
      <rPr>
        <b/>
        <sz val="12"/>
        <rFont val="Arial"/>
        <family val="2"/>
      </rPr>
      <t>5.</t>
    </r>
    <r>
      <rPr>
        <sz val="12"/>
        <rFont val="Arial"/>
        <family val="2"/>
      </rPr>
      <t xml:space="preserve"> Should the tenderer deem that a member of the Site Staff and Supervision team will not be required full time on projects within this LOT then the weekly rate shall be adjusted accordingly not the number of weeks. Consideration should be given that the rates inserted will be fixed for future AMP agreements (only subject to inflationary increases as noted above) </t>
    </r>
  </si>
  <si>
    <r>
      <t xml:space="preserve">8. </t>
    </r>
    <r>
      <rPr>
        <sz val="12"/>
        <color theme="1"/>
        <rFont val="Arial"/>
        <family val="2"/>
      </rPr>
      <t>Tenderers should allow the percentage for profit and corporate overhead [contractors margin] and these are to include: Contractors profit on net costs. Contracting companies corporate operating overheads on net costs which include cost of premises, employment of non site based staff [with the exception of visiting contract surveyors and construction manager] including estimators, customer care teams, business development managers, buyers, planners, resource, scheduling and programmers, directors and heads of departments, accounts, legal, financing, property costs, administration, IT, human resources, telecoms, transport and vehicles, corporate charges.  All contractors contributions to Group overheads [where applicable]</t>
    </r>
  </si>
  <si>
    <r>
      <t xml:space="preserve">11. </t>
    </r>
    <r>
      <rPr>
        <sz val="12"/>
        <rFont val="Arial"/>
        <family val="2"/>
      </rPr>
      <t>The tenderer shall complete the pricing schedule based upon the Affordable Rent specification for external works and Standard House Type layouts (as included within the tender documentation) excluding all abnormal costs.</t>
    </r>
    <r>
      <rPr>
        <b/>
        <sz val="12"/>
        <rFont val="Arial"/>
        <family val="2"/>
      </rPr>
      <t xml:space="preserve"> </t>
    </r>
  </si>
  <si>
    <r>
      <rPr>
        <b/>
        <sz val="12"/>
        <rFont val="Arial"/>
        <family val="2"/>
      </rPr>
      <t>12</t>
    </r>
    <r>
      <rPr>
        <sz val="12"/>
        <rFont val="Arial"/>
        <family val="2"/>
      </rPr>
      <t>. The tenderer is to assume that the substructure and infrastructure works will take 16 weeks from possession of the site. The Modular Supplier will utilise a single crane to offload and position 2 houses in 1 day over a 10 week period. Connections and final finishes will then take 7 weeks typically to complete. The Principal Contractor is therefore to assume a total on site period of 33 weeks and allow for all site prepartion, substructure and external works, drainage and infrastructure works and on site co-ordination within this period.</t>
    </r>
  </si>
  <si>
    <r>
      <rPr>
        <b/>
        <sz val="12"/>
        <color theme="1"/>
        <rFont val="Arial"/>
        <family val="2"/>
      </rPr>
      <t>7</t>
    </r>
    <r>
      <rPr>
        <sz val="12"/>
        <color theme="1"/>
        <rFont val="Arial"/>
        <family val="2"/>
      </rPr>
      <t>. Preliminaries are to be based on a contract period as noted at item 12 below based on acting as Principal Contractor for Modular Homes. Each item is to be priced based on the relevant contract period. The period stated should be for time on site and exclude lead in periods for discharge of pre-start planning conditions. Any other pre-start time and specialist co-ordination costs should be included in the preliminaries. Any items not priced will be deemed not to be required on projects of a similar nature within the afoementioned LOT value range for the duration of the Framework Agreement.</t>
    </r>
  </si>
  <si>
    <t>tenderer to assume road and sewers on virtual plan to be adopted</t>
  </si>
  <si>
    <t>Performance bond / parent company guarantee / insolvency cover</t>
  </si>
  <si>
    <t>Contractor to indicate on Supplier Questionnaire</t>
  </si>
  <si>
    <t>Adopted Road (black tarmac) including all kerbs and dropped kerbs</t>
  </si>
  <si>
    <t>Adopted footpath 2m wide (black tarmac) including all edgings</t>
  </si>
  <si>
    <t>Adopted footpath 400mm wide (black tarmac) including all edgings</t>
  </si>
  <si>
    <t>PCC concrete paving 600x600mm (PC sum £30/m2 supply) incl edgings</t>
  </si>
  <si>
    <t>2100mm high close boarded timber fencing, concrete gravel boards and post)</t>
  </si>
  <si>
    <t>Modular Superstructure @ £80k per plot</t>
  </si>
  <si>
    <t>Northumberland, Tyne &amp; Wear, Durham, North Yorkshire, West Yorkshire, East Riding of Yorkshire, South Yorkshire, Nottinghamshire, Lincolnshire, Derbyshire East</t>
  </si>
  <si>
    <t>PRICING SUMMARY SHEET</t>
  </si>
  <si>
    <t>LOT</t>
  </si>
  <si>
    <t xml:space="preserve"> TOTAL</t>
  </si>
  <si>
    <t>SUMMARY OF TOTAL COST FOR MODULAR CONSTRUCTION</t>
  </si>
  <si>
    <t>NOTE: Where the 'Total' cells above are highlighted red it is taken that the contractor is not tendering for the lot in question. Only pricing in the green highlighted cells will be taken forward.</t>
  </si>
  <si>
    <t>Modular Principal Contractor Lot P1</t>
  </si>
  <si>
    <t>Modular Principal Contractor Lot P2</t>
  </si>
  <si>
    <t>MODULAR PRINCIPAL CONTRACTOR LOT P1</t>
  </si>
  <si>
    <t>MODULAR PRINCIPAL CONTRACTOR LOT P2</t>
  </si>
  <si>
    <t>Whitfield &amp; Brown ( Developments) Ltd</t>
  </si>
  <si>
    <t>TBA - Job Specific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</si>
</sst>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quot;£&quot;#,##0.00"/>
    <numFmt numFmtId="165" formatCode="&quot;£&quot;#,##0"/>
  </numFmts>
  <fonts count="23" x14ac:knownFonts="1">
    <font>
      <sz val="12"/>
      <color theme="1"/>
      <name val="Arial"/>
      <family val="2"/>
    </font>
    <font>
      <sz val="11"/>
      <color theme="1"/>
      <name val="Calibri"/>
      <family val="2"/>
      <scheme val="minor"/>
    </font>
    <font>
      <b/>
      <sz val="12"/>
      <color theme="1"/>
      <name val="Arial"/>
      <family val="2"/>
    </font>
    <font>
      <b/>
      <sz val="16"/>
      <color theme="1"/>
      <name val="Arial"/>
      <family val="2"/>
    </font>
    <font>
      <b/>
      <u/>
      <sz val="12"/>
      <color theme="1"/>
      <name val="Arial"/>
      <family val="2"/>
    </font>
    <font>
      <sz val="12"/>
      <name val="Arial"/>
      <family val="2"/>
    </font>
    <font>
      <b/>
      <sz val="12"/>
      <name val="Arial"/>
      <family val="2"/>
    </font>
    <font>
      <sz val="12"/>
      <color rgb="FFFF0000"/>
      <name val="Arial"/>
      <family val="2"/>
    </font>
    <font>
      <b/>
      <sz val="12"/>
      <color rgb="FFFF0000"/>
      <name val="Arial"/>
      <family val="2"/>
    </font>
    <font>
      <sz val="10"/>
      <name val="Arial"/>
      <family val="2"/>
    </font>
    <font>
      <sz val="9"/>
      <name val="Calibri"/>
      <family val="2"/>
      <scheme val="minor"/>
    </font>
    <font>
      <sz val="9"/>
      <color theme="1"/>
      <name val="Calibri"/>
      <family val="2"/>
      <scheme val="minor"/>
    </font>
    <font>
      <sz val="12"/>
      <color theme="1"/>
      <name val="Calibri"/>
      <family val="2"/>
      <scheme val="minor"/>
    </font>
    <font>
      <sz val="9"/>
      <color rgb="FFFF0000"/>
      <name val="Calibri"/>
      <family val="2"/>
      <scheme val="minor"/>
    </font>
    <font>
      <sz val="12"/>
      <color theme="1"/>
      <name val="Arial"/>
      <family val="2"/>
    </font>
    <font>
      <b/>
      <sz val="20"/>
      <color theme="1"/>
      <name val="Arial"/>
      <family val="2"/>
    </font>
    <font>
      <b/>
      <sz val="16"/>
      <color rgb="FFFF0000"/>
      <name val="Arial"/>
      <family val="2"/>
    </font>
    <font>
      <sz val="9"/>
      <color theme="1"/>
      <name val="Arial"/>
      <family val="2"/>
    </font>
    <font>
      <b/>
      <sz val="9"/>
      <name val="Arial"/>
      <family val="2"/>
    </font>
    <font>
      <b/>
      <sz val="9"/>
      <color theme="1"/>
      <name val="Arial"/>
      <family val="2"/>
    </font>
    <font>
      <sz val="9"/>
      <color rgb="FFFF0000"/>
      <name val="Arial"/>
      <family val="2"/>
    </font>
    <font>
      <sz val="9"/>
      <name val="Arial"/>
      <family val="2"/>
    </font>
    <font>
      <b/>
      <sz val="14"/>
      <color theme="1"/>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7" tint="0.79998168889431442"/>
        <bgColor indexed="64"/>
      </patternFill>
    </fill>
  </fills>
  <borders count="3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uble">
        <color indexed="64"/>
      </top>
      <bottom style="double">
        <color indexed="64"/>
      </bottom>
      <diagonal/>
    </border>
    <border>
      <left style="medium">
        <color indexed="64"/>
      </left>
      <right/>
      <top style="double">
        <color indexed="64"/>
      </top>
      <bottom style="double">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right/>
      <top style="double">
        <color indexed="64"/>
      </top>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style="medium">
        <color indexed="64"/>
      </right>
      <top/>
      <bottom style="double">
        <color auto="1"/>
      </bottom>
      <diagonal/>
    </border>
    <border>
      <left style="medium">
        <color indexed="64"/>
      </left>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auto="1"/>
      </left>
      <right style="thin">
        <color auto="1"/>
      </right>
      <top style="thin">
        <color auto="1"/>
      </top>
      <bottom style="thin">
        <color auto="1"/>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s>
  <cellStyleXfs count="5">
    <xf numFmtId="0" fontId="0" fillId="0" borderId="0"/>
    <xf numFmtId="0" fontId="1" fillId="0" borderId="0"/>
    <xf numFmtId="43" fontId="9" fillId="0" borderId="0" applyFont="0" applyFill="0" applyBorder="0" applyAlignment="0" applyProtection="0"/>
    <xf numFmtId="0" fontId="9" fillId="0" borderId="0"/>
    <xf numFmtId="0" fontId="9" fillId="0" borderId="0"/>
  </cellStyleXfs>
  <cellXfs count="517">
    <xf numFmtId="0" fontId="0" fillId="0" borderId="0" xfId="0"/>
    <xf numFmtId="0" fontId="0" fillId="0" borderId="0" xfId="0" applyBorder="1"/>
    <xf numFmtId="0" fontId="0" fillId="0" borderId="2" xfId="0" applyBorder="1"/>
    <xf numFmtId="0" fontId="0" fillId="0" borderId="3" xfId="0" applyBorder="1"/>
    <xf numFmtId="0" fontId="0" fillId="0" borderId="4" xfId="0" applyBorder="1"/>
    <xf numFmtId="0" fontId="0" fillId="0" borderId="6" xfId="0" applyBorder="1"/>
    <xf numFmtId="0" fontId="3" fillId="0" borderId="5" xfId="0" applyFont="1" applyBorder="1" applyAlignment="1">
      <alignment horizontal="left" vertical="center"/>
    </xf>
    <xf numFmtId="0" fontId="0" fillId="0" borderId="0" xfId="0" applyFont="1" applyBorder="1"/>
    <xf numFmtId="0" fontId="0" fillId="0" borderId="5" xfId="0" applyBorder="1"/>
    <xf numFmtId="0" fontId="2" fillId="0" borderId="0" xfId="0" applyFont="1" applyBorder="1"/>
    <xf numFmtId="0" fontId="0" fillId="0" borderId="7" xfId="0" applyBorder="1"/>
    <xf numFmtId="0" fontId="0" fillId="0" borderId="8" xfId="0" applyBorder="1"/>
    <xf numFmtId="0" fontId="0" fillId="0" borderId="9" xfId="0" applyBorder="1"/>
    <xf numFmtId="0" fontId="4" fillId="0" borderId="5" xfId="0" applyFont="1" applyBorder="1"/>
    <xf numFmtId="164" fontId="0" fillId="0" borderId="3" xfId="0" applyNumberFormat="1" applyBorder="1"/>
    <xf numFmtId="164" fontId="0" fillId="0" borderId="0" xfId="0" applyNumberFormat="1" applyBorder="1"/>
    <xf numFmtId="164" fontId="2" fillId="0" borderId="0" xfId="0" applyNumberFormat="1" applyFont="1" applyBorder="1"/>
    <xf numFmtId="164" fontId="0" fillId="0" borderId="8" xfId="0" applyNumberFormat="1" applyBorder="1"/>
    <xf numFmtId="164" fontId="0" fillId="0" borderId="0" xfId="0" applyNumberFormat="1"/>
    <xf numFmtId="0" fontId="5" fillId="0" borderId="0" xfId="0" applyFont="1" applyBorder="1"/>
    <xf numFmtId="0" fontId="7" fillId="0" borderId="3" xfId="0" applyFont="1" applyBorder="1" applyAlignment="1"/>
    <xf numFmtId="0" fontId="7" fillId="0" borderId="0" xfId="0" applyFont="1" applyBorder="1" applyAlignment="1"/>
    <xf numFmtId="0" fontId="8" fillId="0" borderId="0" xfId="0" applyFont="1" applyBorder="1" applyAlignment="1"/>
    <xf numFmtId="0" fontId="7" fillId="0" borderId="8" xfId="0" applyFont="1" applyBorder="1" applyAlignment="1"/>
    <xf numFmtId="0" fontId="7" fillId="0" borderId="0" xfId="0" applyFont="1" applyAlignment="1"/>
    <xf numFmtId="0" fontId="0" fillId="0" borderId="6" xfId="0" applyBorder="1" applyAlignment="1">
      <alignment horizontal="left" wrapText="1"/>
    </xf>
    <xf numFmtId="0" fontId="12" fillId="0" borderId="0" xfId="0" applyFont="1"/>
    <xf numFmtId="0" fontId="12" fillId="0" borderId="3" xfId="0" applyFont="1" applyBorder="1"/>
    <xf numFmtId="0" fontId="12" fillId="0" borderId="0" xfId="0" applyFont="1" applyBorder="1"/>
    <xf numFmtId="0" fontId="10" fillId="0" borderId="0" xfId="1" applyFont="1" applyFill="1" applyBorder="1" applyAlignment="1"/>
    <xf numFmtId="0" fontId="0" fillId="0" borderId="0" xfId="0" applyFill="1" applyBorder="1"/>
    <xf numFmtId="0" fontId="11" fillId="0" borderId="0" xfId="0" applyFont="1" applyFill="1" applyBorder="1"/>
    <xf numFmtId="164" fontId="11" fillId="0" borderId="0" xfId="0" applyNumberFormat="1" applyFont="1" applyFill="1" applyBorder="1"/>
    <xf numFmtId="0" fontId="13" fillId="0" borderId="0" xfId="0" applyFont="1" applyFill="1" applyBorder="1" applyAlignment="1"/>
    <xf numFmtId="0" fontId="12" fillId="0" borderId="8" xfId="0" applyFont="1" applyBorder="1"/>
    <xf numFmtId="0" fontId="3" fillId="0" borderId="5" xfId="0" applyFont="1" applyBorder="1" applyAlignment="1">
      <alignment vertical="center"/>
    </xf>
    <xf numFmtId="0" fontId="15" fillId="0" borderId="2" xfId="0" applyFont="1" applyBorder="1" applyAlignment="1">
      <alignment vertical="center"/>
    </xf>
    <xf numFmtId="0" fontId="0" fillId="0" borderId="0" xfId="0" applyBorder="1" applyAlignment="1">
      <alignment horizontal="left"/>
    </xf>
    <xf numFmtId="0" fontId="16" fillId="0" borderId="7" xfId="0" applyFont="1" applyBorder="1" applyAlignment="1">
      <alignment vertical="center"/>
    </xf>
    <xf numFmtId="0" fontId="4" fillId="0" borderId="5" xfId="0" applyFont="1" applyBorder="1" applyAlignment="1">
      <alignment vertical="center"/>
    </xf>
    <xf numFmtId="0" fontId="0" fillId="0" borderId="0" xfId="0" applyBorder="1" applyAlignment="1">
      <alignment vertical="center"/>
    </xf>
    <xf numFmtId="0" fontId="12" fillId="0" borderId="0" xfId="0" applyFont="1" applyBorder="1" applyAlignment="1">
      <alignment vertical="center"/>
    </xf>
    <xf numFmtId="164" fontId="0" fillId="0" borderId="0" xfId="0" applyNumberFormat="1" applyBorder="1" applyAlignment="1">
      <alignment vertical="center"/>
    </xf>
    <xf numFmtId="0" fontId="7" fillId="0" borderId="0" xfId="0" applyFont="1" applyBorder="1" applyAlignment="1">
      <alignment vertical="center"/>
    </xf>
    <xf numFmtId="0" fontId="0" fillId="0" borderId="6" xfId="0" applyBorder="1" applyAlignment="1">
      <alignment vertical="center"/>
    </xf>
    <xf numFmtId="0" fontId="17" fillId="0" borderId="14" xfId="0" applyFont="1" applyBorder="1" applyAlignment="1"/>
    <xf numFmtId="0" fontId="17" fillId="0" borderId="14" xfId="0" applyFont="1" applyBorder="1"/>
    <xf numFmtId="0" fontId="17" fillId="5" borderId="1" xfId="0" applyFont="1" applyFill="1" applyBorder="1" applyAlignment="1"/>
    <xf numFmtId="0" fontId="17" fillId="0" borderId="14" xfId="0" applyFont="1" applyBorder="1" applyAlignment="1">
      <alignment vertical="center"/>
    </xf>
    <xf numFmtId="0" fontId="18" fillId="5" borderId="19" xfId="1" applyFont="1" applyFill="1" applyBorder="1" applyAlignment="1">
      <alignment vertical="center"/>
    </xf>
    <xf numFmtId="0" fontId="19" fillId="5" borderId="16" xfId="0" applyFont="1" applyFill="1" applyBorder="1" applyAlignment="1">
      <alignment horizontal="center" vertical="center"/>
    </xf>
    <xf numFmtId="164" fontId="19" fillId="5" borderId="16" xfId="0" applyNumberFormat="1" applyFont="1" applyFill="1" applyBorder="1" applyAlignment="1">
      <alignment horizontal="center" vertical="center"/>
    </xf>
    <xf numFmtId="0" fontId="19" fillId="3" borderId="16" xfId="0" applyFont="1" applyFill="1" applyBorder="1" applyAlignment="1">
      <alignment vertical="center"/>
    </xf>
    <xf numFmtId="0" fontId="17" fillId="0" borderId="0" xfId="0" applyFont="1" applyBorder="1" applyAlignment="1">
      <alignment vertical="center"/>
    </xf>
    <xf numFmtId="164" fontId="17" fillId="0" borderId="14" xfId="0" applyNumberFormat="1" applyFont="1" applyBorder="1" applyAlignment="1">
      <alignment vertical="center"/>
    </xf>
    <xf numFmtId="0" fontId="17" fillId="0" borderId="5" xfId="0" applyFont="1" applyBorder="1" applyAlignment="1">
      <alignment horizontal="left" vertical="center"/>
    </xf>
    <xf numFmtId="0" fontId="18" fillId="3" borderId="19" xfId="1" applyFont="1" applyFill="1" applyBorder="1" applyAlignment="1">
      <alignment vertical="center"/>
    </xf>
    <xf numFmtId="0" fontId="17" fillId="0" borderId="5" xfId="0" applyFont="1" applyBorder="1" applyAlignment="1">
      <alignment horizontal="left" vertical="center" wrapText="1"/>
    </xf>
    <xf numFmtId="0" fontId="17" fillId="0" borderId="5" xfId="0" applyFont="1" applyFill="1" applyBorder="1" applyAlignment="1">
      <alignment horizontal="left" vertical="center"/>
    </xf>
    <xf numFmtId="0" fontId="21" fillId="0" borderId="5" xfId="1" applyFont="1" applyFill="1" applyBorder="1" applyAlignment="1">
      <alignment vertical="center"/>
    </xf>
    <xf numFmtId="0" fontId="19" fillId="5" borderId="17" xfId="0" applyFont="1" applyFill="1" applyBorder="1" applyAlignment="1">
      <alignment horizontal="left" vertical="center"/>
    </xf>
    <xf numFmtId="0" fontId="19" fillId="5" borderId="17" xfId="0" applyFont="1" applyFill="1" applyBorder="1" applyAlignment="1">
      <alignment vertical="center"/>
    </xf>
    <xf numFmtId="0" fontId="19" fillId="5" borderId="20" xfId="0" applyFont="1" applyFill="1" applyBorder="1" applyAlignment="1">
      <alignment vertical="center"/>
    </xf>
    <xf numFmtId="0" fontId="19" fillId="5" borderId="21" xfId="0" applyFont="1" applyFill="1" applyBorder="1" applyAlignment="1">
      <alignment vertical="center"/>
    </xf>
    <xf numFmtId="164" fontId="19" fillId="5" borderId="21" xfId="0" applyNumberFormat="1" applyFont="1" applyFill="1" applyBorder="1" applyAlignment="1">
      <alignment vertical="center"/>
    </xf>
    <xf numFmtId="0" fontId="19" fillId="4" borderId="22" xfId="0" applyFont="1" applyFill="1" applyBorder="1" applyAlignment="1">
      <alignment horizontal="left" vertical="center"/>
    </xf>
    <xf numFmtId="0" fontId="19" fillId="4" borderId="22" xfId="0" applyFont="1" applyFill="1" applyBorder="1" applyAlignment="1">
      <alignment vertical="center"/>
    </xf>
    <xf numFmtId="164" fontId="19" fillId="4" borderId="22" xfId="0" applyNumberFormat="1" applyFont="1" applyFill="1" applyBorder="1" applyAlignment="1">
      <alignment vertical="center"/>
    </xf>
    <xf numFmtId="0" fontId="17" fillId="4" borderId="22" xfId="0" applyFont="1" applyFill="1" applyBorder="1" applyAlignment="1">
      <alignment horizontal="center" vertical="center"/>
    </xf>
    <xf numFmtId="0" fontId="18" fillId="0" borderId="5" xfId="0" applyFont="1" applyBorder="1" applyAlignment="1">
      <alignment horizontal="left" vertical="center" wrapText="1"/>
    </xf>
    <xf numFmtId="0" fontId="17" fillId="0" borderId="5" xfId="0" applyFont="1" applyBorder="1" applyAlignment="1">
      <alignment vertical="top"/>
    </xf>
    <xf numFmtId="0" fontId="17" fillId="0" borderId="0" xfId="0" applyFont="1" applyBorder="1" applyAlignment="1">
      <alignment vertical="top"/>
    </xf>
    <xf numFmtId="10" fontId="17" fillId="0" borderId="0" xfId="0" applyNumberFormat="1" applyFont="1" applyBorder="1" applyAlignment="1">
      <alignment vertical="top"/>
    </xf>
    <xf numFmtId="0" fontId="20" fillId="0" borderId="0" xfId="0" applyFont="1" applyBorder="1" applyAlignment="1"/>
    <xf numFmtId="0" fontId="17" fillId="0" borderId="7" xfId="0" applyFont="1" applyBorder="1" applyAlignment="1">
      <alignment vertical="top"/>
    </xf>
    <xf numFmtId="0" fontId="17" fillId="0" borderId="8" xfId="0" applyFont="1" applyBorder="1" applyAlignment="1">
      <alignment vertical="top"/>
    </xf>
    <xf numFmtId="10" fontId="17" fillId="0" borderId="8" xfId="0" applyNumberFormat="1" applyFont="1" applyBorder="1" applyAlignment="1">
      <alignment vertical="top"/>
    </xf>
    <xf numFmtId="164" fontId="19" fillId="5" borderId="20" xfId="0" applyNumberFormat="1" applyFont="1" applyFill="1" applyBorder="1" applyAlignment="1">
      <alignment vertical="center"/>
    </xf>
    <xf numFmtId="0" fontId="19" fillId="5" borderId="13" xfId="0" applyFont="1" applyFill="1" applyBorder="1" applyAlignment="1"/>
    <xf numFmtId="0" fontId="17" fillId="5" borderId="1" xfId="0" applyFont="1" applyFill="1" applyBorder="1" applyAlignment="1">
      <alignment horizontal="center"/>
    </xf>
    <xf numFmtId="164" fontId="17" fillId="5" borderId="1" xfId="0" applyNumberFormat="1" applyFont="1" applyFill="1" applyBorder="1" applyAlignment="1">
      <alignment horizontal="center"/>
    </xf>
    <xf numFmtId="0" fontId="21" fillId="5" borderId="1" xfId="0" applyFont="1" applyFill="1" applyBorder="1" applyAlignment="1">
      <alignment horizontal="center"/>
    </xf>
    <xf numFmtId="0" fontId="21" fillId="0" borderId="0" xfId="0" applyFont="1" applyBorder="1" applyAlignment="1">
      <alignment horizontal="center"/>
    </xf>
    <xf numFmtId="0" fontId="21" fillId="0" borderId="6" xfId="0" applyFont="1" applyBorder="1"/>
    <xf numFmtId="0" fontId="18" fillId="3" borderId="16" xfId="1" applyFont="1" applyFill="1" applyBorder="1" applyAlignment="1"/>
    <xf numFmtId="0" fontId="17" fillId="0" borderId="13" xfId="0" applyFont="1" applyBorder="1"/>
    <xf numFmtId="164" fontId="17" fillId="0" borderId="14" xfId="0" applyNumberFormat="1" applyFont="1" applyBorder="1"/>
    <xf numFmtId="0" fontId="21" fillId="0" borderId="14" xfId="0" applyFont="1" applyBorder="1" applyAlignment="1"/>
    <xf numFmtId="0" fontId="21" fillId="0" borderId="0" xfId="0" applyFont="1" applyBorder="1" applyAlignment="1"/>
    <xf numFmtId="3" fontId="17" fillId="0" borderId="14" xfId="0" applyNumberFormat="1" applyFont="1" applyBorder="1"/>
    <xf numFmtId="164" fontId="21" fillId="0" borderId="14" xfId="0" applyNumberFormat="1" applyFont="1" applyBorder="1" applyAlignment="1"/>
    <xf numFmtId="0" fontId="18" fillId="5" borderId="1" xfId="1" applyFont="1" applyFill="1" applyBorder="1" applyAlignment="1">
      <alignment horizontal="left"/>
    </xf>
    <xf numFmtId="0" fontId="17" fillId="5" borderId="1" xfId="0" applyFont="1" applyFill="1" applyBorder="1"/>
    <xf numFmtId="164" fontId="17" fillId="5" borderId="1" xfId="0" applyNumberFormat="1" applyFont="1" applyFill="1" applyBorder="1"/>
    <xf numFmtId="164" fontId="21" fillId="5" borderId="1" xfId="0" applyNumberFormat="1" applyFont="1" applyFill="1" applyBorder="1" applyAlignment="1"/>
    <xf numFmtId="0" fontId="21" fillId="0" borderId="5" xfId="0" applyFont="1" applyBorder="1" applyAlignment="1"/>
    <xf numFmtId="0" fontId="14" fillId="0" borderId="0" xfId="0" applyFont="1" applyFill="1" applyBorder="1"/>
    <xf numFmtId="0" fontId="17" fillId="0" borderId="0" xfId="0" applyFont="1" applyFill="1" applyBorder="1"/>
    <xf numFmtId="10" fontId="19" fillId="5" borderId="21" xfId="0" applyNumberFormat="1" applyFont="1" applyFill="1" applyBorder="1" applyAlignment="1">
      <alignment vertical="center"/>
    </xf>
    <xf numFmtId="0" fontId="0" fillId="0" borderId="6" xfId="0" applyBorder="1" applyAlignment="1">
      <alignment wrapText="1"/>
    </xf>
    <xf numFmtId="0" fontId="21" fillId="0" borderId="14" xfId="1" applyFont="1" applyFill="1" applyBorder="1" applyAlignment="1"/>
    <xf numFmtId="0" fontId="17" fillId="0" borderId="14" xfId="0" applyFont="1" applyFill="1" applyBorder="1"/>
    <xf numFmtId="0" fontId="21" fillId="0" borderId="14" xfId="0" applyFont="1" applyFill="1" applyBorder="1" applyAlignment="1"/>
    <xf numFmtId="164" fontId="18" fillId="0" borderId="14" xfId="0" applyNumberFormat="1" applyFont="1" applyFill="1" applyBorder="1" applyAlignment="1"/>
    <xf numFmtId="0" fontId="18" fillId="0" borderId="14" xfId="0" applyFont="1" applyFill="1" applyBorder="1" applyAlignment="1"/>
    <xf numFmtId="0" fontId="18" fillId="5" borderId="1" xfId="1" applyFont="1" applyFill="1" applyBorder="1" applyAlignment="1">
      <alignment horizontal="center" vertical="center"/>
    </xf>
    <xf numFmtId="0" fontId="17" fillId="0" borderId="3" xfId="0" applyFont="1" applyFill="1" applyBorder="1"/>
    <xf numFmtId="0" fontId="14" fillId="0" borderId="3" xfId="0" applyFont="1" applyFill="1" applyBorder="1"/>
    <xf numFmtId="0" fontId="21" fillId="0" borderId="2" xfId="1" applyFont="1" applyFill="1" applyBorder="1" applyAlignment="1"/>
    <xf numFmtId="0" fontId="18" fillId="0" borderId="5" xfId="1" applyFont="1" applyFill="1" applyBorder="1" applyAlignment="1"/>
    <xf numFmtId="164" fontId="17" fillId="0" borderId="13" xfId="0" applyNumberFormat="1" applyFont="1" applyBorder="1"/>
    <xf numFmtId="0" fontId="20" fillId="0" borderId="13" xfId="0" applyFont="1" applyBorder="1" applyAlignment="1"/>
    <xf numFmtId="0" fontId="17" fillId="0" borderId="6" xfId="0" applyFont="1" applyBorder="1"/>
    <xf numFmtId="0" fontId="20" fillId="0" borderId="14" xfId="0" applyFont="1" applyBorder="1" applyAlignment="1"/>
    <xf numFmtId="0" fontId="18" fillId="5" borderId="26" xfId="1" applyFont="1" applyFill="1" applyBorder="1" applyAlignment="1"/>
    <xf numFmtId="164" fontId="17" fillId="5" borderId="12" xfId="0" applyNumberFormat="1" applyFont="1" applyFill="1" applyBorder="1" applyAlignment="1">
      <alignment horizontal="center"/>
    </xf>
    <xf numFmtId="0" fontId="21" fillId="2" borderId="17" xfId="1" applyFont="1" applyFill="1" applyBorder="1" applyAlignment="1"/>
    <xf numFmtId="0" fontId="14" fillId="0" borderId="6" xfId="0" applyFont="1" applyFill="1" applyBorder="1"/>
    <xf numFmtId="0" fontId="21" fillId="0" borderId="18" xfId="1" applyFont="1" applyFill="1" applyBorder="1" applyAlignment="1"/>
    <xf numFmtId="0" fontId="21" fillId="0" borderId="25" xfId="1" applyFont="1" applyFill="1" applyBorder="1" applyAlignment="1"/>
    <xf numFmtId="0" fontId="20" fillId="0" borderId="15" xfId="0" applyFont="1" applyBorder="1" applyAlignment="1"/>
    <xf numFmtId="0" fontId="7" fillId="0" borderId="5" xfId="0" applyFont="1" applyFill="1" applyBorder="1" applyAlignment="1"/>
    <xf numFmtId="164" fontId="18" fillId="0" borderId="14" xfId="0" applyNumberFormat="1" applyFont="1" applyFill="1" applyBorder="1" applyAlignment="1">
      <alignment horizontal="right"/>
    </xf>
    <xf numFmtId="0" fontId="18" fillId="5" borderId="12" xfId="1" applyFont="1" applyFill="1" applyBorder="1" applyAlignment="1">
      <alignment horizontal="center" vertical="center"/>
    </xf>
    <xf numFmtId="164" fontId="17" fillId="0" borderId="6" xfId="0" applyNumberFormat="1" applyFont="1" applyFill="1" applyBorder="1"/>
    <xf numFmtId="164" fontId="19" fillId="0" borderId="6" xfId="0" applyNumberFormat="1" applyFont="1" applyFill="1" applyBorder="1"/>
    <xf numFmtId="4" fontId="17" fillId="0" borderId="13" xfId="0" applyNumberFormat="1" applyFont="1" applyBorder="1" applyAlignment="1"/>
    <xf numFmtId="4" fontId="17" fillId="0" borderId="14" xfId="0" applyNumberFormat="1" applyFont="1" applyBorder="1" applyAlignment="1"/>
    <xf numFmtId="0" fontId="18" fillId="5" borderId="13" xfId="1" applyFont="1" applyFill="1" applyBorder="1" applyAlignment="1">
      <alignment horizontal="left"/>
    </xf>
    <xf numFmtId="0" fontId="17" fillId="5" borderId="13" xfId="0" applyFont="1" applyFill="1" applyBorder="1" applyAlignment="1"/>
    <xf numFmtId="0" fontId="17" fillId="5" borderId="13" xfId="0" applyFont="1" applyFill="1" applyBorder="1"/>
    <xf numFmtId="164" fontId="17" fillId="5" borderId="13" xfId="0" applyNumberFormat="1" applyFont="1" applyFill="1" applyBorder="1"/>
    <xf numFmtId="164" fontId="21" fillId="5" borderId="13" xfId="0" applyNumberFormat="1" applyFont="1" applyFill="1" applyBorder="1" applyAlignment="1"/>
    <xf numFmtId="0" fontId="11" fillId="0" borderId="6" xfId="0" applyFont="1" applyFill="1" applyBorder="1"/>
    <xf numFmtId="0" fontId="11" fillId="0" borderId="9" xfId="0" applyFont="1" applyFill="1" applyBorder="1"/>
    <xf numFmtId="0" fontId="21" fillId="0" borderId="14" xfId="1" applyFont="1" applyFill="1" applyBorder="1" applyAlignment="1">
      <alignment wrapText="1"/>
    </xf>
    <xf numFmtId="0" fontId="7" fillId="0" borderId="0" xfId="0" applyFont="1"/>
    <xf numFmtId="0" fontId="7" fillId="0" borderId="0" xfId="0" applyFont="1" applyFill="1" applyBorder="1"/>
    <xf numFmtId="0" fontId="0" fillId="0" borderId="0" xfId="0" applyBorder="1" applyAlignment="1">
      <alignment horizontal="left" wrapText="1"/>
    </xf>
    <xf numFmtId="0" fontId="0" fillId="0" borderId="0" xfId="0" applyBorder="1" applyAlignment="1">
      <alignment wrapText="1"/>
    </xf>
    <xf numFmtId="0" fontId="0" fillId="0" borderId="0" xfId="0" applyBorder="1" applyAlignment="1"/>
    <xf numFmtId="0" fontId="0" fillId="0" borderId="0" xfId="0" applyBorder="1" applyAlignment="1">
      <alignment horizontal="center"/>
    </xf>
    <xf numFmtId="4" fontId="0" fillId="0" borderId="0" xfId="0" applyNumberFormat="1" applyBorder="1" applyAlignment="1">
      <alignment horizontal="center"/>
    </xf>
    <xf numFmtId="4" fontId="5" fillId="0" borderId="0" xfId="0" applyNumberFormat="1" applyFont="1" applyBorder="1" applyAlignment="1">
      <alignment horizontal="center"/>
    </xf>
    <xf numFmtId="4" fontId="5" fillId="0" borderId="0" xfId="0" applyNumberFormat="1" applyFont="1" applyBorder="1" applyAlignment="1">
      <alignment horizontal="center" wrapText="1"/>
    </xf>
    <xf numFmtId="0" fontId="2" fillId="0" borderId="5" xfId="0" applyFont="1" applyBorder="1" applyAlignment="1">
      <alignment vertical="top"/>
    </xf>
    <xf numFmtId="0" fontId="2" fillId="0" borderId="5" xfId="0" applyFont="1" applyBorder="1"/>
    <xf numFmtId="0" fontId="2" fillId="0" borderId="0" xfId="0" applyFont="1" applyBorder="1" applyAlignment="1">
      <alignment horizontal="center" wrapText="1"/>
    </xf>
    <xf numFmtId="0" fontId="21" fillId="0" borderId="14" xfId="0" applyFont="1" applyBorder="1" applyAlignment="1">
      <alignment vertical="center"/>
    </xf>
    <xf numFmtId="0" fontId="21" fillId="0" borderId="5" xfId="0" applyFont="1" applyBorder="1" applyAlignment="1">
      <alignment horizontal="left" vertical="center"/>
    </xf>
    <xf numFmtId="0" fontId="17" fillId="0" borderId="14" xfId="0" applyFont="1" applyFill="1" applyBorder="1" applyAlignment="1">
      <alignment vertical="center"/>
    </xf>
    <xf numFmtId="0" fontId="21" fillId="0" borderId="14" xfId="0" applyFont="1" applyFill="1" applyBorder="1" applyAlignment="1">
      <alignment vertical="center"/>
    </xf>
    <xf numFmtId="164" fontId="20" fillId="0" borderId="14" xfId="0" applyNumberFormat="1" applyFont="1" applyBorder="1" applyAlignment="1">
      <alignment horizontal="right" vertical="center"/>
    </xf>
    <xf numFmtId="164" fontId="20" fillId="0" borderId="15" xfId="0" applyNumberFormat="1" applyFont="1" applyBorder="1"/>
    <xf numFmtId="0" fontId="18" fillId="3" borderId="27" xfId="1" applyFont="1" applyFill="1" applyBorder="1" applyAlignment="1">
      <alignment vertical="center"/>
    </xf>
    <xf numFmtId="0" fontId="17" fillId="0" borderId="13" xfId="0" applyFont="1" applyBorder="1" applyAlignment="1">
      <alignment vertical="center"/>
    </xf>
    <xf numFmtId="164" fontId="17" fillId="0" borderId="13" xfId="0" applyNumberFormat="1" applyFont="1" applyBorder="1" applyAlignment="1">
      <alignment vertical="center"/>
    </xf>
    <xf numFmtId="0" fontId="20" fillId="0" borderId="3" xfId="0" applyFont="1" applyBorder="1" applyAlignment="1"/>
    <xf numFmtId="0" fontId="17" fillId="0" borderId="4" xfId="0" applyFont="1" applyBorder="1"/>
    <xf numFmtId="0" fontId="21" fillId="0" borderId="8" xfId="0" applyFont="1" applyBorder="1" applyAlignment="1"/>
    <xf numFmtId="0" fontId="21" fillId="0" borderId="9" xfId="0" applyFont="1" applyBorder="1"/>
    <xf numFmtId="164" fontId="18" fillId="5" borderId="1" xfId="0" applyNumberFormat="1" applyFont="1" applyFill="1" applyBorder="1" applyAlignment="1">
      <alignment vertical="center"/>
    </xf>
    <xf numFmtId="0" fontId="17" fillId="0" borderId="7" xfId="0" applyFont="1" applyBorder="1" applyAlignment="1">
      <alignment horizontal="left" vertical="center"/>
    </xf>
    <xf numFmtId="0" fontId="17" fillId="0" borderId="15" xfId="0" applyFont="1" applyBorder="1" applyAlignment="1">
      <alignment vertical="center"/>
    </xf>
    <xf numFmtId="164" fontId="17" fillId="0" borderId="15" xfId="0" applyNumberFormat="1" applyFont="1" applyBorder="1" applyAlignment="1">
      <alignment vertical="center"/>
    </xf>
    <xf numFmtId="0" fontId="13" fillId="0" borderId="7" xfId="0" applyFont="1" applyFill="1" applyBorder="1" applyAlignment="1"/>
    <xf numFmtId="0" fontId="2" fillId="0" borderId="0" xfId="0" applyFont="1" applyBorder="1" applyAlignment="1">
      <alignment horizontal="left"/>
    </xf>
    <xf numFmtId="0" fontId="19" fillId="5" borderId="20" xfId="0" applyFont="1" applyFill="1" applyBorder="1" applyAlignment="1">
      <alignment horizontal="center" vertical="center"/>
    </xf>
    <xf numFmtId="4" fontId="5" fillId="0" borderId="0" xfId="0" applyNumberFormat="1" applyFont="1" applyFill="1" applyBorder="1" applyAlignment="1">
      <alignment horizontal="center" wrapText="1"/>
    </xf>
    <xf numFmtId="0" fontId="0" fillId="4" borderId="0" xfId="0" applyFill="1" applyBorder="1" applyAlignment="1">
      <alignment horizontal="left"/>
    </xf>
    <xf numFmtId="4" fontId="17" fillId="0" borderId="0" xfId="0" applyNumberFormat="1" applyFont="1" applyBorder="1" applyAlignment="1">
      <alignment vertical="center"/>
    </xf>
    <xf numFmtId="4" fontId="17" fillId="0" borderId="3" xfId="0" applyNumberFormat="1" applyFont="1" applyBorder="1" applyAlignment="1">
      <alignment vertical="center"/>
    </xf>
    <xf numFmtId="4" fontId="17" fillId="0" borderId="14" xfId="0" applyNumberFormat="1" applyFont="1" applyBorder="1"/>
    <xf numFmtId="4" fontId="17" fillId="0" borderId="14" xfId="0" applyNumberFormat="1" applyFont="1" applyFill="1" applyBorder="1"/>
    <xf numFmtId="0" fontId="21" fillId="4" borderId="16" xfId="1" applyFont="1" applyFill="1" applyBorder="1" applyAlignment="1">
      <alignment horizontal="left" wrapText="1"/>
    </xf>
    <xf numFmtId="4" fontId="17" fillId="0" borderId="0" xfId="0" applyNumberFormat="1" applyFont="1" applyAlignment="1">
      <alignment vertical="center"/>
    </xf>
    <xf numFmtId="0" fontId="21" fillId="0" borderId="18" xfId="1" applyFont="1" applyBorder="1"/>
    <xf numFmtId="0" fontId="21" fillId="0" borderId="14" xfId="1" applyFont="1" applyBorder="1"/>
    <xf numFmtId="0" fontId="21" fillId="0" borderId="25" xfId="1" applyFont="1" applyBorder="1"/>
    <xf numFmtId="0" fontId="21" fillId="0" borderId="14" xfId="1" applyFont="1" applyBorder="1" applyAlignment="1">
      <alignment vertical="center"/>
    </xf>
    <xf numFmtId="165" fontId="0" fillId="0" borderId="28" xfId="0" applyNumberFormat="1" applyBorder="1" applyAlignment="1">
      <alignment horizontal="center" vertical="center"/>
    </xf>
    <xf numFmtId="0" fontId="3" fillId="0" borderId="28" xfId="0" applyFont="1" applyBorder="1" applyAlignment="1">
      <alignment horizontal="center" vertical="center"/>
    </xf>
    <xf numFmtId="0" fontId="22" fillId="0" borderId="0" xfId="0" applyFont="1" applyAlignment="1">
      <alignment horizontal="left" vertical="center"/>
    </xf>
    <xf numFmtId="0" fontId="0" fillId="0" borderId="28" xfId="0" applyBorder="1" applyAlignment="1">
      <alignment horizontal="left" vertical="center"/>
    </xf>
    <xf numFmtId="0" fontId="7" fillId="0" borderId="0" xfId="0" applyFont="1" applyAlignment="1">
      <alignment vertical="center"/>
    </xf>
    <xf numFmtId="4" fontId="17" fillId="6" borderId="0" xfId="0" applyNumberFormat="1" applyFont="1" applyFill="1" applyBorder="1" applyAlignment="1" applyProtection="1">
      <alignment vertical="center"/>
      <protection locked="0"/>
    </xf>
    <xf numFmtId="4" fontId="17" fillId="6" borderId="8" xfId="0" applyNumberFormat="1" applyFont="1" applyFill="1" applyBorder="1" applyAlignment="1" applyProtection="1">
      <alignment vertical="center"/>
      <protection locked="0"/>
    </xf>
    <xf numFmtId="10" fontId="17" fillId="6" borderId="14" xfId="0" applyNumberFormat="1" applyFont="1" applyFill="1" applyBorder="1" applyAlignment="1" applyProtection="1">
      <alignment vertical="center"/>
      <protection locked="0"/>
    </xf>
    <xf numFmtId="10" fontId="17" fillId="6" borderId="15" xfId="0" applyNumberFormat="1" applyFont="1" applyFill="1" applyBorder="1" applyAlignment="1" applyProtection="1">
      <alignment vertical="center"/>
      <protection locked="0"/>
    </xf>
    <xf numFmtId="4" fontId="17" fillId="6" borderId="14" xfId="0" applyNumberFormat="1" applyFont="1" applyFill="1" applyBorder="1" applyProtection="1">
      <protection locked="0"/>
    </xf>
    <xf numFmtId="4" fontId="17" fillId="6" borderId="14" xfId="0" applyNumberFormat="1" applyFont="1" applyFill="1" applyBorder="1" applyAlignment="1" applyProtection="1">
      <alignment vertical="center"/>
      <protection locked="0"/>
    </xf>
    <xf numFmtId="0" fontId="15" fillId="0" borderId="2" xfId="0" applyFont="1" applyBorder="1" applyAlignment="1" applyProtection="1">
      <alignment vertical="center"/>
    </xf>
    <xf numFmtId="0" fontId="0" fillId="0" borderId="3" xfId="0" applyBorder="1" applyProtection="1"/>
    <xf numFmtId="0" fontId="12" fillId="0" borderId="3" xfId="0" applyFont="1" applyBorder="1" applyProtection="1"/>
    <xf numFmtId="164" fontId="0" fillId="0" borderId="3" xfId="0" applyNumberFormat="1" applyBorder="1" applyProtection="1"/>
    <xf numFmtId="0" fontId="7" fillId="0" borderId="3" xfId="0" applyFont="1" applyBorder="1" applyAlignment="1" applyProtection="1"/>
    <xf numFmtId="0" fontId="0" fillId="0" borderId="4" xfId="0" applyBorder="1" applyProtection="1"/>
    <xf numFmtId="0" fontId="0" fillId="0" borderId="0" xfId="0" applyProtection="1"/>
    <xf numFmtId="0" fontId="3" fillId="0" borderId="5" xfId="0" applyFont="1" applyBorder="1" applyAlignment="1" applyProtection="1">
      <alignment horizontal="left" vertical="center"/>
    </xf>
    <xf numFmtId="0" fontId="0" fillId="0" borderId="0" xfId="0" applyFont="1" applyBorder="1" applyProtection="1"/>
    <xf numFmtId="0" fontId="12" fillId="0" borderId="0" xfId="0" applyFont="1" applyBorder="1" applyProtection="1"/>
    <xf numFmtId="0" fontId="0" fillId="0" borderId="0" xfId="0" applyBorder="1" applyProtection="1"/>
    <xf numFmtId="164" fontId="0" fillId="0" borderId="0" xfId="0" applyNumberFormat="1" applyBorder="1" applyProtection="1"/>
    <xf numFmtId="0" fontId="7" fillId="0" borderId="0" xfId="0" applyFont="1" applyBorder="1" applyAlignment="1" applyProtection="1"/>
    <xf numFmtId="0" fontId="0" fillId="0" borderId="6" xfId="0" applyBorder="1" applyProtection="1"/>
    <xf numFmtId="0" fontId="3" fillId="0" borderId="5" xfId="0" applyFont="1" applyBorder="1" applyAlignment="1" applyProtection="1">
      <alignment vertical="center"/>
    </xf>
    <xf numFmtId="0" fontId="2" fillId="0" borderId="0" xfId="0" applyFont="1" applyBorder="1" applyProtection="1"/>
    <xf numFmtId="164" fontId="2" fillId="0" borderId="0" xfId="0" applyNumberFormat="1" applyFont="1" applyBorder="1" applyProtection="1"/>
    <xf numFmtId="0" fontId="8" fillId="0" borderId="0" xfId="0" applyFont="1" applyBorder="1" applyAlignment="1" applyProtection="1"/>
    <xf numFmtId="0" fontId="2" fillId="0" borderId="0" xfId="0" applyFont="1" applyBorder="1" applyAlignment="1" applyProtection="1">
      <alignment horizontal="left"/>
    </xf>
    <xf numFmtId="0" fontId="16" fillId="0" borderId="7" xfId="0" applyFont="1" applyBorder="1" applyAlignment="1" applyProtection="1">
      <alignment vertical="center"/>
    </xf>
    <xf numFmtId="0" fontId="0" fillId="0" borderId="8" xfId="0" applyBorder="1" applyProtection="1"/>
    <xf numFmtId="0" fontId="12" fillId="0" borderId="8" xfId="0" applyFont="1" applyBorder="1" applyProtection="1"/>
    <xf numFmtId="164" fontId="0" fillId="0" borderId="8" xfId="0" applyNumberFormat="1" applyBorder="1" applyProtection="1"/>
    <xf numFmtId="0" fontId="7" fillId="0" borderId="8" xfId="0" applyFont="1" applyBorder="1" applyAlignment="1" applyProtection="1"/>
    <xf numFmtId="0" fontId="0" fillId="0" borderId="9" xfId="0" applyBorder="1" applyProtection="1"/>
    <xf numFmtId="0" fontId="0" fillId="0" borderId="2" xfId="0" applyBorder="1" applyProtection="1"/>
    <xf numFmtId="0" fontId="4" fillId="0" borderId="5" xfId="0" applyFont="1" applyBorder="1" applyProtection="1"/>
    <xf numFmtId="0" fontId="0" fillId="0" borderId="5" xfId="0" applyBorder="1" applyProtection="1"/>
    <xf numFmtId="0" fontId="2" fillId="0" borderId="5" xfId="0" applyFont="1" applyBorder="1" applyAlignment="1" applyProtection="1">
      <alignment vertical="top"/>
    </xf>
    <xf numFmtId="0" fontId="0" fillId="0" borderId="0" xfId="0" applyBorder="1" applyAlignment="1" applyProtection="1"/>
    <xf numFmtId="0" fontId="0" fillId="0" borderId="0" xfId="0" applyBorder="1" applyAlignment="1" applyProtection="1">
      <alignment wrapText="1"/>
    </xf>
    <xf numFmtId="0" fontId="2" fillId="0" borderId="0" xfId="0" applyFont="1" applyBorder="1" applyAlignment="1" applyProtection="1">
      <alignment horizontal="center" wrapText="1"/>
    </xf>
    <xf numFmtId="0" fontId="0" fillId="0" borderId="6" xfId="0" applyBorder="1" applyAlignment="1" applyProtection="1">
      <alignment wrapText="1"/>
    </xf>
    <xf numFmtId="4" fontId="5" fillId="0" borderId="0" xfId="0" applyNumberFormat="1" applyFont="1" applyBorder="1" applyAlignment="1" applyProtection="1">
      <alignment horizontal="center"/>
    </xf>
    <xf numFmtId="0" fontId="0" fillId="0" borderId="0" xfId="0" applyBorder="1" applyAlignment="1" applyProtection="1">
      <alignment horizontal="left"/>
    </xf>
    <xf numFmtId="0" fontId="0" fillId="0" borderId="0" xfId="0" applyBorder="1" applyAlignment="1" applyProtection="1">
      <alignment horizontal="center"/>
    </xf>
    <xf numFmtId="4" fontId="0" fillId="0" borderId="0" xfId="0" applyNumberFormat="1" applyBorder="1" applyAlignment="1" applyProtection="1">
      <alignment horizontal="center"/>
    </xf>
    <xf numFmtId="0" fontId="0" fillId="0" borderId="0" xfId="0" applyBorder="1" applyAlignment="1" applyProtection="1">
      <alignment horizontal="left" wrapText="1"/>
    </xf>
    <xf numFmtId="0" fontId="0" fillId="0" borderId="6" xfId="0" applyBorder="1" applyAlignment="1" applyProtection="1">
      <alignment horizontal="left" wrapText="1"/>
    </xf>
    <xf numFmtId="4" fontId="5" fillId="0" borderId="0" xfId="0" applyNumberFormat="1" applyFont="1" applyBorder="1" applyAlignment="1" applyProtection="1">
      <alignment horizontal="center" wrapText="1"/>
    </xf>
    <xf numFmtId="4" fontId="5" fillId="0" borderId="0" xfId="0" applyNumberFormat="1" applyFont="1" applyFill="1" applyBorder="1" applyAlignment="1" applyProtection="1">
      <alignment horizontal="center" wrapText="1"/>
    </xf>
    <xf numFmtId="0" fontId="2" fillId="0" borderId="5" xfId="0" applyFont="1" applyBorder="1" applyProtection="1"/>
    <xf numFmtId="0" fontId="0" fillId="4" borderId="0" xfId="0" applyFill="1" applyBorder="1" applyAlignment="1" applyProtection="1">
      <alignment horizontal="left"/>
    </xf>
    <xf numFmtId="0" fontId="5" fillId="0" borderId="0" xfId="0" applyFont="1" applyBorder="1" applyProtection="1"/>
    <xf numFmtId="0" fontId="0" fillId="0" borderId="7" xfId="0" applyBorder="1" applyProtection="1"/>
    <xf numFmtId="0" fontId="4" fillId="0" borderId="5" xfId="0" applyFont="1" applyBorder="1" applyAlignment="1" applyProtection="1">
      <alignment vertical="center"/>
    </xf>
    <xf numFmtId="0" fontId="0" fillId="0" borderId="0" xfId="0" applyBorder="1" applyAlignment="1" applyProtection="1">
      <alignment vertical="center"/>
    </xf>
    <xf numFmtId="0" fontId="12" fillId="0" borderId="0" xfId="0" applyFont="1" applyBorder="1" applyAlignment="1" applyProtection="1">
      <alignment vertical="center"/>
    </xf>
    <xf numFmtId="164" fontId="0" fillId="0" borderId="0" xfId="0" applyNumberFormat="1" applyBorder="1" applyAlignment="1" applyProtection="1">
      <alignment vertical="center"/>
    </xf>
    <xf numFmtId="0" fontId="7" fillId="0" borderId="0" xfId="0" applyFont="1" applyBorder="1" applyAlignment="1" applyProtection="1">
      <alignment vertical="center"/>
    </xf>
    <xf numFmtId="0" fontId="0" fillId="0" borderId="6" xfId="0" applyBorder="1" applyAlignment="1" applyProtection="1">
      <alignment vertical="center"/>
    </xf>
    <xf numFmtId="0" fontId="7" fillId="0" borderId="0" xfId="0" applyFont="1" applyProtection="1"/>
    <xf numFmtId="0" fontId="18" fillId="5" borderId="19" xfId="1" applyFont="1" applyFill="1" applyBorder="1" applyAlignment="1" applyProtection="1">
      <alignment vertical="center"/>
    </xf>
    <xf numFmtId="0" fontId="19" fillId="5" borderId="16" xfId="0" applyFont="1" applyFill="1" applyBorder="1" applyAlignment="1" applyProtection="1">
      <alignment horizontal="center" vertical="center"/>
    </xf>
    <xf numFmtId="0" fontId="19" fillId="5" borderId="20" xfId="0" applyFont="1" applyFill="1" applyBorder="1" applyAlignment="1" applyProtection="1">
      <alignment horizontal="center" vertical="center"/>
    </xf>
    <xf numFmtId="164" fontId="19" fillId="5" borderId="16" xfId="0" applyNumberFormat="1" applyFont="1" applyFill="1" applyBorder="1" applyAlignment="1" applyProtection="1">
      <alignment horizontal="center" vertical="center"/>
    </xf>
    <xf numFmtId="0" fontId="19" fillId="3" borderId="16" xfId="0" applyFont="1" applyFill="1" applyBorder="1" applyAlignment="1" applyProtection="1">
      <alignment vertical="center"/>
    </xf>
    <xf numFmtId="0" fontId="17" fillId="0" borderId="14" xfId="0" applyFont="1" applyBorder="1" applyAlignment="1" applyProtection="1">
      <alignment vertical="center"/>
    </xf>
    <xf numFmtId="0" fontId="17" fillId="0" borderId="0" xfId="0" applyFont="1" applyBorder="1" applyAlignment="1" applyProtection="1">
      <alignment vertical="center"/>
    </xf>
    <xf numFmtId="164" fontId="17" fillId="0" borderId="14" xfId="0" applyNumberFormat="1" applyFont="1" applyBorder="1" applyAlignment="1" applyProtection="1">
      <alignment vertical="center"/>
    </xf>
    <xf numFmtId="0" fontId="17" fillId="0" borderId="5" xfId="0" applyFont="1" applyBorder="1" applyAlignment="1" applyProtection="1">
      <alignment horizontal="left" vertical="center"/>
    </xf>
    <xf numFmtId="0" fontId="18" fillId="3" borderId="19" xfId="1" applyFont="1" applyFill="1" applyBorder="1" applyAlignment="1" applyProtection="1">
      <alignment vertical="center"/>
    </xf>
    <xf numFmtId="4" fontId="17" fillId="0" borderId="0" xfId="0" applyNumberFormat="1" applyFont="1" applyBorder="1" applyAlignment="1" applyProtection="1">
      <alignment vertical="center"/>
    </xf>
    <xf numFmtId="0" fontId="17" fillId="0" borderId="5" xfId="0" applyFont="1" applyBorder="1" applyAlignment="1" applyProtection="1">
      <alignment horizontal="left" vertical="center" wrapText="1"/>
    </xf>
    <xf numFmtId="0" fontId="21" fillId="0" borderId="14" xfId="0" applyFont="1" applyBorder="1" applyAlignment="1" applyProtection="1">
      <alignment vertical="center"/>
    </xf>
    <xf numFmtId="0" fontId="17" fillId="0" borderId="5" xfId="0" applyFont="1" applyFill="1" applyBorder="1" applyAlignment="1" applyProtection="1">
      <alignment horizontal="left" vertical="center"/>
    </xf>
    <xf numFmtId="0" fontId="21" fillId="0" borderId="5" xfId="0" applyFont="1" applyBorder="1" applyAlignment="1" applyProtection="1">
      <alignment horizontal="left" vertical="center"/>
    </xf>
    <xf numFmtId="0" fontId="17" fillId="0" borderId="7" xfId="0" applyFont="1" applyBorder="1" applyAlignment="1" applyProtection="1">
      <alignment horizontal="left" vertical="center"/>
    </xf>
    <xf numFmtId="0" fontId="17" fillId="0" borderId="15" xfId="0" applyFont="1" applyBorder="1" applyAlignment="1" applyProtection="1">
      <alignment vertical="center"/>
    </xf>
    <xf numFmtId="164" fontId="17" fillId="0" borderId="15" xfId="0" applyNumberFormat="1" applyFont="1" applyBorder="1" applyAlignment="1" applyProtection="1">
      <alignment vertical="center"/>
    </xf>
    <xf numFmtId="0" fontId="18" fillId="3" borderId="27" xfId="1" applyFont="1" applyFill="1" applyBorder="1" applyAlignment="1" applyProtection="1">
      <alignment vertical="center"/>
    </xf>
    <xf numFmtId="0" fontId="17" fillId="0" borderId="13" xfId="0" applyFont="1" applyBorder="1" applyAlignment="1" applyProtection="1">
      <alignment vertical="center"/>
    </xf>
    <xf numFmtId="4" fontId="17" fillId="0" borderId="3" xfId="0" applyNumberFormat="1" applyFont="1" applyBorder="1" applyAlignment="1" applyProtection="1">
      <alignment vertical="center"/>
    </xf>
    <xf numFmtId="164" fontId="17" fillId="0" borderId="13" xfId="0" applyNumberFormat="1" applyFont="1" applyBorder="1" applyAlignment="1" applyProtection="1">
      <alignment vertical="center"/>
    </xf>
    <xf numFmtId="0" fontId="17" fillId="0" borderId="14" xfId="0" applyFont="1" applyFill="1" applyBorder="1" applyAlignment="1" applyProtection="1">
      <alignment vertical="center"/>
    </xf>
    <xf numFmtId="0" fontId="21" fillId="0" borderId="5" xfId="1" applyFont="1" applyFill="1" applyBorder="1" applyAlignment="1" applyProtection="1">
      <alignment vertical="center"/>
    </xf>
    <xf numFmtId="0" fontId="21" fillId="0" borderId="14" xfId="0" applyFont="1" applyFill="1" applyBorder="1" applyAlignment="1" applyProtection="1">
      <alignment vertical="center"/>
    </xf>
    <xf numFmtId="4" fontId="17" fillId="0" borderId="0" xfId="0" applyNumberFormat="1" applyFont="1" applyAlignment="1" applyProtection="1">
      <alignment vertical="center"/>
    </xf>
    <xf numFmtId="164" fontId="20" fillId="0" borderId="14" xfId="0" applyNumberFormat="1" applyFont="1" applyBorder="1" applyAlignment="1" applyProtection="1">
      <alignment horizontal="right" vertical="center"/>
    </xf>
    <xf numFmtId="0" fontId="19" fillId="5" borderId="17" xfId="0" applyFont="1" applyFill="1" applyBorder="1" applyAlignment="1" applyProtection="1">
      <alignment horizontal="left" vertical="center"/>
    </xf>
    <xf numFmtId="0" fontId="19" fillId="5" borderId="17" xfId="0" applyFont="1" applyFill="1" applyBorder="1" applyAlignment="1" applyProtection="1">
      <alignment vertical="center"/>
    </xf>
    <xf numFmtId="0" fontId="19" fillId="5" borderId="20" xfId="0" applyFont="1" applyFill="1" applyBorder="1" applyAlignment="1" applyProtection="1">
      <alignment vertical="center"/>
    </xf>
    <xf numFmtId="0" fontId="19" fillId="5" borderId="21" xfId="0" applyFont="1" applyFill="1" applyBorder="1" applyAlignment="1" applyProtection="1">
      <alignment vertical="center"/>
    </xf>
    <xf numFmtId="164" fontId="19" fillId="5" borderId="21" xfId="0" applyNumberFormat="1" applyFont="1" applyFill="1" applyBorder="1" applyAlignment="1" applyProtection="1">
      <alignment vertical="center"/>
    </xf>
    <xf numFmtId="0" fontId="19" fillId="4" borderId="22" xfId="0" applyFont="1" applyFill="1" applyBorder="1" applyAlignment="1" applyProtection="1">
      <alignment horizontal="left" vertical="center"/>
    </xf>
    <xf numFmtId="0" fontId="19" fillId="4" borderId="22" xfId="0" applyFont="1" applyFill="1" applyBorder="1" applyAlignment="1" applyProtection="1">
      <alignment vertical="center"/>
    </xf>
    <xf numFmtId="164" fontId="19" fillId="4" borderId="22" xfId="0" applyNumberFormat="1" applyFont="1" applyFill="1" applyBorder="1" applyAlignment="1" applyProtection="1">
      <alignment vertical="center"/>
    </xf>
    <xf numFmtId="0" fontId="17" fillId="4" borderId="22" xfId="0" applyFont="1" applyFill="1" applyBorder="1" applyAlignment="1" applyProtection="1">
      <alignment horizontal="center" vertical="center"/>
    </xf>
    <xf numFmtId="0" fontId="18" fillId="0" borderId="5" xfId="0" applyFont="1" applyBorder="1" applyAlignment="1" applyProtection="1">
      <alignment horizontal="left" vertical="center" wrapText="1"/>
    </xf>
    <xf numFmtId="0" fontId="17" fillId="0" borderId="5" xfId="0" applyFont="1" applyBorder="1" applyAlignment="1" applyProtection="1">
      <alignment vertical="top"/>
    </xf>
    <xf numFmtId="0" fontId="17" fillId="0" borderId="0" xfId="0" applyFont="1" applyBorder="1" applyAlignment="1" applyProtection="1">
      <alignment vertical="top"/>
    </xf>
    <xf numFmtId="10" fontId="17" fillId="0" borderId="0" xfId="0" applyNumberFormat="1" applyFont="1" applyBorder="1" applyAlignment="1" applyProtection="1">
      <alignment vertical="top"/>
    </xf>
    <xf numFmtId="0" fontId="17" fillId="0" borderId="7" xfId="0" applyFont="1" applyBorder="1" applyAlignment="1" applyProtection="1">
      <alignment vertical="top"/>
    </xf>
    <xf numFmtId="0" fontId="17" fillId="0" borderId="8" xfId="0" applyFont="1" applyBorder="1" applyAlignment="1" applyProtection="1">
      <alignment vertical="top"/>
    </xf>
    <xf numFmtId="10" fontId="17" fillId="0" borderId="8" xfId="0" applyNumberFormat="1" applyFont="1" applyBorder="1" applyAlignment="1" applyProtection="1">
      <alignment vertical="top"/>
    </xf>
    <xf numFmtId="10" fontId="19" fillId="5" borderId="21" xfId="0" applyNumberFormat="1" applyFont="1" applyFill="1" applyBorder="1" applyAlignment="1" applyProtection="1">
      <alignment vertical="center"/>
    </xf>
    <xf numFmtId="164" fontId="19" fillId="5" borderId="20" xfId="0" applyNumberFormat="1" applyFont="1" applyFill="1" applyBorder="1" applyAlignment="1" applyProtection="1">
      <alignment vertical="center"/>
    </xf>
    <xf numFmtId="0" fontId="19" fillId="5" borderId="13" xfId="0" applyFont="1" applyFill="1" applyBorder="1" applyAlignment="1" applyProtection="1"/>
    <xf numFmtId="0" fontId="17" fillId="5" borderId="1" xfId="0" applyFont="1" applyFill="1" applyBorder="1" applyAlignment="1" applyProtection="1">
      <alignment horizontal="center"/>
    </xf>
    <xf numFmtId="164" fontId="17" fillId="5" borderId="1" xfId="0" applyNumberFormat="1" applyFont="1" applyFill="1" applyBorder="1" applyAlignment="1" applyProtection="1">
      <alignment horizontal="center"/>
    </xf>
    <xf numFmtId="0" fontId="21" fillId="5" borderId="1" xfId="0" applyFont="1" applyFill="1" applyBorder="1" applyAlignment="1" applyProtection="1">
      <alignment horizontal="center"/>
    </xf>
    <xf numFmtId="0" fontId="21" fillId="0" borderId="0" xfId="0" applyFont="1" applyBorder="1" applyAlignment="1" applyProtection="1"/>
    <xf numFmtId="0" fontId="21" fillId="0" borderId="6" xfId="0" applyFont="1" applyBorder="1" applyProtection="1"/>
    <xf numFmtId="0" fontId="18" fillId="3" borderId="16" xfId="1" applyFont="1" applyFill="1" applyBorder="1" applyAlignment="1" applyProtection="1"/>
    <xf numFmtId="4" fontId="17" fillId="0" borderId="13" xfId="0" applyNumberFormat="1" applyFont="1" applyBorder="1" applyAlignment="1" applyProtection="1"/>
    <xf numFmtId="0" fontId="17" fillId="0" borderId="13" xfId="0" applyFont="1" applyBorder="1" applyProtection="1"/>
    <xf numFmtId="164" fontId="17" fillId="0" borderId="14" xfId="0" applyNumberFormat="1" applyFont="1" applyBorder="1" applyProtection="1"/>
    <xf numFmtId="0" fontId="21" fillId="0" borderId="14" xfId="0" applyFont="1" applyBorder="1" applyAlignment="1" applyProtection="1"/>
    <xf numFmtId="0" fontId="21" fillId="4" borderId="16" xfId="1" applyFont="1" applyFill="1" applyBorder="1" applyAlignment="1" applyProtection="1">
      <alignment horizontal="left" wrapText="1"/>
    </xf>
    <xf numFmtId="4" fontId="17" fillId="0" borderId="14" xfId="0" applyNumberFormat="1" applyFont="1" applyBorder="1" applyAlignment="1" applyProtection="1"/>
    <xf numFmtId="0" fontId="17" fillId="0" borderId="14" xfId="0" applyFont="1" applyBorder="1" applyProtection="1"/>
    <xf numFmtId="3" fontId="17" fillId="0" borderId="14" xfId="0" applyNumberFormat="1" applyFont="1" applyBorder="1" applyProtection="1"/>
    <xf numFmtId="164" fontId="21" fillId="0" borderId="14" xfId="0" applyNumberFormat="1" applyFont="1" applyBorder="1" applyAlignment="1" applyProtection="1"/>
    <xf numFmtId="0" fontId="18" fillId="5" borderId="1" xfId="1" applyFont="1" applyFill="1" applyBorder="1" applyAlignment="1" applyProtection="1">
      <alignment horizontal="left"/>
    </xf>
    <xf numFmtId="0" fontId="17" fillId="5" borderId="1" xfId="0" applyFont="1" applyFill="1" applyBorder="1" applyAlignment="1" applyProtection="1"/>
    <xf numFmtId="0" fontId="17" fillId="5" borderId="1" xfId="0" applyFont="1" applyFill="1" applyBorder="1" applyProtection="1"/>
    <xf numFmtId="164" fontId="17" fillId="5" borderId="1" xfId="0" applyNumberFormat="1" applyFont="1" applyFill="1" applyBorder="1" applyProtection="1"/>
    <xf numFmtId="164" fontId="21" fillId="5" borderId="1" xfId="0" applyNumberFormat="1" applyFont="1" applyFill="1" applyBorder="1" applyAlignment="1" applyProtection="1"/>
    <xf numFmtId="0" fontId="18" fillId="5" borderId="13" xfId="1" applyFont="1" applyFill="1" applyBorder="1" applyAlignment="1" applyProtection="1">
      <alignment horizontal="left"/>
    </xf>
    <xf numFmtId="0" fontId="17" fillId="5" borderId="13" xfId="0" applyFont="1" applyFill="1" applyBorder="1" applyAlignment="1" applyProtection="1"/>
    <xf numFmtId="0" fontId="17" fillId="5" borderId="13" xfId="0" applyFont="1" applyFill="1" applyBorder="1" applyProtection="1"/>
    <xf numFmtId="164" fontId="17" fillId="5" borderId="13" xfId="0" applyNumberFormat="1" applyFont="1" applyFill="1" applyBorder="1" applyProtection="1"/>
    <xf numFmtId="164" fontId="21" fillId="5" borderId="13" xfId="0" applyNumberFormat="1" applyFont="1" applyFill="1" applyBorder="1" applyAlignment="1" applyProtection="1"/>
    <xf numFmtId="0" fontId="21" fillId="0" borderId="5" xfId="0" applyFont="1" applyBorder="1" applyAlignment="1" applyProtection="1"/>
    <xf numFmtId="0" fontId="21" fillId="0" borderId="0" xfId="0" applyFont="1" applyBorder="1" applyAlignment="1" applyProtection="1">
      <alignment horizontal="center"/>
    </xf>
    <xf numFmtId="0" fontId="21" fillId="0" borderId="8" xfId="0" applyFont="1" applyBorder="1" applyAlignment="1" applyProtection="1"/>
    <xf numFmtId="0" fontId="21" fillId="0" borderId="9" xfId="0" applyFont="1" applyBorder="1" applyProtection="1"/>
    <xf numFmtId="0" fontId="18" fillId="5" borderId="26" xfId="1" applyFont="1" applyFill="1" applyBorder="1" applyAlignment="1" applyProtection="1"/>
    <xf numFmtId="164" fontId="17" fillId="5" borderId="12" xfId="0" applyNumberFormat="1" applyFont="1" applyFill="1" applyBorder="1" applyAlignment="1" applyProtection="1">
      <alignment horizontal="center"/>
    </xf>
    <xf numFmtId="0" fontId="20" fillId="0" borderId="3" xfId="0" applyFont="1" applyBorder="1" applyAlignment="1" applyProtection="1"/>
    <xf numFmtId="0" fontId="17" fillId="0" borderId="4" xfId="0" applyFont="1" applyBorder="1" applyProtection="1"/>
    <xf numFmtId="0" fontId="21" fillId="2" borderId="17" xfId="1" applyFont="1" applyFill="1" applyBorder="1" applyAlignment="1" applyProtection="1"/>
    <xf numFmtId="0" fontId="17" fillId="0" borderId="14" xfId="0" applyFont="1" applyBorder="1" applyAlignment="1" applyProtection="1"/>
    <xf numFmtId="0" fontId="17" fillId="0" borderId="14" xfId="0" applyFont="1" applyFill="1" applyBorder="1" applyProtection="1"/>
    <xf numFmtId="0" fontId="17" fillId="0" borderId="6" xfId="0" applyFont="1" applyBorder="1" applyProtection="1"/>
    <xf numFmtId="164" fontId="17" fillId="0" borderId="13" xfId="0" applyNumberFormat="1" applyFont="1" applyBorder="1" applyProtection="1"/>
    <xf numFmtId="0" fontId="20" fillId="0" borderId="13" xfId="0" applyFont="1" applyBorder="1" applyAlignment="1" applyProtection="1"/>
    <xf numFmtId="0" fontId="20" fillId="0" borderId="0" xfId="0" applyFont="1" applyBorder="1" applyAlignment="1" applyProtection="1"/>
    <xf numFmtId="0" fontId="21" fillId="0" borderId="18" xfId="1" applyFont="1" applyFill="1" applyBorder="1" applyAlignment="1" applyProtection="1"/>
    <xf numFmtId="0" fontId="20" fillId="0" borderId="14" xfId="0" applyFont="1" applyBorder="1" applyAlignment="1" applyProtection="1"/>
    <xf numFmtId="0" fontId="21" fillId="0" borderId="25" xfId="1" applyFont="1" applyFill="1" applyBorder="1" applyAlignment="1" applyProtection="1"/>
    <xf numFmtId="4" fontId="17" fillId="0" borderId="14" xfId="0" applyNumberFormat="1" applyFont="1" applyFill="1" applyBorder="1" applyProtection="1"/>
    <xf numFmtId="0" fontId="21" fillId="0" borderId="18" xfId="1" applyFont="1" applyBorder="1" applyProtection="1"/>
    <xf numFmtId="0" fontId="21" fillId="0" borderId="14" xfId="1" applyFont="1" applyBorder="1" applyProtection="1"/>
    <xf numFmtId="0" fontId="21" fillId="0" borderId="25" xfId="1" applyFont="1" applyBorder="1" applyProtection="1"/>
    <xf numFmtId="0" fontId="21" fillId="0" borderId="14" xfId="1" applyFont="1" applyBorder="1" applyAlignment="1" applyProtection="1">
      <alignment vertical="center"/>
    </xf>
    <xf numFmtId="4" fontId="17" fillId="0" borderId="14" xfId="0" applyNumberFormat="1" applyFont="1" applyBorder="1" applyProtection="1"/>
    <xf numFmtId="0" fontId="21" fillId="0" borderId="14" xfId="1" applyFont="1" applyFill="1" applyBorder="1" applyAlignment="1" applyProtection="1"/>
    <xf numFmtId="0" fontId="21" fillId="0" borderId="14" xfId="1" applyFont="1" applyFill="1" applyBorder="1" applyAlignment="1" applyProtection="1">
      <alignment wrapText="1"/>
    </xf>
    <xf numFmtId="164" fontId="20" fillId="0" borderId="15" xfId="0" applyNumberFormat="1" applyFont="1" applyBorder="1" applyProtection="1"/>
    <xf numFmtId="0" fontId="20" fillId="0" borderId="15" xfId="0" applyFont="1" applyBorder="1" applyAlignment="1" applyProtection="1"/>
    <xf numFmtId="0" fontId="7" fillId="0" borderId="5" xfId="0" applyFont="1" applyFill="1" applyBorder="1" applyAlignment="1" applyProtection="1"/>
    <xf numFmtId="0" fontId="14" fillId="0" borderId="6" xfId="0" applyFont="1" applyFill="1" applyBorder="1" applyProtection="1"/>
    <xf numFmtId="0" fontId="0" fillId="0" borderId="0" xfId="0" applyFill="1" applyBorder="1" applyProtection="1"/>
    <xf numFmtId="0" fontId="18" fillId="5" borderId="12" xfId="1" applyFont="1" applyFill="1" applyBorder="1" applyAlignment="1" applyProtection="1">
      <alignment horizontal="center" vertical="center"/>
    </xf>
    <xf numFmtId="0" fontId="18" fillId="5" borderId="1" xfId="1" applyFont="1" applyFill="1" applyBorder="1" applyAlignment="1" applyProtection="1">
      <alignment horizontal="center" vertical="center"/>
    </xf>
    <xf numFmtId="0" fontId="13" fillId="0" borderId="0" xfId="0" applyFont="1" applyFill="1" applyBorder="1" applyAlignment="1" applyProtection="1"/>
    <xf numFmtId="0" fontId="11" fillId="0" borderId="6" xfId="0" applyFont="1" applyFill="1" applyBorder="1" applyProtection="1"/>
    <xf numFmtId="0" fontId="21" fillId="0" borderId="2" xfId="1" applyFont="1" applyFill="1" applyBorder="1" applyAlignment="1" applyProtection="1"/>
    <xf numFmtId="0" fontId="14" fillId="0" borderId="3" xfId="0" applyFont="1" applyFill="1" applyBorder="1" applyProtection="1"/>
    <xf numFmtId="0" fontId="17" fillId="0" borderId="3" xfId="0" applyFont="1" applyFill="1" applyBorder="1" applyProtection="1"/>
    <xf numFmtId="164" fontId="17" fillId="0" borderId="6" xfId="0" applyNumberFormat="1" applyFont="1" applyFill="1" applyBorder="1" applyProtection="1"/>
    <xf numFmtId="0" fontId="21" fillId="0" borderId="14" xfId="0" applyFont="1" applyFill="1" applyBorder="1" applyAlignment="1" applyProtection="1"/>
    <xf numFmtId="0" fontId="18" fillId="0" borderId="5" xfId="1" applyFont="1" applyFill="1" applyBorder="1" applyAlignment="1" applyProtection="1"/>
    <xf numFmtId="0" fontId="14" fillId="0" borderId="0" xfId="0" applyFont="1" applyFill="1" applyBorder="1" applyProtection="1"/>
    <xf numFmtId="0" fontId="17" fillId="0" borderId="0" xfId="0" applyFont="1" applyFill="1" applyBorder="1" applyProtection="1"/>
    <xf numFmtId="164" fontId="19" fillId="0" borderId="6" xfId="0" applyNumberFormat="1" applyFont="1" applyFill="1" applyBorder="1" applyProtection="1"/>
    <xf numFmtId="164" fontId="18" fillId="0" borderId="14" xfId="0" applyNumberFormat="1" applyFont="1" applyFill="1" applyBorder="1" applyAlignment="1" applyProtection="1">
      <alignment horizontal="right"/>
    </xf>
    <xf numFmtId="164" fontId="18" fillId="0" borderId="14" xfId="0" applyNumberFormat="1" applyFont="1" applyFill="1" applyBorder="1" applyAlignment="1" applyProtection="1"/>
    <xf numFmtId="0" fontId="7" fillId="0" borderId="0" xfId="0" applyFont="1" applyFill="1" applyBorder="1" applyProtection="1"/>
    <xf numFmtId="0" fontId="18" fillId="0" borderId="14" xfId="0" applyFont="1" applyFill="1" applyBorder="1" applyAlignment="1" applyProtection="1"/>
    <xf numFmtId="164" fontId="18" fillId="5" borderId="1" xfId="0" applyNumberFormat="1" applyFont="1" applyFill="1" applyBorder="1" applyAlignment="1" applyProtection="1">
      <alignment vertical="center"/>
    </xf>
    <xf numFmtId="0" fontId="13" fillId="0" borderId="7" xfId="0" applyFont="1" applyFill="1" applyBorder="1" applyAlignment="1" applyProtection="1"/>
    <xf numFmtId="0" fontId="11" fillId="0" borderId="9" xfId="0" applyFont="1" applyFill="1" applyBorder="1" applyProtection="1"/>
    <xf numFmtId="0" fontId="10" fillId="0" borderId="0" xfId="1" applyFont="1" applyFill="1" applyBorder="1" applyAlignment="1" applyProtection="1"/>
    <xf numFmtId="0" fontId="11" fillId="0" borderId="0" xfId="0" applyFont="1" applyFill="1" applyBorder="1" applyProtection="1"/>
    <xf numFmtId="164" fontId="11" fillId="0" borderId="0" xfId="0" applyNumberFormat="1" applyFont="1" applyFill="1" applyBorder="1" applyProtection="1"/>
    <xf numFmtId="0" fontId="12" fillId="0" borderId="0" xfId="0" applyFont="1" applyProtection="1"/>
    <xf numFmtId="164" fontId="0" fillId="0" borderId="0" xfId="0" applyNumberFormat="1" applyProtection="1"/>
    <xf numFmtId="0" fontId="7" fillId="0" borderId="0" xfId="0" applyFont="1" applyAlignment="1" applyProtection="1"/>
    <xf numFmtId="0" fontId="7" fillId="6" borderId="0" xfId="0" applyFont="1" applyFill="1" applyAlignment="1" applyProtection="1">
      <alignment horizontal="center" vertical="center"/>
      <protection locked="0"/>
    </xf>
    <xf numFmtId="0" fontId="2" fillId="0" borderId="0" xfId="0" applyFont="1" applyAlignment="1">
      <alignment horizontal="left" wrapText="1"/>
    </xf>
    <xf numFmtId="0" fontId="18" fillId="4" borderId="3" xfId="1" applyFont="1" applyFill="1" applyBorder="1" applyAlignment="1" applyProtection="1">
      <alignment horizontal="center"/>
    </xf>
    <xf numFmtId="0" fontId="10" fillId="0" borderId="0" xfId="1" applyFont="1" applyFill="1" applyBorder="1" applyAlignment="1" applyProtection="1">
      <alignment horizontal="center"/>
    </xf>
    <xf numFmtId="0" fontId="10" fillId="0" borderId="6" xfId="1" applyFont="1" applyFill="1" applyBorder="1" applyAlignment="1" applyProtection="1">
      <alignment horizontal="center"/>
    </xf>
    <xf numFmtId="0" fontId="18" fillId="5" borderId="1" xfId="1" applyFont="1" applyFill="1" applyBorder="1" applyAlignment="1" applyProtection="1">
      <alignment horizontal="left" vertical="center"/>
    </xf>
    <xf numFmtId="0" fontId="18" fillId="5" borderId="10" xfId="1" applyFont="1" applyFill="1" applyBorder="1" applyAlignment="1" applyProtection="1">
      <alignment horizontal="left" vertical="center"/>
    </xf>
    <xf numFmtId="0" fontId="18" fillId="5" borderId="10" xfId="1" applyFont="1" applyFill="1" applyBorder="1" applyAlignment="1" applyProtection="1">
      <alignment horizontal="left" vertical="center" wrapText="1"/>
    </xf>
    <xf numFmtId="0" fontId="18" fillId="5" borderId="11" xfId="1" applyFont="1" applyFill="1" applyBorder="1" applyAlignment="1" applyProtection="1">
      <alignment horizontal="left" vertical="center" wrapText="1"/>
    </xf>
    <xf numFmtId="0" fontId="18" fillId="5" borderId="12" xfId="1" applyFont="1" applyFill="1" applyBorder="1" applyAlignment="1" applyProtection="1">
      <alignment horizontal="left" vertical="center" wrapText="1"/>
    </xf>
    <xf numFmtId="0" fontId="0" fillId="0" borderId="0" xfId="0" applyAlignment="1" applyProtection="1">
      <alignment horizontal="left" vertical="center"/>
    </xf>
    <xf numFmtId="0" fontId="18" fillId="0" borderId="5" xfId="1" applyFont="1" applyFill="1" applyBorder="1" applyAlignment="1" applyProtection="1">
      <alignment horizontal="center"/>
    </xf>
    <xf numFmtId="0" fontId="18" fillId="0" borderId="0" xfId="1" applyFont="1" applyFill="1" applyBorder="1" applyAlignment="1" applyProtection="1">
      <alignment horizontal="center"/>
    </xf>
    <xf numFmtId="0" fontId="18" fillId="0" borderId="6" xfId="1" applyFont="1" applyFill="1" applyBorder="1" applyAlignment="1" applyProtection="1">
      <alignment horizontal="center"/>
    </xf>
    <xf numFmtId="0" fontId="21" fillId="0" borderId="5" xfId="1" applyFont="1" applyFill="1" applyBorder="1" applyAlignment="1" applyProtection="1">
      <alignment horizontal="center"/>
    </xf>
    <xf numFmtId="0" fontId="21" fillId="0" borderId="0" xfId="1" applyFont="1" applyFill="1" applyBorder="1" applyAlignment="1" applyProtection="1">
      <alignment horizontal="center"/>
    </xf>
    <xf numFmtId="0" fontId="21" fillId="0" borderId="6" xfId="1" applyFont="1" applyFill="1" applyBorder="1" applyAlignment="1" applyProtection="1">
      <alignment horizontal="center"/>
    </xf>
    <xf numFmtId="0" fontId="19" fillId="0" borderId="2" xfId="0" applyFont="1" applyBorder="1" applyAlignment="1" applyProtection="1">
      <alignment horizontal="center"/>
    </xf>
    <xf numFmtId="0" fontId="19" fillId="0" borderId="3" xfId="0" applyFont="1" applyBorder="1" applyAlignment="1" applyProtection="1">
      <alignment horizontal="center"/>
    </xf>
    <xf numFmtId="0" fontId="19" fillId="0" borderId="0" xfId="0" applyFont="1" applyBorder="1" applyAlignment="1" applyProtection="1">
      <alignment horizontal="center"/>
    </xf>
    <xf numFmtId="0" fontId="19" fillId="0" borderId="6" xfId="0" applyFont="1" applyBorder="1" applyAlignment="1" applyProtection="1">
      <alignment horizontal="center"/>
    </xf>
    <xf numFmtId="0" fontId="17" fillId="5" borderId="17" xfId="0" applyFont="1" applyFill="1" applyBorder="1" applyAlignment="1" applyProtection="1">
      <alignment horizontal="center" vertical="center"/>
    </xf>
    <xf numFmtId="0" fontId="17" fillId="5" borderId="20" xfId="0" applyFont="1" applyFill="1" applyBorder="1" applyAlignment="1" applyProtection="1">
      <alignment horizontal="center" vertical="center"/>
    </xf>
    <xf numFmtId="0" fontId="17" fillId="5" borderId="21" xfId="0" applyFont="1" applyFill="1" applyBorder="1" applyAlignment="1" applyProtection="1">
      <alignment horizontal="center" vertical="center"/>
    </xf>
    <xf numFmtId="0" fontId="19" fillId="0" borderId="23" xfId="0" applyFont="1" applyBorder="1" applyAlignment="1" applyProtection="1">
      <alignment horizontal="center"/>
    </xf>
    <xf numFmtId="0" fontId="19" fillId="0" borderId="22" xfId="0" applyFont="1" applyBorder="1" applyAlignment="1" applyProtection="1">
      <alignment horizontal="center"/>
    </xf>
    <xf numFmtId="0" fontId="19" fillId="0" borderId="24" xfId="0" applyFont="1" applyBorder="1" applyAlignment="1" applyProtection="1">
      <alignment horizontal="center"/>
    </xf>
    <xf numFmtId="0" fontId="20" fillId="0" borderId="5" xfId="0" applyFont="1" applyBorder="1" applyAlignment="1" applyProtection="1">
      <alignment horizontal="center" vertical="center"/>
    </xf>
    <xf numFmtId="0" fontId="20" fillId="0" borderId="0" xfId="0" applyFont="1" applyAlignment="1" applyProtection="1">
      <alignment horizontal="center" vertical="center"/>
    </xf>
    <xf numFmtId="0" fontId="20" fillId="0" borderId="6" xfId="0" applyFont="1" applyBorder="1" applyAlignment="1" applyProtection="1">
      <alignment horizontal="center" vertical="center"/>
    </xf>
    <xf numFmtId="0" fontId="20" fillId="0" borderId="0" xfId="0" applyFont="1" applyBorder="1" applyAlignment="1" applyProtection="1">
      <alignment horizontal="center" vertical="center"/>
    </xf>
    <xf numFmtId="0" fontId="20" fillId="6" borderId="5" xfId="0" applyFont="1" applyFill="1" applyBorder="1" applyAlignment="1" applyProtection="1">
      <alignment horizontal="center" vertical="center"/>
      <protection locked="0"/>
    </xf>
    <xf numFmtId="0" fontId="20" fillId="6" borderId="0" xfId="0" applyFont="1" applyFill="1" applyBorder="1" applyAlignment="1" applyProtection="1">
      <alignment horizontal="center" vertical="center"/>
      <protection locked="0"/>
    </xf>
    <xf numFmtId="0" fontId="20" fillId="6" borderId="6" xfId="0" applyFont="1" applyFill="1" applyBorder="1" applyAlignment="1" applyProtection="1">
      <alignment horizontal="center" vertical="center"/>
      <protection locked="0"/>
    </xf>
    <xf numFmtId="0" fontId="20" fillId="0" borderId="2" xfId="0" applyFont="1" applyBorder="1" applyAlignment="1" applyProtection="1">
      <alignment horizontal="center" vertical="center"/>
    </xf>
    <xf numFmtId="0" fontId="20" fillId="0" borderId="3" xfId="0" applyFont="1" applyBorder="1" applyAlignment="1" applyProtection="1">
      <alignment horizontal="center" vertical="center"/>
    </xf>
    <xf numFmtId="0" fontId="20" fillId="0" borderId="4" xfId="0" applyFont="1" applyBorder="1" applyAlignment="1" applyProtection="1">
      <alignment horizontal="center" vertical="center"/>
    </xf>
    <xf numFmtId="0" fontId="20" fillId="6" borderId="7" xfId="0" applyFont="1" applyFill="1" applyBorder="1" applyAlignment="1" applyProtection="1">
      <alignment horizontal="center" vertical="center"/>
      <protection locked="0"/>
    </xf>
    <xf numFmtId="0" fontId="20" fillId="6" borderId="8" xfId="0" applyFont="1" applyFill="1" applyBorder="1" applyAlignment="1" applyProtection="1">
      <alignment horizontal="center" vertical="center"/>
      <protection locked="0"/>
    </xf>
    <xf numFmtId="0" fontId="20" fillId="6" borderId="9" xfId="0" applyFont="1" applyFill="1" applyBorder="1" applyAlignment="1" applyProtection="1">
      <alignment horizontal="center" vertical="center"/>
      <protection locked="0"/>
    </xf>
    <xf numFmtId="0" fontId="5" fillId="4" borderId="5" xfId="0" applyFont="1" applyFill="1" applyBorder="1" applyAlignment="1" applyProtection="1">
      <alignment horizontal="left" vertical="center" wrapText="1"/>
    </xf>
    <xf numFmtId="0" fontId="5" fillId="4" borderId="0" xfId="0" applyFont="1" applyFill="1" applyBorder="1" applyAlignment="1" applyProtection="1">
      <alignment horizontal="left" vertical="center" wrapText="1"/>
    </xf>
    <xf numFmtId="0" fontId="5" fillId="4" borderId="6" xfId="0" applyFont="1" applyFill="1" applyBorder="1" applyAlignment="1" applyProtection="1">
      <alignment horizontal="left" vertical="center" wrapText="1"/>
    </xf>
    <xf numFmtId="0" fontId="20" fillId="6" borderId="23" xfId="0" applyFont="1" applyFill="1" applyBorder="1" applyAlignment="1" applyProtection="1">
      <alignment horizontal="center" vertical="center"/>
      <protection locked="0"/>
    </xf>
    <xf numFmtId="0" fontId="20" fillId="6" borderId="22" xfId="0" applyFont="1" applyFill="1" applyBorder="1" applyAlignment="1" applyProtection="1">
      <alignment horizontal="center" vertical="center"/>
      <protection locked="0"/>
    </xf>
    <xf numFmtId="0" fontId="20" fillId="6" borderId="24" xfId="0" applyFont="1" applyFill="1" applyBorder="1" applyAlignment="1" applyProtection="1">
      <alignment horizontal="center" vertical="center"/>
      <protection locked="0"/>
    </xf>
    <xf numFmtId="0" fontId="20" fillId="6" borderId="29" xfId="0" applyFont="1" applyFill="1" applyBorder="1" applyAlignment="1" applyProtection="1">
      <alignment horizontal="center" vertical="center"/>
      <protection locked="0"/>
    </xf>
    <xf numFmtId="0" fontId="20" fillId="6" borderId="30" xfId="0" applyFont="1" applyFill="1" applyBorder="1" applyAlignment="1" applyProtection="1">
      <alignment horizontal="center" vertical="center"/>
      <protection locked="0"/>
    </xf>
    <xf numFmtId="0" fontId="20" fillId="6" borderId="31" xfId="0" applyFont="1" applyFill="1" applyBorder="1" applyAlignment="1" applyProtection="1">
      <alignment horizontal="center" vertical="center"/>
      <protection locked="0"/>
    </xf>
    <xf numFmtId="0" fontId="0" fillId="0" borderId="5" xfId="0" applyFill="1" applyBorder="1" applyAlignment="1" applyProtection="1">
      <alignment horizontal="left" vertical="center" wrapText="1"/>
    </xf>
    <xf numFmtId="0" fontId="0" fillId="0" borderId="0" xfId="0" applyFill="1" applyBorder="1" applyAlignment="1" applyProtection="1">
      <alignment horizontal="left" vertical="center" wrapText="1"/>
    </xf>
    <xf numFmtId="0" fontId="0" fillId="0" borderId="6" xfId="0" applyFill="1" applyBorder="1" applyAlignment="1" applyProtection="1">
      <alignment horizontal="left" vertical="center" wrapText="1"/>
    </xf>
    <xf numFmtId="0" fontId="5" fillId="0" borderId="5"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5" fillId="0" borderId="6" xfId="0" applyFont="1" applyFill="1" applyBorder="1" applyAlignment="1" applyProtection="1">
      <alignment horizontal="left" vertical="center" wrapText="1"/>
    </xf>
    <xf numFmtId="0" fontId="2" fillId="0" borderId="5" xfId="0" applyFont="1" applyBorder="1" applyAlignment="1" applyProtection="1">
      <alignment horizontal="left" vertical="center" wrapText="1"/>
    </xf>
    <xf numFmtId="0" fontId="2" fillId="0" borderId="0" xfId="0" applyFont="1" applyAlignment="1" applyProtection="1">
      <alignment horizontal="left" vertical="center" wrapText="1"/>
    </xf>
    <xf numFmtId="0" fontId="2" fillId="0" borderId="6" xfId="0" applyFont="1" applyBorder="1" applyAlignment="1" applyProtection="1">
      <alignment horizontal="left" vertical="center" wrapText="1"/>
    </xf>
    <xf numFmtId="0" fontId="2" fillId="0" borderId="5"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6" xfId="0" applyFont="1" applyFill="1" applyBorder="1" applyAlignment="1" applyProtection="1">
      <alignment horizontal="left" vertical="center" wrapText="1"/>
    </xf>
    <xf numFmtId="0" fontId="2" fillId="0" borderId="0" xfId="0" applyFont="1" applyBorder="1" applyAlignment="1" applyProtection="1">
      <alignment horizontal="left"/>
    </xf>
    <xf numFmtId="0" fontId="0" fillId="0" borderId="5" xfId="0" applyBorder="1" applyAlignment="1" applyProtection="1">
      <alignment horizontal="left" vertical="center"/>
    </xf>
    <xf numFmtId="0" fontId="0" fillId="0" borderId="0" xfId="0" applyBorder="1" applyAlignment="1" applyProtection="1">
      <alignment horizontal="left" vertical="center"/>
    </xf>
    <xf numFmtId="0" fontId="0" fillId="0" borderId="6" xfId="0" applyBorder="1" applyAlignment="1" applyProtection="1">
      <alignment horizontal="left" vertical="center"/>
    </xf>
    <xf numFmtId="0" fontId="0" fillId="0" borderId="5" xfId="0" applyFill="1" applyBorder="1" applyAlignment="1" applyProtection="1">
      <alignment horizontal="left" vertical="center"/>
    </xf>
    <xf numFmtId="0" fontId="0" fillId="0" borderId="0" xfId="0" applyFill="1" applyBorder="1" applyAlignment="1" applyProtection="1">
      <alignment horizontal="left" vertical="center"/>
    </xf>
    <xf numFmtId="0" fontId="0" fillId="0" borderId="6" xfId="0" applyFill="1" applyBorder="1" applyAlignment="1" applyProtection="1">
      <alignment horizontal="left" vertical="center"/>
    </xf>
    <xf numFmtId="0" fontId="5" fillId="0" borderId="7" xfId="0" applyFont="1" applyBorder="1" applyAlignment="1" applyProtection="1">
      <alignment horizontal="left" vertical="top" wrapText="1"/>
    </xf>
    <xf numFmtId="0" fontId="5" fillId="0" borderId="8" xfId="0" applyFont="1" applyBorder="1" applyAlignment="1" applyProtection="1">
      <alignment horizontal="left" vertical="top" wrapText="1"/>
    </xf>
    <xf numFmtId="0" fontId="5" fillId="0" borderId="9" xfId="0" applyFont="1" applyBorder="1" applyAlignment="1" applyProtection="1">
      <alignment horizontal="left" vertical="top" wrapText="1"/>
    </xf>
    <xf numFmtId="0" fontId="19" fillId="5" borderId="17" xfId="0" applyFont="1" applyFill="1" applyBorder="1" applyAlignment="1" applyProtection="1">
      <alignment horizontal="center" vertical="center"/>
    </xf>
    <xf numFmtId="0" fontId="19" fillId="5" borderId="20" xfId="0" applyFont="1" applyFill="1" applyBorder="1" applyAlignment="1" applyProtection="1">
      <alignment horizontal="center" vertical="center"/>
    </xf>
    <xf numFmtId="0" fontId="19" fillId="5" borderId="21" xfId="0" applyFont="1" applyFill="1" applyBorder="1" applyAlignment="1" applyProtection="1">
      <alignment horizontal="center" vertical="center"/>
    </xf>
    <xf numFmtId="0" fontId="17" fillId="0" borderId="5" xfId="0" applyFont="1" applyBorder="1" applyAlignment="1" applyProtection="1">
      <alignment horizontal="center" vertical="center"/>
    </xf>
    <xf numFmtId="0" fontId="17" fillId="0" borderId="0" xfId="0" applyFont="1" applyBorder="1" applyAlignment="1" applyProtection="1">
      <alignment horizontal="center" vertical="center"/>
    </xf>
    <xf numFmtId="0" fontId="17" fillId="0" borderId="6" xfId="0" applyFont="1" applyBorder="1" applyAlignment="1" applyProtection="1">
      <alignment horizontal="center" vertical="center"/>
    </xf>
    <xf numFmtId="0" fontId="6" fillId="4" borderId="5" xfId="0" applyFont="1" applyFill="1" applyBorder="1" applyAlignment="1" applyProtection="1">
      <alignment horizontal="left" vertical="center" wrapText="1"/>
    </xf>
    <xf numFmtId="0" fontId="6" fillId="4" borderId="0" xfId="0" applyFont="1" applyFill="1" applyBorder="1" applyAlignment="1" applyProtection="1">
      <alignment horizontal="left" vertical="center" wrapText="1"/>
    </xf>
    <xf numFmtId="0" fontId="6" fillId="4" borderId="6" xfId="0" applyFont="1" applyFill="1" applyBorder="1" applyAlignment="1" applyProtection="1">
      <alignment horizontal="left" vertical="center" wrapText="1"/>
    </xf>
    <xf numFmtId="0" fontId="18" fillId="5" borderId="1" xfId="1" applyFont="1" applyFill="1" applyBorder="1" applyAlignment="1">
      <alignment horizontal="left" vertical="center"/>
    </xf>
    <xf numFmtId="0" fontId="18" fillId="5" borderId="10" xfId="1" applyFont="1" applyFill="1" applyBorder="1" applyAlignment="1">
      <alignment horizontal="left" vertical="center"/>
    </xf>
    <xf numFmtId="0" fontId="18" fillId="5" borderId="10" xfId="1" applyFont="1" applyFill="1" applyBorder="1" applyAlignment="1">
      <alignment horizontal="left" vertical="center" wrapText="1"/>
    </xf>
    <xf numFmtId="0" fontId="18" fillId="5" borderId="11" xfId="1" applyFont="1" applyFill="1" applyBorder="1" applyAlignment="1">
      <alignment horizontal="left" vertical="center" wrapText="1"/>
    </xf>
    <xf numFmtId="0" fontId="18" fillId="5" borderId="12" xfId="1" applyFont="1" applyFill="1" applyBorder="1" applyAlignment="1">
      <alignment horizontal="left" vertical="center" wrapText="1"/>
    </xf>
    <xf numFmtId="0" fontId="19" fillId="0" borderId="2" xfId="0" applyFont="1" applyBorder="1" applyAlignment="1">
      <alignment horizontal="center"/>
    </xf>
    <xf numFmtId="0" fontId="19" fillId="0" borderId="3" xfId="0" applyFont="1" applyBorder="1" applyAlignment="1">
      <alignment horizontal="center"/>
    </xf>
    <xf numFmtId="0" fontId="19" fillId="0" borderId="0" xfId="0" applyFont="1" applyBorder="1" applyAlignment="1">
      <alignment horizontal="center"/>
    </xf>
    <xf numFmtId="0" fontId="19" fillId="0" borderId="6" xfId="0" applyFont="1" applyBorder="1" applyAlignment="1">
      <alignment horizontal="center"/>
    </xf>
    <xf numFmtId="0" fontId="18" fillId="0" borderId="5" xfId="1" applyFont="1" applyFill="1" applyBorder="1" applyAlignment="1">
      <alignment horizontal="center"/>
    </xf>
    <xf numFmtId="0" fontId="18" fillId="0" borderId="0" xfId="1" applyFont="1" applyFill="1" applyBorder="1" applyAlignment="1">
      <alignment horizontal="center"/>
    </xf>
    <xf numFmtId="0" fontId="18" fillId="0" borderId="6" xfId="1" applyFont="1" applyFill="1" applyBorder="1" applyAlignment="1">
      <alignment horizontal="center"/>
    </xf>
    <xf numFmtId="0" fontId="21" fillId="0" borderId="5" xfId="1" applyFont="1" applyFill="1" applyBorder="1" applyAlignment="1">
      <alignment horizontal="center"/>
    </xf>
    <xf numFmtId="0" fontId="21" fillId="0" borderId="0" xfId="1" applyFont="1" applyFill="1" applyBorder="1" applyAlignment="1">
      <alignment horizontal="center"/>
    </xf>
    <xf numFmtId="0" fontId="21" fillId="0" borderId="6" xfId="1" applyFont="1" applyFill="1" applyBorder="1" applyAlignment="1">
      <alignment horizontal="center"/>
    </xf>
    <xf numFmtId="0" fontId="18" fillId="4" borderId="3" xfId="1" applyFont="1" applyFill="1" applyBorder="1" applyAlignment="1">
      <alignment horizontal="center"/>
    </xf>
    <xf numFmtId="0" fontId="10" fillId="0" borderId="0" xfId="1" applyFont="1" applyFill="1" applyBorder="1" applyAlignment="1">
      <alignment horizontal="center"/>
    </xf>
    <xf numFmtId="0" fontId="10" fillId="0" borderId="6" xfId="1" applyFont="1" applyFill="1" applyBorder="1" applyAlignment="1">
      <alignment horizontal="center"/>
    </xf>
    <xf numFmtId="0" fontId="17" fillId="5" borderId="17" xfId="0" applyFont="1" applyFill="1" applyBorder="1" applyAlignment="1">
      <alignment horizontal="center" vertical="center"/>
    </xf>
    <xf numFmtId="0" fontId="17" fillId="5" borderId="20" xfId="0" applyFont="1" applyFill="1" applyBorder="1" applyAlignment="1">
      <alignment horizontal="center" vertical="center"/>
    </xf>
    <xf numFmtId="0" fontId="17" fillId="5" borderId="21" xfId="0" applyFont="1" applyFill="1" applyBorder="1" applyAlignment="1">
      <alignment horizontal="center" vertical="center"/>
    </xf>
    <xf numFmtId="0" fontId="19" fillId="0" borderId="23" xfId="0" applyFont="1" applyBorder="1" applyAlignment="1">
      <alignment horizontal="center"/>
    </xf>
    <xf numFmtId="0" fontId="19" fillId="0" borderId="22" xfId="0" applyFont="1" applyBorder="1" applyAlignment="1">
      <alignment horizontal="center"/>
    </xf>
    <xf numFmtId="0" fontId="19" fillId="0" borderId="24" xfId="0" applyFont="1" applyBorder="1" applyAlignment="1">
      <alignment horizontal="center"/>
    </xf>
    <xf numFmtId="0" fontId="20" fillId="0" borderId="5" xfId="0" applyFont="1" applyBorder="1" applyAlignment="1">
      <alignment horizontal="center" vertical="center"/>
    </xf>
    <xf numFmtId="0" fontId="20" fillId="0" borderId="0" xfId="0" applyFont="1" applyBorder="1" applyAlignment="1">
      <alignment horizontal="center" vertical="center"/>
    </xf>
    <xf numFmtId="0" fontId="20" fillId="0" borderId="6" xfId="0" applyFont="1" applyBorder="1" applyAlignment="1">
      <alignment horizontal="center" vertical="center"/>
    </xf>
    <xf numFmtId="0" fontId="20" fillId="0" borderId="0" xfId="0" applyFont="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 fillId="0" borderId="0" xfId="0" applyFont="1" applyBorder="1" applyAlignment="1">
      <alignment horizontal="left"/>
    </xf>
    <xf numFmtId="0" fontId="0" fillId="0" borderId="0" xfId="0" applyAlignment="1">
      <alignment horizontal="left" vertical="center" wrapText="1"/>
    </xf>
    <xf numFmtId="0" fontId="0" fillId="0" borderId="5" xfId="0" applyBorder="1" applyAlignment="1">
      <alignment horizontal="left" vertical="center"/>
    </xf>
    <xf numFmtId="0" fontId="0" fillId="0" borderId="0" xfId="0" applyBorder="1" applyAlignment="1">
      <alignment horizontal="left" vertical="center"/>
    </xf>
    <xf numFmtId="0" fontId="0" fillId="0" borderId="6" xfId="0"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5" fillId="0" borderId="5"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6"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6" xfId="0" applyFont="1" applyFill="1" applyBorder="1" applyAlignment="1">
      <alignment horizontal="left" vertical="center" wrapText="1"/>
    </xf>
    <xf numFmtId="0" fontId="6" fillId="4" borderId="5" xfId="0" applyFont="1" applyFill="1" applyBorder="1" applyAlignment="1">
      <alignment horizontal="left" vertical="center" wrapText="1"/>
    </xf>
    <xf numFmtId="0" fontId="6" fillId="4" borderId="0" xfId="0" applyFont="1" applyFill="1" applyBorder="1" applyAlignment="1">
      <alignment horizontal="left" vertical="center" wrapText="1"/>
    </xf>
    <xf numFmtId="0" fontId="6" fillId="4" borderId="6"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4" borderId="0"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19" fillId="5" borderId="17" xfId="0" applyFont="1" applyFill="1" applyBorder="1" applyAlignment="1">
      <alignment horizontal="center" vertical="center"/>
    </xf>
    <xf numFmtId="0" fontId="19" fillId="5" borderId="20" xfId="0" applyFont="1" applyFill="1" applyBorder="1" applyAlignment="1">
      <alignment horizontal="center" vertical="center"/>
    </xf>
    <xf numFmtId="0" fontId="19" fillId="5" borderId="21" xfId="0" applyFont="1" applyFill="1" applyBorder="1" applyAlignment="1">
      <alignment horizontal="center" vertical="center"/>
    </xf>
    <xf numFmtId="0" fontId="17" fillId="0" borderId="5" xfId="0" applyFont="1" applyBorder="1" applyAlignment="1">
      <alignment horizontal="center" vertical="center"/>
    </xf>
    <xf numFmtId="0" fontId="17" fillId="0" borderId="0" xfId="0" applyFont="1" applyBorder="1" applyAlignment="1">
      <alignment horizontal="center" vertical="center"/>
    </xf>
    <xf numFmtId="0" fontId="17" fillId="0" borderId="6" xfId="0" applyFont="1" applyBorder="1" applyAlignment="1">
      <alignment horizontal="center" vertical="center"/>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6" xfId="0" applyFont="1" applyBorder="1" applyAlignment="1">
      <alignment horizontal="left" vertical="center" wrapText="1"/>
    </xf>
  </cellXfs>
  <cellStyles count="5">
    <cellStyle name="Comma 2" xfId="2"/>
    <cellStyle name="Normal" xfId="0" builtinId="0"/>
    <cellStyle name="Normal 2" xfId="3"/>
    <cellStyle name="Normal 3" xfId="4"/>
    <cellStyle name="Normal 4" xfId="1"/>
  </cellStyles>
  <dxfs count="5">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
  <sheetViews>
    <sheetView tabSelected="1" view="pageBreakPreview" zoomScaleNormal="100" zoomScaleSheetLayoutView="100" workbookViewId="0">
      <selection activeCell="B4" sqref="B4:H4"/>
    </sheetView>
  </sheetViews>
  <sheetFormatPr defaultRowHeight="15" x14ac:dyDescent="0.2"/>
  <cols>
    <col min="1" max="1" width="29.33203125" customWidth="1"/>
    <col min="2" max="2" width="24.33203125" customWidth="1"/>
  </cols>
  <sheetData>
    <row r="1" spans="1:9" ht="24.95" customHeight="1" x14ac:dyDescent="0.2">
      <c r="A1" s="36" t="s">
        <v>69</v>
      </c>
    </row>
    <row r="2" spans="1:9" ht="24.95" customHeight="1" x14ac:dyDescent="0.2">
      <c r="A2" s="6" t="s">
        <v>188</v>
      </c>
    </row>
    <row r="3" spans="1:9" ht="24.95" customHeight="1" x14ac:dyDescent="0.2">
      <c r="A3" s="6" t="s">
        <v>210</v>
      </c>
    </row>
    <row r="4" spans="1:9" ht="24.95" customHeight="1" x14ac:dyDescent="0.2">
      <c r="A4" s="35" t="s">
        <v>105</v>
      </c>
      <c r="B4" s="371" t="s">
        <v>219</v>
      </c>
      <c r="C4" s="371"/>
      <c r="D4" s="371"/>
      <c r="E4" s="371"/>
      <c r="F4" s="371"/>
      <c r="G4" s="371"/>
      <c r="H4" s="371"/>
      <c r="I4" s="184"/>
    </row>
    <row r="5" spans="1:9" ht="24.95" customHeight="1" x14ac:dyDescent="0.2">
      <c r="A5" s="182" t="s">
        <v>213</v>
      </c>
    </row>
    <row r="7" spans="1:9" ht="24.95" customHeight="1" x14ac:dyDescent="0.2">
      <c r="A7" s="181" t="s">
        <v>211</v>
      </c>
      <c r="B7" s="181" t="s">
        <v>212</v>
      </c>
    </row>
    <row r="8" spans="1:9" ht="24.95" customHeight="1" x14ac:dyDescent="0.2">
      <c r="A8" s="183" t="s">
        <v>215</v>
      </c>
      <c r="B8" s="180">
        <f>SUM('MPC Lot P1'!G210)</f>
        <v>2869843.5255</v>
      </c>
    </row>
    <row r="9" spans="1:9" ht="24.95" customHeight="1" x14ac:dyDescent="0.2">
      <c r="A9" s="183" t="s">
        <v>216</v>
      </c>
      <c r="B9" s="180">
        <f>SUM('MPC Lot P2'!G210)</f>
        <v>1804560</v>
      </c>
    </row>
    <row r="11" spans="1:9" ht="15.75" customHeight="1" x14ac:dyDescent="0.2">
      <c r="A11" s="372" t="s">
        <v>214</v>
      </c>
      <c r="B11" s="372"/>
      <c r="C11" s="372"/>
      <c r="D11" s="372"/>
      <c r="E11" s="372"/>
      <c r="F11" s="372"/>
      <c r="G11" s="372"/>
    </row>
    <row r="12" spans="1:9" x14ac:dyDescent="0.2">
      <c r="A12" s="372"/>
      <c r="B12" s="372"/>
      <c r="C12" s="372"/>
      <c r="D12" s="372"/>
      <c r="E12" s="372"/>
      <c r="F12" s="372"/>
      <c r="G12" s="372"/>
    </row>
  </sheetData>
  <sheetProtection password="D842" sheet="1" objects="1" scenarios="1"/>
  <mergeCells count="2">
    <mergeCell ref="B4:H4"/>
    <mergeCell ref="A11:G12"/>
  </mergeCells>
  <conditionalFormatting sqref="B8:B9">
    <cfRule type="cellIs" dxfId="4" priority="5" operator="lessThan">
      <formula>1804560</formula>
    </cfRule>
    <cfRule type="cellIs" dxfId="3" priority="4" operator="lessThan">
      <formula>1804560</formula>
    </cfRule>
    <cfRule type="cellIs" dxfId="2" priority="3" operator="lessThan">
      <formula>1804560</formula>
    </cfRule>
    <cfRule type="cellIs" dxfId="1" priority="2" operator="greaterThan">
      <formula>1804561</formula>
    </cfRule>
    <cfRule type="cellIs" dxfId="0" priority="1" operator="equal">
      <formula>1804560</formula>
    </cfRule>
  </conditionalFormatting>
  <pageMargins left="0.7" right="0.7" top="0.75" bottom="0.75" header="0.3" footer="0.3"/>
  <pageSetup paperSize="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1"/>
  <sheetViews>
    <sheetView view="pageBreakPreview" topLeftCell="A191" zoomScaleNormal="100" zoomScaleSheetLayoutView="100" workbookViewId="0">
      <selection activeCell="D107" sqref="D107"/>
    </sheetView>
  </sheetViews>
  <sheetFormatPr defaultColWidth="8.88671875" defaultRowHeight="15.75" x14ac:dyDescent="0.25"/>
  <cols>
    <col min="1" max="1" width="49.44140625" style="197" customWidth="1"/>
    <col min="2" max="2" width="17.109375" style="197" customWidth="1"/>
    <col min="3" max="3" width="8.88671875" style="368"/>
    <col min="4" max="4" width="8.88671875" style="197"/>
    <col min="5" max="5" width="10.88671875" style="197" customWidth="1"/>
    <col min="6" max="6" width="14.77734375" style="369" customWidth="1"/>
    <col min="7" max="7" width="15.33203125" style="370" customWidth="1"/>
    <col min="8" max="8" width="17" style="370" customWidth="1"/>
    <col min="9" max="9" width="7.21875" style="197" customWidth="1"/>
    <col min="10" max="16384" width="8.88671875" style="197"/>
  </cols>
  <sheetData>
    <row r="1" spans="1:9" ht="30" customHeight="1" x14ac:dyDescent="0.25">
      <c r="A1" s="191" t="s">
        <v>69</v>
      </c>
      <c r="B1" s="192"/>
      <c r="C1" s="193"/>
      <c r="D1" s="192"/>
      <c r="E1" s="192"/>
      <c r="F1" s="194"/>
      <c r="G1" s="195"/>
      <c r="H1" s="195"/>
      <c r="I1" s="196"/>
    </row>
    <row r="2" spans="1:9" ht="30" customHeight="1" x14ac:dyDescent="0.25">
      <c r="A2" s="198" t="s">
        <v>188</v>
      </c>
      <c r="B2" s="199"/>
      <c r="C2" s="200"/>
      <c r="D2" s="201"/>
      <c r="E2" s="201"/>
      <c r="F2" s="202"/>
      <c r="G2" s="203"/>
      <c r="H2" s="203"/>
      <c r="I2" s="204"/>
    </row>
    <row r="3" spans="1:9" ht="30" customHeight="1" x14ac:dyDescent="0.25">
      <c r="A3" s="198" t="s">
        <v>21</v>
      </c>
      <c r="B3" s="201"/>
      <c r="C3" s="200"/>
      <c r="D3" s="201"/>
      <c r="E3" s="201"/>
      <c r="F3" s="202"/>
      <c r="G3" s="203"/>
      <c r="H3" s="203"/>
      <c r="I3" s="204"/>
    </row>
    <row r="4" spans="1:9" ht="30" customHeight="1" x14ac:dyDescent="0.2">
      <c r="A4" s="205" t="s">
        <v>105</v>
      </c>
      <c r="B4" s="371" t="s">
        <v>219</v>
      </c>
      <c r="C4" s="371"/>
      <c r="D4" s="371"/>
      <c r="E4" s="371"/>
      <c r="F4" s="371"/>
      <c r="G4" s="371"/>
      <c r="H4" s="371"/>
      <c r="I4" s="204"/>
    </row>
    <row r="5" spans="1:9" ht="30.75" customHeight="1" x14ac:dyDescent="0.25">
      <c r="A5" s="205" t="s">
        <v>217</v>
      </c>
      <c r="B5" s="206"/>
      <c r="C5" s="200"/>
      <c r="D5" s="432"/>
      <c r="E5" s="432"/>
      <c r="F5" s="207"/>
      <c r="G5" s="208"/>
      <c r="H5" s="203"/>
      <c r="I5" s="204"/>
    </row>
    <row r="6" spans="1:9" ht="30.75" customHeight="1" x14ac:dyDescent="0.25">
      <c r="A6" s="205" t="s">
        <v>182</v>
      </c>
      <c r="B6" s="206"/>
      <c r="C6" s="200"/>
      <c r="D6" s="209"/>
      <c r="E6" s="209"/>
      <c r="F6" s="207"/>
      <c r="G6" s="208"/>
      <c r="H6" s="203"/>
      <c r="I6" s="204"/>
    </row>
    <row r="7" spans="1:9" ht="30.75" customHeight="1" x14ac:dyDescent="0.2">
      <c r="A7" s="205" t="s">
        <v>137</v>
      </c>
      <c r="B7" s="381" t="s">
        <v>186</v>
      </c>
      <c r="C7" s="381"/>
      <c r="D7" s="381"/>
      <c r="E7" s="381"/>
      <c r="F7" s="381"/>
      <c r="G7" s="381"/>
      <c r="H7" s="381"/>
      <c r="I7" s="204"/>
    </row>
    <row r="8" spans="1:9" ht="11.25" customHeight="1" thickBot="1" x14ac:dyDescent="0.3">
      <c r="A8" s="210"/>
      <c r="B8" s="211"/>
      <c r="C8" s="212"/>
      <c r="D8" s="211"/>
      <c r="E8" s="211"/>
      <c r="F8" s="213"/>
      <c r="G8" s="214"/>
      <c r="H8" s="214"/>
      <c r="I8" s="215"/>
    </row>
    <row r="9" spans="1:9" x14ac:dyDescent="0.25">
      <c r="A9" s="216"/>
      <c r="B9" s="192"/>
      <c r="C9" s="193"/>
      <c r="D9" s="192"/>
      <c r="E9" s="192"/>
      <c r="F9" s="194"/>
      <c r="G9" s="195"/>
      <c r="H9" s="195"/>
      <c r="I9" s="196"/>
    </row>
    <row r="10" spans="1:9" x14ac:dyDescent="0.25">
      <c r="A10" s="217" t="s">
        <v>154</v>
      </c>
      <c r="B10" s="201"/>
      <c r="C10" s="200"/>
      <c r="D10" s="201"/>
      <c r="E10" s="201"/>
      <c r="F10" s="202"/>
      <c r="G10" s="203"/>
      <c r="H10" s="203"/>
      <c r="I10" s="204"/>
    </row>
    <row r="11" spans="1:9" x14ac:dyDescent="0.25">
      <c r="A11" s="218"/>
      <c r="B11" s="201"/>
      <c r="C11" s="200"/>
      <c r="D11" s="201"/>
      <c r="E11" s="201"/>
      <c r="F11" s="202"/>
      <c r="G11" s="203"/>
      <c r="H11" s="203"/>
      <c r="I11" s="204"/>
    </row>
    <row r="12" spans="1:9" ht="15" customHeight="1" x14ac:dyDescent="0.25">
      <c r="A12" s="219" t="s">
        <v>3</v>
      </c>
      <c r="B12" s="220" t="s">
        <v>131</v>
      </c>
      <c r="C12" s="220"/>
      <c r="D12" s="221"/>
      <c r="E12" s="222" t="s">
        <v>169</v>
      </c>
      <c r="F12" s="221"/>
      <c r="G12" s="221"/>
      <c r="H12" s="221"/>
      <c r="I12" s="223"/>
    </row>
    <row r="13" spans="1:9" x14ac:dyDescent="0.2">
      <c r="A13" s="219" t="s">
        <v>168</v>
      </c>
      <c r="B13" s="224">
        <v>61.9</v>
      </c>
      <c r="C13" s="225" t="s">
        <v>138</v>
      </c>
      <c r="D13" s="225"/>
      <c r="E13" s="226">
        <v>4</v>
      </c>
      <c r="F13" s="227">
        <f t="shared" ref="F13:F19" si="0">SUM(B13)*E13</f>
        <v>247.6</v>
      </c>
      <c r="G13" s="228" t="s">
        <v>176</v>
      </c>
      <c r="H13" s="228"/>
      <c r="I13" s="229"/>
    </row>
    <row r="14" spans="1:9" x14ac:dyDescent="0.2">
      <c r="A14" s="219"/>
      <c r="B14" s="230">
        <v>70.099999999999994</v>
      </c>
      <c r="C14" s="225" t="s">
        <v>139</v>
      </c>
      <c r="D14" s="225"/>
      <c r="E14" s="226">
        <v>4</v>
      </c>
      <c r="F14" s="227">
        <f t="shared" si="0"/>
        <v>280.39999999999998</v>
      </c>
      <c r="G14" s="228" t="s">
        <v>177</v>
      </c>
      <c r="H14" s="228"/>
      <c r="I14" s="229"/>
    </row>
    <row r="15" spans="1:9" x14ac:dyDescent="0.2">
      <c r="A15" s="219"/>
      <c r="B15" s="230">
        <v>80.099999999999994</v>
      </c>
      <c r="C15" s="225" t="s">
        <v>139</v>
      </c>
      <c r="D15" s="225"/>
      <c r="E15" s="226">
        <v>2</v>
      </c>
      <c r="F15" s="227">
        <f t="shared" si="0"/>
        <v>160.19999999999999</v>
      </c>
      <c r="G15" s="228" t="s">
        <v>178</v>
      </c>
      <c r="H15" s="228"/>
      <c r="I15" s="229"/>
    </row>
    <row r="16" spans="1:9" x14ac:dyDescent="0.2">
      <c r="A16" s="219"/>
      <c r="B16" s="230">
        <v>84.7</v>
      </c>
      <c r="C16" s="225" t="s">
        <v>140</v>
      </c>
      <c r="D16" s="225"/>
      <c r="E16" s="226">
        <v>4</v>
      </c>
      <c r="F16" s="227">
        <f t="shared" si="0"/>
        <v>338.8</v>
      </c>
      <c r="G16" s="228" t="s">
        <v>179</v>
      </c>
      <c r="H16" s="228"/>
      <c r="I16" s="229"/>
    </row>
    <row r="17" spans="1:11" x14ac:dyDescent="0.2">
      <c r="A17" s="219"/>
      <c r="B17" s="230">
        <v>93.7</v>
      </c>
      <c r="C17" s="225" t="s">
        <v>140</v>
      </c>
      <c r="D17" s="225"/>
      <c r="E17" s="226">
        <v>2</v>
      </c>
      <c r="F17" s="227">
        <f t="shared" si="0"/>
        <v>187.4</v>
      </c>
      <c r="G17" s="228" t="s">
        <v>189</v>
      </c>
      <c r="H17" s="228"/>
      <c r="I17" s="229"/>
    </row>
    <row r="18" spans="1:11" x14ac:dyDescent="0.2">
      <c r="A18" s="219"/>
      <c r="B18" s="230">
        <v>97.9</v>
      </c>
      <c r="C18" s="225" t="s">
        <v>141</v>
      </c>
      <c r="D18" s="225"/>
      <c r="E18" s="226">
        <v>2</v>
      </c>
      <c r="F18" s="227">
        <f t="shared" si="0"/>
        <v>195.8</v>
      </c>
      <c r="G18" s="228" t="s">
        <v>180</v>
      </c>
      <c r="H18" s="228"/>
      <c r="I18" s="229"/>
    </row>
    <row r="19" spans="1:11" x14ac:dyDescent="0.2">
      <c r="A19" s="219"/>
      <c r="B19" s="230">
        <v>108.5</v>
      </c>
      <c r="C19" s="225" t="s">
        <v>141</v>
      </c>
      <c r="D19" s="225"/>
      <c r="E19" s="226">
        <v>2</v>
      </c>
      <c r="F19" s="227">
        <f t="shared" si="0"/>
        <v>217</v>
      </c>
      <c r="G19" s="228" t="s">
        <v>181</v>
      </c>
      <c r="H19" s="228"/>
      <c r="I19" s="229"/>
    </row>
    <row r="20" spans="1:11" x14ac:dyDescent="0.2">
      <c r="A20" s="219" t="s">
        <v>130</v>
      </c>
      <c r="B20" s="231">
        <f>SUM(F13:F19)</f>
        <v>1627.2</v>
      </c>
      <c r="C20" s="228"/>
      <c r="D20" s="228"/>
      <c r="E20" s="228"/>
      <c r="F20" s="228"/>
      <c r="G20" s="228"/>
      <c r="H20" s="228"/>
      <c r="I20" s="229"/>
    </row>
    <row r="21" spans="1:11" ht="16.5" customHeight="1" x14ac:dyDescent="0.25">
      <c r="A21" s="232" t="s">
        <v>0</v>
      </c>
      <c r="B21" s="201" t="s">
        <v>155</v>
      </c>
      <c r="C21" s="200"/>
      <c r="D21" s="201"/>
      <c r="E21" s="201"/>
      <c r="F21" s="202"/>
      <c r="G21" s="203"/>
      <c r="H21" s="203"/>
      <c r="I21" s="204"/>
    </row>
    <row r="22" spans="1:11" x14ac:dyDescent="0.25">
      <c r="A22" s="232" t="s">
        <v>1</v>
      </c>
      <c r="B22" s="201" t="s">
        <v>113</v>
      </c>
      <c r="C22" s="200"/>
      <c r="D22" s="201"/>
      <c r="E22" s="201"/>
      <c r="F22" s="202"/>
      <c r="G22" s="203"/>
      <c r="H22" s="203"/>
      <c r="I22" s="204"/>
    </row>
    <row r="23" spans="1:11" x14ac:dyDescent="0.25">
      <c r="A23" s="232" t="s">
        <v>4</v>
      </c>
      <c r="B23" s="233">
        <v>33</v>
      </c>
      <c r="C23" s="199" t="s">
        <v>132</v>
      </c>
      <c r="D23" s="201"/>
      <c r="E23" s="201"/>
      <c r="F23" s="202"/>
      <c r="G23" s="203"/>
      <c r="H23" s="203"/>
      <c r="I23" s="204"/>
    </row>
    <row r="24" spans="1:11" x14ac:dyDescent="0.25">
      <c r="A24" s="232" t="s">
        <v>106</v>
      </c>
      <c r="B24" s="234" t="s">
        <v>170</v>
      </c>
      <c r="C24" s="200"/>
      <c r="D24" s="201"/>
      <c r="E24" s="201"/>
      <c r="F24" s="202"/>
      <c r="G24" s="203"/>
      <c r="H24" s="203"/>
      <c r="I24" s="204"/>
    </row>
    <row r="25" spans="1:11" x14ac:dyDescent="0.25">
      <c r="A25" s="232" t="s">
        <v>2</v>
      </c>
      <c r="B25" s="234" t="s">
        <v>190</v>
      </c>
      <c r="C25" s="200"/>
      <c r="D25" s="201"/>
      <c r="E25" s="201"/>
      <c r="F25" s="202"/>
      <c r="G25" s="203"/>
      <c r="H25" s="203"/>
      <c r="I25" s="204"/>
    </row>
    <row r="26" spans="1:11" ht="16.5" thickBot="1" x14ac:dyDescent="0.3">
      <c r="A26" s="235"/>
      <c r="B26" s="211"/>
      <c r="C26" s="212"/>
      <c r="D26" s="211"/>
      <c r="E26" s="211"/>
      <c r="F26" s="213"/>
      <c r="G26" s="214"/>
      <c r="H26" s="214"/>
      <c r="I26" s="215"/>
    </row>
    <row r="27" spans="1:11" x14ac:dyDescent="0.25">
      <c r="A27" s="216"/>
      <c r="B27" s="192"/>
      <c r="C27" s="193"/>
      <c r="D27" s="192"/>
      <c r="E27" s="192"/>
      <c r="F27" s="194"/>
      <c r="G27" s="195"/>
      <c r="H27" s="195"/>
      <c r="I27" s="196"/>
    </row>
    <row r="28" spans="1:11" ht="18.75" customHeight="1" x14ac:dyDescent="0.2">
      <c r="A28" s="236" t="s">
        <v>22</v>
      </c>
      <c r="B28" s="237"/>
      <c r="C28" s="238"/>
      <c r="D28" s="237"/>
      <c r="E28" s="237"/>
      <c r="F28" s="239"/>
      <c r="G28" s="240"/>
      <c r="H28" s="240"/>
      <c r="I28" s="241"/>
      <c r="K28" s="242"/>
    </row>
    <row r="29" spans="1:11" ht="18.75" customHeight="1" x14ac:dyDescent="0.2">
      <c r="A29" s="433" t="s">
        <v>107</v>
      </c>
      <c r="B29" s="434"/>
      <c r="C29" s="434"/>
      <c r="D29" s="434"/>
      <c r="E29" s="434"/>
      <c r="F29" s="434"/>
      <c r="G29" s="434"/>
      <c r="H29" s="434"/>
      <c r="I29" s="435"/>
      <c r="K29" s="242"/>
    </row>
    <row r="30" spans="1:11" ht="18.75" customHeight="1" x14ac:dyDescent="0.2">
      <c r="A30" s="436" t="s">
        <v>5</v>
      </c>
      <c r="B30" s="437"/>
      <c r="C30" s="437"/>
      <c r="D30" s="437"/>
      <c r="E30" s="437"/>
      <c r="F30" s="437"/>
      <c r="G30" s="437"/>
      <c r="H30" s="437"/>
      <c r="I30" s="438"/>
      <c r="K30" s="242"/>
    </row>
    <row r="31" spans="1:11" ht="55.5" customHeight="1" x14ac:dyDescent="0.2">
      <c r="A31" s="423" t="s">
        <v>193</v>
      </c>
      <c r="B31" s="424"/>
      <c r="C31" s="424"/>
      <c r="D31" s="424"/>
      <c r="E31" s="424"/>
      <c r="F31" s="424"/>
      <c r="G31" s="424"/>
      <c r="H31" s="424"/>
      <c r="I31" s="425"/>
    </row>
    <row r="32" spans="1:11" ht="51" customHeight="1" x14ac:dyDescent="0.2">
      <c r="A32" s="420" t="s">
        <v>194</v>
      </c>
      <c r="B32" s="421"/>
      <c r="C32" s="421"/>
      <c r="D32" s="421"/>
      <c r="E32" s="421"/>
      <c r="F32" s="421"/>
      <c r="G32" s="421"/>
      <c r="H32" s="421"/>
      <c r="I32" s="422"/>
    </row>
    <row r="33" spans="1:9" ht="39.75" customHeight="1" x14ac:dyDescent="0.2">
      <c r="A33" s="423" t="s">
        <v>195</v>
      </c>
      <c r="B33" s="424"/>
      <c r="C33" s="424"/>
      <c r="D33" s="424"/>
      <c r="E33" s="424"/>
      <c r="F33" s="424"/>
      <c r="G33" s="424"/>
      <c r="H33" s="424"/>
      <c r="I33" s="425"/>
    </row>
    <row r="34" spans="1:9" ht="18.75" customHeight="1" x14ac:dyDescent="0.2">
      <c r="A34" s="420" t="s">
        <v>171</v>
      </c>
      <c r="B34" s="421"/>
      <c r="C34" s="421"/>
      <c r="D34" s="421"/>
      <c r="E34" s="421"/>
      <c r="F34" s="421"/>
      <c r="G34" s="421"/>
      <c r="H34" s="421"/>
      <c r="I34" s="422"/>
    </row>
    <row r="35" spans="1:9" ht="66" customHeight="1" x14ac:dyDescent="0.2">
      <c r="A35" s="420" t="s">
        <v>199</v>
      </c>
      <c r="B35" s="421"/>
      <c r="C35" s="421"/>
      <c r="D35" s="421"/>
      <c r="E35" s="421"/>
      <c r="F35" s="421"/>
      <c r="G35" s="421"/>
      <c r="H35" s="421"/>
      <c r="I35" s="422"/>
    </row>
    <row r="36" spans="1:9" ht="69.75" customHeight="1" x14ac:dyDescent="0.2">
      <c r="A36" s="426" t="s">
        <v>196</v>
      </c>
      <c r="B36" s="427"/>
      <c r="C36" s="427"/>
      <c r="D36" s="427"/>
      <c r="E36" s="427"/>
      <c r="F36" s="427"/>
      <c r="G36" s="427"/>
      <c r="H36" s="427"/>
      <c r="I36" s="428"/>
    </row>
    <row r="37" spans="1:9" ht="18.75" customHeight="1" x14ac:dyDescent="0.2">
      <c r="A37" s="429" t="s">
        <v>183</v>
      </c>
      <c r="B37" s="430"/>
      <c r="C37" s="430"/>
      <c r="D37" s="430"/>
      <c r="E37" s="430"/>
      <c r="F37" s="430"/>
      <c r="G37" s="430"/>
      <c r="H37" s="430"/>
      <c r="I37" s="431"/>
    </row>
    <row r="38" spans="1:9" ht="33.950000000000003" customHeight="1" x14ac:dyDescent="0.2">
      <c r="A38" s="429" t="s">
        <v>184</v>
      </c>
      <c r="B38" s="430"/>
      <c r="C38" s="430"/>
      <c r="D38" s="430"/>
      <c r="E38" s="430"/>
      <c r="F38" s="430"/>
      <c r="G38" s="430"/>
      <c r="H38" s="430"/>
      <c r="I38" s="431"/>
    </row>
    <row r="39" spans="1:9" ht="33.950000000000003" customHeight="1" x14ac:dyDescent="0.2">
      <c r="A39" s="448" t="s">
        <v>197</v>
      </c>
      <c r="B39" s="449"/>
      <c r="C39" s="449"/>
      <c r="D39" s="449"/>
      <c r="E39" s="449"/>
      <c r="F39" s="449"/>
      <c r="G39" s="449"/>
      <c r="H39" s="449"/>
      <c r="I39" s="450"/>
    </row>
    <row r="40" spans="1:9" ht="51.95" customHeight="1" x14ac:dyDescent="0.2">
      <c r="A40" s="411" t="s">
        <v>198</v>
      </c>
      <c r="B40" s="412"/>
      <c r="C40" s="412"/>
      <c r="D40" s="412"/>
      <c r="E40" s="412"/>
      <c r="F40" s="412"/>
      <c r="G40" s="412"/>
      <c r="H40" s="412"/>
      <c r="I40" s="413"/>
    </row>
    <row r="41" spans="1:9" ht="15.75" customHeight="1" thickBot="1" x14ac:dyDescent="0.25">
      <c r="A41" s="439"/>
      <c r="B41" s="440"/>
      <c r="C41" s="440"/>
      <c r="D41" s="440"/>
      <c r="E41" s="440"/>
      <c r="F41" s="440"/>
      <c r="G41" s="440"/>
      <c r="H41" s="440"/>
      <c r="I41" s="441"/>
    </row>
    <row r="42" spans="1:9" ht="24" customHeight="1" thickTop="1" thickBot="1" x14ac:dyDescent="0.25">
      <c r="A42" s="243" t="s">
        <v>10</v>
      </c>
      <c r="B42" s="244" t="s">
        <v>6</v>
      </c>
      <c r="C42" s="244" t="s">
        <v>7</v>
      </c>
      <c r="D42" s="245" t="s">
        <v>8</v>
      </c>
      <c r="E42" s="246" t="s">
        <v>9</v>
      </c>
      <c r="F42" s="442" t="s">
        <v>86</v>
      </c>
      <c r="G42" s="443"/>
      <c r="H42" s="443"/>
      <c r="I42" s="444"/>
    </row>
    <row r="43" spans="1:9" ht="15.75" customHeight="1" thickTop="1" thickBot="1" x14ac:dyDescent="0.25">
      <c r="A43" s="247" t="s">
        <v>17</v>
      </c>
      <c r="B43" s="248"/>
      <c r="C43" s="248"/>
      <c r="D43" s="249"/>
      <c r="E43" s="250"/>
      <c r="F43" s="445"/>
      <c r="G43" s="446"/>
      <c r="H43" s="446"/>
      <c r="I43" s="447"/>
    </row>
    <row r="44" spans="1:9" ht="15.75" customHeight="1" thickTop="1" x14ac:dyDescent="0.2">
      <c r="A44" s="251" t="s">
        <v>12</v>
      </c>
      <c r="B44" s="248">
        <v>33</v>
      </c>
      <c r="C44" s="248" t="s">
        <v>24</v>
      </c>
      <c r="D44" s="185"/>
      <c r="E44" s="250">
        <f>SUM(B44)*D44</f>
        <v>0</v>
      </c>
      <c r="F44" s="402"/>
      <c r="G44" s="403"/>
      <c r="H44" s="403"/>
      <c r="I44" s="404"/>
    </row>
    <row r="45" spans="1:9" ht="15.75" customHeight="1" x14ac:dyDescent="0.2">
      <c r="A45" s="251" t="s">
        <v>11</v>
      </c>
      <c r="B45" s="248">
        <v>33</v>
      </c>
      <c r="C45" s="248" t="s">
        <v>24</v>
      </c>
      <c r="D45" s="185"/>
      <c r="E45" s="250">
        <f t="shared" ref="E45:E102" si="1">SUM(B45)*D45</f>
        <v>0</v>
      </c>
      <c r="F45" s="402"/>
      <c r="G45" s="403"/>
      <c r="H45" s="403"/>
      <c r="I45" s="404"/>
    </row>
    <row r="46" spans="1:9" ht="15.75" customHeight="1" x14ac:dyDescent="0.2">
      <c r="A46" s="251" t="s">
        <v>13</v>
      </c>
      <c r="B46" s="248">
        <v>33</v>
      </c>
      <c r="C46" s="248" t="s">
        <v>24</v>
      </c>
      <c r="D46" s="185">
        <v>120</v>
      </c>
      <c r="E46" s="250">
        <f t="shared" si="1"/>
        <v>3960</v>
      </c>
      <c r="F46" s="402"/>
      <c r="G46" s="403"/>
      <c r="H46" s="403"/>
      <c r="I46" s="404"/>
    </row>
    <row r="47" spans="1:9" ht="15.75" customHeight="1" x14ac:dyDescent="0.2">
      <c r="A47" s="251" t="s">
        <v>14</v>
      </c>
      <c r="B47" s="248">
        <v>33</v>
      </c>
      <c r="C47" s="248" t="s">
        <v>24</v>
      </c>
      <c r="D47" s="185">
        <v>1200</v>
      </c>
      <c r="E47" s="250">
        <f t="shared" si="1"/>
        <v>39600</v>
      </c>
      <c r="F47" s="402"/>
      <c r="G47" s="403"/>
      <c r="H47" s="403"/>
      <c r="I47" s="404"/>
    </row>
    <row r="48" spans="1:9" ht="15.75" customHeight="1" x14ac:dyDescent="0.2">
      <c r="A48" s="251" t="s">
        <v>110</v>
      </c>
      <c r="B48" s="248">
        <v>33</v>
      </c>
      <c r="C48" s="248" t="s">
        <v>24</v>
      </c>
      <c r="D48" s="185">
        <v>250</v>
      </c>
      <c r="E48" s="250">
        <f t="shared" si="1"/>
        <v>8250</v>
      </c>
      <c r="F48" s="402"/>
      <c r="G48" s="403"/>
      <c r="H48" s="403"/>
      <c r="I48" s="404"/>
    </row>
    <row r="49" spans="1:9" ht="15.75" customHeight="1" x14ac:dyDescent="0.2">
      <c r="A49" s="251" t="s">
        <v>108</v>
      </c>
      <c r="B49" s="248">
        <v>33</v>
      </c>
      <c r="C49" s="248" t="s">
        <v>24</v>
      </c>
      <c r="D49" s="185">
        <v>600</v>
      </c>
      <c r="E49" s="250">
        <f t="shared" si="1"/>
        <v>19800</v>
      </c>
      <c r="F49" s="402"/>
      <c r="G49" s="403"/>
      <c r="H49" s="403"/>
      <c r="I49" s="404"/>
    </row>
    <row r="50" spans="1:9" ht="15.75" customHeight="1" x14ac:dyDescent="0.2">
      <c r="A50" s="251" t="s">
        <v>156</v>
      </c>
      <c r="B50" s="248">
        <v>33</v>
      </c>
      <c r="C50" s="248" t="s">
        <v>24</v>
      </c>
      <c r="D50" s="185"/>
      <c r="E50" s="250">
        <f t="shared" si="1"/>
        <v>0</v>
      </c>
      <c r="F50" s="402"/>
      <c r="G50" s="403"/>
      <c r="H50" s="403"/>
      <c r="I50" s="404"/>
    </row>
    <row r="51" spans="1:9" ht="15.75" customHeight="1" x14ac:dyDescent="0.2">
      <c r="A51" s="251" t="s">
        <v>15</v>
      </c>
      <c r="B51" s="248">
        <v>33</v>
      </c>
      <c r="C51" s="248" t="s">
        <v>24</v>
      </c>
      <c r="D51" s="185"/>
      <c r="E51" s="250">
        <f t="shared" si="1"/>
        <v>0</v>
      </c>
      <c r="F51" s="402"/>
      <c r="G51" s="403"/>
      <c r="H51" s="403"/>
      <c r="I51" s="404"/>
    </row>
    <row r="52" spans="1:9" ht="15.75" customHeight="1" thickBot="1" x14ac:dyDescent="0.25">
      <c r="A52" s="251" t="s">
        <v>16</v>
      </c>
      <c r="B52" s="248">
        <v>33</v>
      </c>
      <c r="C52" s="248" t="s">
        <v>24</v>
      </c>
      <c r="D52" s="185"/>
      <c r="E52" s="250">
        <f t="shared" si="1"/>
        <v>0</v>
      </c>
      <c r="F52" s="402"/>
      <c r="G52" s="403"/>
      <c r="H52" s="403"/>
      <c r="I52" s="404"/>
    </row>
    <row r="53" spans="1:9" ht="15.75" customHeight="1" thickTop="1" thickBot="1" x14ac:dyDescent="0.25">
      <c r="A53" s="252" t="s">
        <v>27</v>
      </c>
      <c r="B53" s="248"/>
      <c r="C53" s="248"/>
      <c r="D53" s="253"/>
      <c r="E53" s="250"/>
      <c r="F53" s="398"/>
      <c r="G53" s="401"/>
      <c r="H53" s="401"/>
      <c r="I53" s="400"/>
    </row>
    <row r="54" spans="1:9" ht="15.75" customHeight="1" thickTop="1" x14ac:dyDescent="0.2">
      <c r="A54" s="254" t="s">
        <v>42</v>
      </c>
      <c r="B54" s="255">
        <v>1</v>
      </c>
      <c r="C54" s="248" t="s">
        <v>28</v>
      </c>
      <c r="D54" s="185"/>
      <c r="E54" s="250">
        <f t="shared" si="1"/>
        <v>0</v>
      </c>
      <c r="F54" s="402"/>
      <c r="G54" s="403"/>
      <c r="H54" s="403"/>
      <c r="I54" s="404"/>
    </row>
    <row r="55" spans="1:9" ht="15.75" customHeight="1" x14ac:dyDescent="0.2">
      <c r="A55" s="251" t="s">
        <v>41</v>
      </c>
      <c r="B55" s="248">
        <v>33</v>
      </c>
      <c r="C55" s="248" t="s">
        <v>24</v>
      </c>
      <c r="D55" s="185">
        <v>45</v>
      </c>
      <c r="E55" s="250">
        <f t="shared" si="1"/>
        <v>1485</v>
      </c>
      <c r="F55" s="402"/>
      <c r="G55" s="403"/>
      <c r="H55" s="403"/>
      <c r="I55" s="404"/>
    </row>
    <row r="56" spans="1:9" ht="15.75" customHeight="1" x14ac:dyDescent="0.2">
      <c r="A56" s="256" t="s">
        <v>43</v>
      </c>
      <c r="B56" s="248">
        <v>33</v>
      </c>
      <c r="C56" s="248" t="s">
        <v>24</v>
      </c>
      <c r="D56" s="185">
        <v>45</v>
      </c>
      <c r="E56" s="250">
        <f t="shared" si="1"/>
        <v>1485</v>
      </c>
      <c r="F56" s="402"/>
      <c r="G56" s="403"/>
      <c r="H56" s="403"/>
      <c r="I56" s="404"/>
    </row>
    <row r="57" spans="1:9" ht="15.75" customHeight="1" x14ac:dyDescent="0.2">
      <c r="A57" s="256" t="s">
        <v>18</v>
      </c>
      <c r="B57" s="248">
        <v>33</v>
      </c>
      <c r="C57" s="248" t="s">
        <v>24</v>
      </c>
      <c r="D57" s="185">
        <v>45</v>
      </c>
      <c r="E57" s="250">
        <f t="shared" si="1"/>
        <v>1485</v>
      </c>
      <c r="F57" s="402"/>
      <c r="G57" s="403"/>
      <c r="H57" s="403"/>
      <c r="I57" s="404"/>
    </row>
    <row r="58" spans="1:9" ht="15.75" customHeight="1" x14ac:dyDescent="0.2">
      <c r="A58" s="256" t="s">
        <v>19</v>
      </c>
      <c r="B58" s="248">
        <v>33</v>
      </c>
      <c r="C58" s="248" t="s">
        <v>24</v>
      </c>
      <c r="D58" s="185">
        <v>45</v>
      </c>
      <c r="E58" s="250">
        <f t="shared" si="1"/>
        <v>1485</v>
      </c>
      <c r="F58" s="402"/>
      <c r="G58" s="403"/>
      <c r="H58" s="403"/>
      <c r="I58" s="404"/>
    </row>
    <row r="59" spans="1:9" ht="15.75" customHeight="1" x14ac:dyDescent="0.2">
      <c r="A59" s="256" t="s">
        <v>20</v>
      </c>
      <c r="B59" s="248">
        <v>33</v>
      </c>
      <c r="C59" s="248" t="s">
        <v>24</v>
      </c>
      <c r="D59" s="185">
        <v>45</v>
      </c>
      <c r="E59" s="250">
        <f t="shared" si="1"/>
        <v>1485</v>
      </c>
      <c r="F59" s="402"/>
      <c r="G59" s="403"/>
      <c r="H59" s="403"/>
      <c r="I59" s="404"/>
    </row>
    <row r="60" spans="1:9" ht="15.75" customHeight="1" x14ac:dyDescent="0.2">
      <c r="A60" s="256" t="s">
        <v>44</v>
      </c>
      <c r="B60" s="248">
        <v>33</v>
      </c>
      <c r="C60" s="248" t="s">
        <v>24</v>
      </c>
      <c r="D60" s="185">
        <v>25</v>
      </c>
      <c r="E60" s="250">
        <f t="shared" si="1"/>
        <v>825</v>
      </c>
      <c r="F60" s="402"/>
      <c r="G60" s="403"/>
      <c r="H60" s="403"/>
      <c r="I60" s="404"/>
    </row>
    <row r="61" spans="1:9" ht="15.75" customHeight="1" x14ac:dyDescent="0.2">
      <c r="A61" s="251" t="s">
        <v>109</v>
      </c>
      <c r="B61" s="248">
        <v>33</v>
      </c>
      <c r="C61" s="248" t="s">
        <v>24</v>
      </c>
      <c r="D61" s="185">
        <v>25</v>
      </c>
      <c r="E61" s="250">
        <f t="shared" si="1"/>
        <v>825</v>
      </c>
      <c r="F61" s="402"/>
      <c r="G61" s="403"/>
      <c r="H61" s="403"/>
      <c r="I61" s="404"/>
    </row>
    <row r="62" spans="1:9" ht="15.75" customHeight="1" x14ac:dyDescent="0.2">
      <c r="A62" s="251" t="s">
        <v>25</v>
      </c>
      <c r="B62" s="248">
        <v>33</v>
      </c>
      <c r="C62" s="248" t="s">
        <v>24</v>
      </c>
      <c r="D62" s="185">
        <v>35</v>
      </c>
      <c r="E62" s="250">
        <f t="shared" si="1"/>
        <v>1155</v>
      </c>
      <c r="F62" s="402"/>
      <c r="G62" s="403"/>
      <c r="H62" s="403"/>
      <c r="I62" s="404"/>
    </row>
    <row r="63" spans="1:9" ht="15.75" customHeight="1" x14ac:dyDescent="0.2">
      <c r="A63" s="254" t="s">
        <v>26</v>
      </c>
      <c r="B63" s="248">
        <v>33</v>
      </c>
      <c r="C63" s="248" t="s">
        <v>24</v>
      </c>
      <c r="D63" s="185">
        <v>100</v>
      </c>
      <c r="E63" s="250">
        <f t="shared" si="1"/>
        <v>3300</v>
      </c>
      <c r="F63" s="402"/>
      <c r="G63" s="403"/>
      <c r="H63" s="403"/>
      <c r="I63" s="404"/>
    </row>
    <row r="64" spans="1:9" ht="15.75" customHeight="1" x14ac:dyDescent="0.2">
      <c r="A64" s="251" t="s">
        <v>23</v>
      </c>
      <c r="B64" s="255">
        <v>1</v>
      </c>
      <c r="C64" s="248" t="s">
        <v>28</v>
      </c>
      <c r="D64" s="185"/>
      <c r="E64" s="250">
        <f t="shared" si="1"/>
        <v>0</v>
      </c>
      <c r="F64" s="402"/>
      <c r="G64" s="403"/>
      <c r="H64" s="403"/>
      <c r="I64" s="404"/>
    </row>
    <row r="65" spans="1:9" ht="15.75" customHeight="1" x14ac:dyDescent="0.2">
      <c r="A65" s="251" t="s">
        <v>40</v>
      </c>
      <c r="B65" s="255">
        <v>1</v>
      </c>
      <c r="C65" s="248" t="s">
        <v>28</v>
      </c>
      <c r="D65" s="185">
        <v>750</v>
      </c>
      <c r="E65" s="250">
        <f t="shared" si="1"/>
        <v>750</v>
      </c>
      <c r="F65" s="402"/>
      <c r="G65" s="403"/>
      <c r="H65" s="403"/>
      <c r="I65" s="404"/>
    </row>
    <row r="66" spans="1:9" ht="15.75" customHeight="1" thickBot="1" x14ac:dyDescent="0.25">
      <c r="A66" s="257" t="s">
        <v>165</v>
      </c>
      <c r="B66" s="255">
        <v>1</v>
      </c>
      <c r="C66" s="248" t="s">
        <v>28</v>
      </c>
      <c r="D66" s="185">
        <v>1250</v>
      </c>
      <c r="E66" s="250">
        <f t="shared" si="1"/>
        <v>1250</v>
      </c>
      <c r="F66" s="402"/>
      <c r="G66" s="403"/>
      <c r="H66" s="403"/>
      <c r="I66" s="404"/>
    </row>
    <row r="67" spans="1:9" ht="15.75" customHeight="1" thickTop="1" thickBot="1" x14ac:dyDescent="0.25">
      <c r="A67" s="252" t="s">
        <v>36</v>
      </c>
      <c r="B67" s="248"/>
      <c r="C67" s="248"/>
      <c r="D67" s="253"/>
      <c r="E67" s="250"/>
      <c r="F67" s="398"/>
      <c r="G67" s="401"/>
      <c r="H67" s="401"/>
      <c r="I67" s="400"/>
    </row>
    <row r="68" spans="1:9" ht="15.75" customHeight="1" thickTop="1" thickBot="1" x14ac:dyDescent="0.25">
      <c r="A68" s="258" t="s">
        <v>29</v>
      </c>
      <c r="B68" s="259">
        <v>33</v>
      </c>
      <c r="C68" s="259" t="s">
        <v>24</v>
      </c>
      <c r="D68" s="186">
        <v>50</v>
      </c>
      <c r="E68" s="260">
        <f t="shared" si="1"/>
        <v>1650</v>
      </c>
      <c r="F68" s="408"/>
      <c r="G68" s="409"/>
      <c r="H68" s="409"/>
      <c r="I68" s="410"/>
    </row>
    <row r="69" spans="1:9" ht="15.75" customHeight="1" thickBot="1" x14ac:dyDescent="0.25">
      <c r="A69" s="261" t="s">
        <v>45</v>
      </c>
      <c r="B69" s="262"/>
      <c r="C69" s="262"/>
      <c r="D69" s="263"/>
      <c r="E69" s="264"/>
      <c r="F69" s="405"/>
      <c r="G69" s="406"/>
      <c r="H69" s="406"/>
      <c r="I69" s="407"/>
    </row>
    <row r="70" spans="1:9" ht="15.75" customHeight="1" thickTop="1" x14ac:dyDescent="0.2">
      <c r="A70" s="251" t="s">
        <v>157</v>
      </c>
      <c r="B70" s="255">
        <v>1</v>
      </c>
      <c r="C70" s="255" t="s">
        <v>67</v>
      </c>
      <c r="D70" s="185"/>
      <c r="E70" s="250">
        <f t="shared" si="1"/>
        <v>0</v>
      </c>
      <c r="F70" s="402" t="s">
        <v>220</v>
      </c>
      <c r="G70" s="403"/>
      <c r="H70" s="403"/>
      <c r="I70" s="404"/>
    </row>
    <row r="71" spans="1:9" ht="15.75" customHeight="1" x14ac:dyDescent="0.2">
      <c r="A71" s="251" t="s">
        <v>158</v>
      </c>
      <c r="B71" s="255">
        <v>1</v>
      </c>
      <c r="C71" s="255" t="s">
        <v>67</v>
      </c>
      <c r="D71" s="185"/>
      <c r="E71" s="250">
        <f t="shared" si="1"/>
        <v>0</v>
      </c>
      <c r="F71" s="402" t="s">
        <v>220</v>
      </c>
      <c r="G71" s="403"/>
      <c r="H71" s="403"/>
      <c r="I71" s="404"/>
    </row>
    <row r="72" spans="1:9" ht="15.75" customHeight="1" x14ac:dyDescent="0.2">
      <c r="A72" s="251" t="s">
        <v>46</v>
      </c>
      <c r="B72" s="248">
        <v>1</v>
      </c>
      <c r="C72" s="255" t="s">
        <v>67</v>
      </c>
      <c r="D72" s="185"/>
      <c r="E72" s="250">
        <f t="shared" si="1"/>
        <v>0</v>
      </c>
      <c r="F72" s="402" t="s">
        <v>220</v>
      </c>
      <c r="G72" s="403"/>
      <c r="H72" s="403"/>
      <c r="I72" s="404"/>
    </row>
    <row r="73" spans="1:9" ht="15.75" customHeight="1" x14ac:dyDescent="0.2">
      <c r="A73" s="251" t="s">
        <v>47</v>
      </c>
      <c r="B73" s="248">
        <v>1</v>
      </c>
      <c r="C73" s="255" t="s">
        <v>67</v>
      </c>
      <c r="D73" s="185"/>
      <c r="E73" s="250">
        <f t="shared" si="1"/>
        <v>0</v>
      </c>
      <c r="F73" s="402" t="s">
        <v>220</v>
      </c>
      <c r="G73" s="403"/>
      <c r="H73" s="403"/>
      <c r="I73" s="404"/>
    </row>
    <row r="74" spans="1:9" ht="15.75" customHeight="1" thickBot="1" x14ac:dyDescent="0.25">
      <c r="A74" s="251" t="s">
        <v>87</v>
      </c>
      <c r="B74" s="255">
        <v>1</v>
      </c>
      <c r="C74" s="248" t="s">
        <v>67</v>
      </c>
      <c r="D74" s="185"/>
      <c r="E74" s="250">
        <f t="shared" si="1"/>
        <v>0</v>
      </c>
      <c r="F74" s="402" t="s">
        <v>220</v>
      </c>
      <c r="G74" s="403"/>
      <c r="H74" s="403"/>
      <c r="I74" s="404"/>
    </row>
    <row r="75" spans="1:9" ht="15.75" customHeight="1" thickTop="1" thickBot="1" x14ac:dyDescent="0.25">
      <c r="A75" s="252" t="s">
        <v>111</v>
      </c>
      <c r="B75" s="248"/>
      <c r="C75" s="248"/>
      <c r="D75" s="253"/>
      <c r="E75" s="250"/>
      <c r="F75" s="398"/>
      <c r="G75" s="401"/>
      <c r="H75" s="401"/>
      <c r="I75" s="400"/>
    </row>
    <row r="76" spans="1:9" ht="15.75" customHeight="1" thickTop="1" x14ac:dyDescent="0.2">
      <c r="A76" s="251" t="s">
        <v>30</v>
      </c>
      <c r="B76" s="248">
        <v>33</v>
      </c>
      <c r="C76" s="248" t="s">
        <v>24</v>
      </c>
      <c r="D76" s="185">
        <v>75</v>
      </c>
      <c r="E76" s="250">
        <f t="shared" si="1"/>
        <v>2475</v>
      </c>
      <c r="F76" s="402"/>
      <c r="G76" s="403"/>
      <c r="H76" s="403"/>
      <c r="I76" s="404"/>
    </row>
    <row r="77" spans="1:9" ht="15.75" customHeight="1" x14ac:dyDescent="0.2">
      <c r="A77" s="251" t="s">
        <v>88</v>
      </c>
      <c r="B77" s="248">
        <v>33</v>
      </c>
      <c r="C77" s="248" t="s">
        <v>24</v>
      </c>
      <c r="D77" s="185"/>
      <c r="E77" s="250">
        <f t="shared" si="1"/>
        <v>0</v>
      </c>
      <c r="F77" s="402"/>
      <c r="G77" s="403"/>
      <c r="H77" s="403"/>
      <c r="I77" s="404"/>
    </row>
    <row r="78" spans="1:9" ht="15.75" customHeight="1" x14ac:dyDescent="0.2">
      <c r="A78" s="251" t="s">
        <v>112</v>
      </c>
      <c r="B78" s="248">
        <v>33</v>
      </c>
      <c r="C78" s="248" t="s">
        <v>24</v>
      </c>
      <c r="D78" s="185">
        <v>75</v>
      </c>
      <c r="E78" s="250">
        <f t="shared" si="1"/>
        <v>2475</v>
      </c>
      <c r="F78" s="402"/>
      <c r="G78" s="403"/>
      <c r="H78" s="403"/>
      <c r="I78" s="404"/>
    </row>
    <row r="79" spans="1:9" ht="15.75" customHeight="1" thickBot="1" x14ac:dyDescent="0.25">
      <c r="A79" s="251" t="s">
        <v>31</v>
      </c>
      <c r="B79" s="248">
        <v>33</v>
      </c>
      <c r="C79" s="248" t="s">
        <v>24</v>
      </c>
      <c r="D79" s="185">
        <v>50</v>
      </c>
      <c r="E79" s="250">
        <f t="shared" si="1"/>
        <v>1650</v>
      </c>
      <c r="F79" s="402"/>
      <c r="G79" s="403"/>
      <c r="H79" s="403"/>
      <c r="I79" s="404"/>
    </row>
    <row r="80" spans="1:9" ht="15.75" customHeight="1" thickTop="1" thickBot="1" x14ac:dyDescent="0.25">
      <c r="A80" s="252" t="s">
        <v>32</v>
      </c>
      <c r="B80" s="248"/>
      <c r="C80" s="248"/>
      <c r="D80" s="253"/>
      <c r="E80" s="250"/>
      <c r="F80" s="398"/>
      <c r="G80" s="401"/>
      <c r="H80" s="401"/>
      <c r="I80" s="400"/>
    </row>
    <row r="81" spans="1:9" ht="15.75" customHeight="1" thickTop="1" x14ac:dyDescent="0.2">
      <c r="A81" s="251" t="s">
        <v>33</v>
      </c>
      <c r="B81" s="248">
        <v>33</v>
      </c>
      <c r="C81" s="248" t="s">
        <v>24</v>
      </c>
      <c r="D81" s="185">
        <v>1250</v>
      </c>
      <c r="E81" s="250">
        <f t="shared" si="1"/>
        <v>41250</v>
      </c>
      <c r="F81" s="402"/>
      <c r="G81" s="403"/>
      <c r="H81" s="403"/>
      <c r="I81" s="404"/>
    </row>
    <row r="82" spans="1:9" ht="15.75" customHeight="1" x14ac:dyDescent="0.2">
      <c r="A82" s="251" t="s">
        <v>34</v>
      </c>
      <c r="B82" s="255">
        <v>1</v>
      </c>
      <c r="C82" s="248" t="s">
        <v>67</v>
      </c>
      <c r="D82" s="185">
        <v>100</v>
      </c>
      <c r="E82" s="250">
        <f t="shared" si="1"/>
        <v>100</v>
      </c>
      <c r="F82" s="402"/>
      <c r="G82" s="403"/>
      <c r="H82" s="403"/>
      <c r="I82" s="404"/>
    </row>
    <row r="83" spans="1:9" ht="15.75" customHeight="1" x14ac:dyDescent="0.2">
      <c r="A83" s="251" t="s">
        <v>35</v>
      </c>
      <c r="B83" s="255">
        <v>1</v>
      </c>
      <c r="C83" s="248" t="s">
        <v>67</v>
      </c>
      <c r="D83" s="185">
        <v>250</v>
      </c>
      <c r="E83" s="250">
        <f t="shared" si="1"/>
        <v>250</v>
      </c>
      <c r="F83" s="402"/>
      <c r="G83" s="403"/>
      <c r="H83" s="403"/>
      <c r="I83" s="404"/>
    </row>
    <row r="84" spans="1:9" ht="15.75" customHeight="1" x14ac:dyDescent="0.2">
      <c r="A84" s="251" t="s">
        <v>48</v>
      </c>
      <c r="B84" s="255">
        <v>1</v>
      </c>
      <c r="C84" s="248" t="s">
        <v>67</v>
      </c>
      <c r="D84" s="185"/>
      <c r="E84" s="250">
        <f t="shared" si="1"/>
        <v>0</v>
      </c>
      <c r="F84" s="402"/>
      <c r="G84" s="403"/>
      <c r="H84" s="403"/>
      <c r="I84" s="404"/>
    </row>
    <row r="85" spans="1:9" ht="15.75" customHeight="1" thickBot="1" x14ac:dyDescent="0.25">
      <c r="A85" s="251" t="s">
        <v>49</v>
      </c>
      <c r="B85" s="248">
        <v>33</v>
      </c>
      <c r="C85" s="248" t="s">
        <v>24</v>
      </c>
      <c r="D85" s="185">
        <v>300</v>
      </c>
      <c r="E85" s="250">
        <f t="shared" si="1"/>
        <v>9900</v>
      </c>
      <c r="F85" s="402"/>
      <c r="G85" s="403"/>
      <c r="H85" s="403"/>
      <c r="I85" s="404"/>
    </row>
    <row r="86" spans="1:9" ht="15.75" customHeight="1" thickTop="1" thickBot="1" x14ac:dyDescent="0.25">
      <c r="A86" s="252" t="s">
        <v>50</v>
      </c>
      <c r="B86" s="265"/>
      <c r="C86" s="248"/>
      <c r="D86" s="253"/>
      <c r="E86" s="250"/>
      <c r="F86" s="398"/>
      <c r="G86" s="401"/>
      <c r="H86" s="401"/>
      <c r="I86" s="400"/>
    </row>
    <row r="87" spans="1:9" ht="15.75" customHeight="1" thickTop="1" thickBot="1" x14ac:dyDescent="0.25">
      <c r="A87" s="254" t="s">
        <v>51</v>
      </c>
      <c r="B87" s="265">
        <v>16</v>
      </c>
      <c r="C87" s="248" t="s">
        <v>24</v>
      </c>
      <c r="D87" s="185">
        <v>850</v>
      </c>
      <c r="E87" s="250">
        <f t="shared" si="1"/>
        <v>13600</v>
      </c>
      <c r="F87" s="402"/>
      <c r="G87" s="403"/>
      <c r="H87" s="403"/>
      <c r="I87" s="404"/>
    </row>
    <row r="88" spans="1:9" ht="15.75" customHeight="1" thickTop="1" thickBot="1" x14ac:dyDescent="0.25">
      <c r="A88" s="252" t="s">
        <v>52</v>
      </c>
      <c r="B88" s="265"/>
      <c r="C88" s="248"/>
      <c r="D88" s="253"/>
      <c r="E88" s="250"/>
      <c r="F88" s="398"/>
      <c r="G88" s="401"/>
      <c r="H88" s="401"/>
      <c r="I88" s="400"/>
    </row>
    <row r="89" spans="1:9" ht="15.75" customHeight="1" thickTop="1" x14ac:dyDescent="0.2">
      <c r="A89" s="266" t="s">
        <v>89</v>
      </c>
      <c r="B89" s="265">
        <v>16</v>
      </c>
      <c r="C89" s="248" t="s">
        <v>24</v>
      </c>
      <c r="D89" s="185"/>
      <c r="E89" s="250">
        <f t="shared" si="1"/>
        <v>0</v>
      </c>
      <c r="F89" s="402"/>
      <c r="G89" s="403"/>
      <c r="H89" s="403"/>
      <c r="I89" s="404"/>
    </row>
    <row r="90" spans="1:9" ht="15.75" customHeight="1" x14ac:dyDescent="0.2">
      <c r="A90" s="266" t="s">
        <v>90</v>
      </c>
      <c r="B90" s="265">
        <v>16</v>
      </c>
      <c r="C90" s="248" t="s">
        <v>24</v>
      </c>
      <c r="D90" s="185"/>
      <c r="E90" s="250">
        <f t="shared" si="1"/>
        <v>0</v>
      </c>
      <c r="F90" s="402"/>
      <c r="G90" s="403"/>
      <c r="H90" s="403"/>
      <c r="I90" s="404"/>
    </row>
    <row r="91" spans="1:9" ht="15.75" customHeight="1" x14ac:dyDescent="0.2">
      <c r="A91" s="266" t="s">
        <v>91</v>
      </c>
      <c r="B91" s="265">
        <v>16</v>
      </c>
      <c r="C91" s="248" t="s">
        <v>24</v>
      </c>
      <c r="D91" s="185"/>
      <c r="E91" s="250">
        <f t="shared" si="1"/>
        <v>0</v>
      </c>
      <c r="F91" s="402"/>
      <c r="G91" s="403"/>
      <c r="H91" s="403"/>
      <c r="I91" s="404"/>
    </row>
    <row r="92" spans="1:9" ht="15.75" customHeight="1" x14ac:dyDescent="0.2">
      <c r="A92" s="266" t="s">
        <v>92</v>
      </c>
      <c r="B92" s="265">
        <v>16</v>
      </c>
      <c r="C92" s="248" t="s">
        <v>24</v>
      </c>
      <c r="D92" s="185"/>
      <c r="E92" s="250">
        <f t="shared" si="1"/>
        <v>0</v>
      </c>
      <c r="F92" s="402"/>
      <c r="G92" s="403"/>
      <c r="H92" s="403"/>
      <c r="I92" s="404"/>
    </row>
    <row r="93" spans="1:9" ht="15.75" customHeight="1" thickBot="1" x14ac:dyDescent="0.25">
      <c r="A93" s="254" t="s">
        <v>93</v>
      </c>
      <c r="B93" s="265">
        <v>16</v>
      </c>
      <c r="C93" s="248" t="s">
        <v>24</v>
      </c>
      <c r="D93" s="185">
        <v>125</v>
      </c>
      <c r="E93" s="250">
        <f t="shared" si="1"/>
        <v>2000</v>
      </c>
      <c r="F93" s="402"/>
      <c r="G93" s="403"/>
      <c r="H93" s="403"/>
      <c r="I93" s="404"/>
    </row>
    <row r="94" spans="1:9" ht="15.75" customHeight="1" thickTop="1" thickBot="1" x14ac:dyDescent="0.25">
      <c r="A94" s="252" t="s">
        <v>53</v>
      </c>
      <c r="B94" s="248"/>
      <c r="C94" s="248"/>
      <c r="D94" s="253"/>
      <c r="E94" s="250"/>
      <c r="F94" s="398"/>
      <c r="G94" s="401"/>
      <c r="H94" s="401"/>
      <c r="I94" s="400"/>
    </row>
    <row r="95" spans="1:9" ht="15.75" customHeight="1" thickTop="1" x14ac:dyDescent="0.2">
      <c r="A95" s="254" t="s">
        <v>54</v>
      </c>
      <c r="B95" s="255">
        <v>1</v>
      </c>
      <c r="C95" s="248" t="s">
        <v>67</v>
      </c>
      <c r="D95" s="185">
        <v>250</v>
      </c>
      <c r="E95" s="250">
        <f t="shared" si="1"/>
        <v>250</v>
      </c>
      <c r="F95" s="402"/>
      <c r="G95" s="403"/>
      <c r="H95" s="403"/>
      <c r="I95" s="404"/>
    </row>
    <row r="96" spans="1:9" ht="15.75" customHeight="1" x14ac:dyDescent="0.2">
      <c r="A96" s="254" t="s">
        <v>55</v>
      </c>
      <c r="B96" s="255">
        <v>1</v>
      </c>
      <c r="C96" s="248" t="s">
        <v>67</v>
      </c>
      <c r="D96" s="185">
        <v>2000</v>
      </c>
      <c r="E96" s="250">
        <f t="shared" si="1"/>
        <v>2000</v>
      </c>
      <c r="F96" s="402"/>
      <c r="G96" s="403"/>
      <c r="H96" s="403"/>
      <c r="I96" s="404"/>
    </row>
    <row r="97" spans="1:9" ht="15.75" customHeight="1" thickBot="1" x14ac:dyDescent="0.25">
      <c r="A97" s="254" t="s">
        <v>56</v>
      </c>
      <c r="B97" s="255">
        <v>1</v>
      </c>
      <c r="C97" s="248" t="s">
        <v>67</v>
      </c>
      <c r="D97" s="185"/>
      <c r="E97" s="250">
        <f t="shared" si="1"/>
        <v>0</v>
      </c>
      <c r="F97" s="402"/>
      <c r="G97" s="403"/>
      <c r="H97" s="403"/>
      <c r="I97" s="404"/>
    </row>
    <row r="98" spans="1:9" ht="15.75" customHeight="1" thickTop="1" thickBot="1" x14ac:dyDescent="0.25">
      <c r="A98" s="252" t="s">
        <v>57</v>
      </c>
      <c r="B98" s="248"/>
      <c r="C98" s="248"/>
      <c r="D98" s="253"/>
      <c r="E98" s="250"/>
      <c r="F98" s="398"/>
      <c r="G98" s="401"/>
      <c r="H98" s="401"/>
      <c r="I98" s="400"/>
    </row>
    <row r="99" spans="1:9" ht="15.75" customHeight="1" thickTop="1" x14ac:dyDescent="0.2">
      <c r="A99" s="254" t="s">
        <v>114</v>
      </c>
      <c r="B99" s="248">
        <v>1</v>
      </c>
      <c r="C99" s="248" t="s">
        <v>67</v>
      </c>
      <c r="D99" s="185">
        <v>1500</v>
      </c>
      <c r="E99" s="250">
        <f t="shared" si="1"/>
        <v>1500</v>
      </c>
      <c r="F99" s="402"/>
      <c r="G99" s="403"/>
      <c r="H99" s="403"/>
      <c r="I99" s="404"/>
    </row>
    <row r="100" spans="1:9" ht="15.75" customHeight="1" x14ac:dyDescent="0.2">
      <c r="A100" s="254" t="s">
        <v>94</v>
      </c>
      <c r="B100" s="248">
        <v>1</v>
      </c>
      <c r="C100" s="248" t="s">
        <v>67</v>
      </c>
      <c r="D100" s="185"/>
      <c r="E100" s="250">
        <f t="shared" si="1"/>
        <v>0</v>
      </c>
      <c r="F100" s="402"/>
      <c r="G100" s="403"/>
      <c r="H100" s="403"/>
      <c r="I100" s="404"/>
    </row>
    <row r="101" spans="1:9" ht="15.75" customHeight="1" x14ac:dyDescent="0.2">
      <c r="A101" s="254" t="s">
        <v>58</v>
      </c>
      <c r="B101" s="248">
        <v>1</v>
      </c>
      <c r="C101" s="248" t="s">
        <v>67</v>
      </c>
      <c r="D101" s="185"/>
      <c r="E101" s="250">
        <f t="shared" si="1"/>
        <v>0</v>
      </c>
      <c r="F101" s="402"/>
      <c r="G101" s="403"/>
      <c r="H101" s="403"/>
      <c r="I101" s="404"/>
    </row>
    <row r="102" spans="1:9" ht="15.75" customHeight="1" x14ac:dyDescent="0.2">
      <c r="A102" s="254" t="s">
        <v>59</v>
      </c>
      <c r="B102" s="248">
        <v>1</v>
      </c>
      <c r="C102" s="248" t="s">
        <v>67</v>
      </c>
      <c r="D102" s="185">
        <v>650</v>
      </c>
      <c r="E102" s="250">
        <f t="shared" si="1"/>
        <v>650</v>
      </c>
      <c r="F102" s="402"/>
      <c r="G102" s="403"/>
      <c r="H102" s="403"/>
      <c r="I102" s="404"/>
    </row>
    <row r="103" spans="1:9" ht="15.75" customHeight="1" x14ac:dyDescent="0.2">
      <c r="A103" s="254" t="s">
        <v>116</v>
      </c>
      <c r="B103" s="248">
        <v>1</v>
      </c>
      <c r="C103" s="248" t="s">
        <v>67</v>
      </c>
      <c r="D103" s="185">
        <v>1800</v>
      </c>
      <c r="E103" s="250">
        <f t="shared" ref="E103:E125" si="2">SUM(B103)*D103</f>
        <v>1800</v>
      </c>
      <c r="F103" s="402"/>
      <c r="G103" s="403"/>
      <c r="H103" s="403"/>
      <c r="I103" s="404"/>
    </row>
    <row r="104" spans="1:9" ht="15.75" customHeight="1" x14ac:dyDescent="0.2">
      <c r="A104" s="254" t="s">
        <v>115</v>
      </c>
      <c r="B104" s="267">
        <v>15</v>
      </c>
      <c r="C104" s="248" t="s">
        <v>119</v>
      </c>
      <c r="D104" s="185">
        <v>300</v>
      </c>
      <c r="E104" s="250">
        <f t="shared" si="2"/>
        <v>4500</v>
      </c>
      <c r="F104" s="402" t="s">
        <v>172</v>
      </c>
      <c r="G104" s="403"/>
      <c r="H104" s="403"/>
      <c r="I104" s="404"/>
    </row>
    <row r="105" spans="1:9" ht="15.75" customHeight="1" x14ac:dyDescent="0.2">
      <c r="A105" s="254" t="s">
        <v>121</v>
      </c>
      <c r="B105" s="248">
        <v>1</v>
      </c>
      <c r="C105" s="248" t="s">
        <v>67</v>
      </c>
      <c r="D105" s="185">
        <v>3500</v>
      </c>
      <c r="E105" s="250">
        <f t="shared" si="2"/>
        <v>3500</v>
      </c>
      <c r="F105" s="402" t="s">
        <v>200</v>
      </c>
      <c r="G105" s="403"/>
      <c r="H105" s="403"/>
      <c r="I105" s="404"/>
    </row>
    <row r="106" spans="1:9" ht="15.75" customHeight="1" thickBot="1" x14ac:dyDescent="0.25">
      <c r="A106" s="254" t="s">
        <v>159</v>
      </c>
      <c r="B106" s="255">
        <v>1</v>
      </c>
      <c r="C106" s="248" t="s">
        <v>67</v>
      </c>
      <c r="D106" s="185">
        <v>28000</v>
      </c>
      <c r="E106" s="250">
        <f t="shared" si="2"/>
        <v>28000</v>
      </c>
      <c r="F106" s="402" t="s">
        <v>173</v>
      </c>
      <c r="G106" s="403"/>
      <c r="H106" s="403"/>
      <c r="I106" s="404"/>
    </row>
    <row r="107" spans="1:9" ht="15.75" customHeight="1" thickTop="1" thickBot="1" x14ac:dyDescent="0.25">
      <c r="A107" s="252" t="s">
        <v>60</v>
      </c>
      <c r="B107" s="248"/>
      <c r="C107" s="248"/>
      <c r="D107" s="253"/>
      <c r="E107" s="250"/>
      <c r="F107" s="398"/>
      <c r="G107" s="401"/>
      <c r="H107" s="401"/>
      <c r="I107" s="400"/>
    </row>
    <row r="108" spans="1:9" ht="15.75" customHeight="1" thickTop="1" x14ac:dyDescent="0.2">
      <c r="A108" s="254" t="s">
        <v>61</v>
      </c>
      <c r="B108" s="255">
        <v>1</v>
      </c>
      <c r="C108" s="248" t="s">
        <v>67</v>
      </c>
      <c r="D108" s="185">
        <v>1500</v>
      </c>
      <c r="E108" s="250">
        <f t="shared" si="2"/>
        <v>1500</v>
      </c>
      <c r="F108" s="402"/>
      <c r="G108" s="403"/>
      <c r="H108" s="403"/>
      <c r="I108" s="404"/>
    </row>
    <row r="109" spans="1:9" ht="15.75" customHeight="1" x14ac:dyDescent="0.2">
      <c r="A109" s="254" t="s">
        <v>62</v>
      </c>
      <c r="B109" s="255">
        <v>1</v>
      </c>
      <c r="C109" s="248" t="s">
        <v>67</v>
      </c>
      <c r="D109" s="185"/>
      <c r="E109" s="250">
        <f t="shared" si="2"/>
        <v>0</v>
      </c>
      <c r="F109" s="402"/>
      <c r="G109" s="403"/>
      <c r="H109" s="403"/>
      <c r="I109" s="404"/>
    </row>
    <row r="110" spans="1:9" ht="15.75" customHeight="1" thickBot="1" x14ac:dyDescent="0.25">
      <c r="A110" s="251" t="s">
        <v>38</v>
      </c>
      <c r="B110" s="255">
        <v>1</v>
      </c>
      <c r="C110" s="248" t="s">
        <v>28</v>
      </c>
      <c r="D110" s="185">
        <v>500</v>
      </c>
      <c r="E110" s="250">
        <f t="shared" si="2"/>
        <v>500</v>
      </c>
      <c r="F110" s="402"/>
      <c r="G110" s="403"/>
      <c r="H110" s="403"/>
      <c r="I110" s="404"/>
    </row>
    <row r="111" spans="1:9" ht="15.75" customHeight="1" thickTop="1" thickBot="1" x14ac:dyDescent="0.25">
      <c r="A111" s="252" t="s">
        <v>63</v>
      </c>
      <c r="B111" s="255"/>
      <c r="C111" s="248"/>
      <c r="D111" s="253"/>
      <c r="E111" s="250"/>
      <c r="F111" s="398"/>
      <c r="G111" s="401"/>
      <c r="H111" s="401"/>
      <c r="I111" s="400"/>
    </row>
    <row r="112" spans="1:9" ht="15.75" customHeight="1" thickTop="1" x14ac:dyDescent="0.2">
      <c r="A112" s="254" t="s">
        <v>160</v>
      </c>
      <c r="B112" s="255">
        <v>1</v>
      </c>
      <c r="C112" s="248" t="s">
        <v>67</v>
      </c>
      <c r="D112" s="185"/>
      <c r="E112" s="250">
        <f t="shared" si="2"/>
        <v>0</v>
      </c>
      <c r="F112" s="402"/>
      <c r="G112" s="403"/>
      <c r="H112" s="403"/>
      <c r="I112" s="404"/>
    </row>
    <row r="113" spans="1:9" ht="15.75" customHeight="1" x14ac:dyDescent="0.2">
      <c r="A113" s="254" t="s">
        <v>117</v>
      </c>
      <c r="B113" s="255">
        <v>1</v>
      </c>
      <c r="C113" s="248" t="s">
        <v>67</v>
      </c>
      <c r="D113" s="185">
        <v>4000</v>
      </c>
      <c r="E113" s="250">
        <f t="shared" si="2"/>
        <v>4000</v>
      </c>
      <c r="F113" s="402"/>
      <c r="G113" s="403"/>
      <c r="H113" s="403"/>
      <c r="I113" s="404"/>
    </row>
    <row r="114" spans="1:9" ht="15.75" customHeight="1" x14ac:dyDescent="0.2">
      <c r="A114" s="254" t="s">
        <v>95</v>
      </c>
      <c r="B114" s="255">
        <v>1</v>
      </c>
      <c r="C114" s="248" t="s">
        <v>67</v>
      </c>
      <c r="D114" s="185"/>
      <c r="E114" s="250">
        <f t="shared" si="2"/>
        <v>0</v>
      </c>
      <c r="F114" s="402"/>
      <c r="G114" s="403"/>
      <c r="H114" s="403"/>
      <c r="I114" s="404"/>
    </row>
    <row r="115" spans="1:9" ht="15.75" customHeight="1" x14ac:dyDescent="0.2">
      <c r="A115" s="254" t="s">
        <v>118</v>
      </c>
      <c r="B115" s="248">
        <v>2</v>
      </c>
      <c r="C115" s="248" t="s">
        <v>119</v>
      </c>
      <c r="D115" s="185"/>
      <c r="E115" s="250">
        <f t="shared" si="2"/>
        <v>0</v>
      </c>
      <c r="F115" s="402"/>
      <c r="G115" s="403"/>
      <c r="H115" s="403"/>
      <c r="I115" s="404"/>
    </row>
    <row r="116" spans="1:9" ht="15.75" customHeight="1" x14ac:dyDescent="0.2">
      <c r="A116" s="254" t="s">
        <v>96</v>
      </c>
      <c r="B116" s="248">
        <v>1</v>
      </c>
      <c r="C116" s="248" t="s">
        <v>67</v>
      </c>
      <c r="D116" s="185"/>
      <c r="E116" s="250">
        <f t="shared" si="2"/>
        <v>0</v>
      </c>
      <c r="F116" s="402"/>
      <c r="G116" s="403"/>
      <c r="H116" s="403"/>
      <c r="I116" s="404"/>
    </row>
    <row r="117" spans="1:9" ht="15.75" customHeight="1" thickBot="1" x14ac:dyDescent="0.25">
      <c r="A117" s="254" t="s">
        <v>161</v>
      </c>
      <c r="B117" s="255">
        <v>20</v>
      </c>
      <c r="C117" s="255" t="s">
        <v>119</v>
      </c>
      <c r="D117" s="185">
        <v>50</v>
      </c>
      <c r="E117" s="250">
        <f t="shared" si="2"/>
        <v>1000</v>
      </c>
      <c r="F117" s="402"/>
      <c r="G117" s="403"/>
      <c r="H117" s="403"/>
      <c r="I117" s="404"/>
    </row>
    <row r="118" spans="1:9" ht="15.75" customHeight="1" thickTop="1" thickBot="1" x14ac:dyDescent="0.25">
      <c r="A118" s="252" t="s">
        <v>37</v>
      </c>
      <c r="B118" s="248"/>
      <c r="C118" s="248"/>
      <c r="D118" s="253"/>
      <c r="E118" s="250"/>
      <c r="F118" s="398"/>
      <c r="G118" s="401"/>
      <c r="H118" s="401"/>
      <c r="I118" s="400"/>
    </row>
    <row r="119" spans="1:9" ht="15.75" customHeight="1" thickTop="1" x14ac:dyDescent="0.2">
      <c r="A119" s="251" t="s">
        <v>162</v>
      </c>
      <c r="B119" s="255">
        <v>1</v>
      </c>
      <c r="C119" s="248" t="s">
        <v>28</v>
      </c>
      <c r="D119" s="185"/>
      <c r="E119" s="250">
        <f t="shared" si="2"/>
        <v>0</v>
      </c>
      <c r="F119" s="402" t="s">
        <v>220</v>
      </c>
      <c r="G119" s="403"/>
      <c r="H119" s="403"/>
      <c r="I119" s="404"/>
    </row>
    <row r="120" spans="1:9" ht="15.75" customHeight="1" x14ac:dyDescent="0.2">
      <c r="A120" s="251" t="s">
        <v>120</v>
      </c>
      <c r="B120" s="255">
        <v>1</v>
      </c>
      <c r="C120" s="248" t="s">
        <v>28</v>
      </c>
      <c r="D120" s="185"/>
      <c r="E120" s="250">
        <f t="shared" si="2"/>
        <v>0</v>
      </c>
      <c r="F120" s="402" t="s">
        <v>220</v>
      </c>
      <c r="G120" s="403"/>
      <c r="H120" s="403"/>
      <c r="I120" s="404"/>
    </row>
    <row r="121" spans="1:9" ht="15.75" customHeight="1" thickBot="1" x14ac:dyDescent="0.25">
      <c r="A121" s="251" t="s">
        <v>201</v>
      </c>
      <c r="B121" s="248"/>
      <c r="C121" s="248"/>
      <c r="D121" s="268"/>
      <c r="E121" s="269" t="s">
        <v>153</v>
      </c>
      <c r="F121" s="398" t="s">
        <v>202</v>
      </c>
      <c r="G121" s="399"/>
      <c r="H121" s="399"/>
      <c r="I121" s="400"/>
    </row>
    <row r="122" spans="1:9" ht="15.75" customHeight="1" thickTop="1" thickBot="1" x14ac:dyDescent="0.25">
      <c r="A122" s="252" t="s">
        <v>64</v>
      </c>
      <c r="B122" s="248"/>
      <c r="C122" s="248"/>
      <c r="D122" s="253"/>
      <c r="E122" s="250"/>
      <c r="F122" s="398"/>
      <c r="G122" s="401"/>
      <c r="H122" s="401"/>
      <c r="I122" s="400"/>
    </row>
    <row r="123" spans="1:9" ht="15.75" customHeight="1" thickTop="1" x14ac:dyDescent="0.2">
      <c r="A123" s="251" t="s">
        <v>163</v>
      </c>
      <c r="B123" s="255">
        <v>20</v>
      </c>
      <c r="C123" s="255" t="s">
        <v>119</v>
      </c>
      <c r="D123" s="185"/>
      <c r="E123" s="250">
        <f t="shared" si="2"/>
        <v>0</v>
      </c>
      <c r="F123" s="402"/>
      <c r="G123" s="403"/>
      <c r="H123" s="403"/>
      <c r="I123" s="404"/>
    </row>
    <row r="124" spans="1:9" ht="15.75" customHeight="1" x14ac:dyDescent="0.2">
      <c r="A124" s="251" t="s">
        <v>65</v>
      </c>
      <c r="B124" s="255">
        <v>1</v>
      </c>
      <c r="C124" s="248" t="s">
        <v>67</v>
      </c>
      <c r="D124" s="185"/>
      <c r="E124" s="250">
        <f t="shared" si="2"/>
        <v>0</v>
      </c>
      <c r="F124" s="402"/>
      <c r="G124" s="403"/>
      <c r="H124" s="403"/>
      <c r="I124" s="404"/>
    </row>
    <row r="125" spans="1:9" ht="15.75" customHeight="1" x14ac:dyDescent="0.2">
      <c r="A125" s="251" t="s">
        <v>66</v>
      </c>
      <c r="B125" s="255">
        <v>1</v>
      </c>
      <c r="C125" s="248" t="s">
        <v>67</v>
      </c>
      <c r="D125" s="185"/>
      <c r="E125" s="250">
        <f t="shared" si="2"/>
        <v>0</v>
      </c>
      <c r="F125" s="402"/>
      <c r="G125" s="403"/>
      <c r="H125" s="403"/>
      <c r="I125" s="404"/>
    </row>
    <row r="126" spans="1:9" ht="15.75" customHeight="1" thickBot="1" x14ac:dyDescent="0.25">
      <c r="A126" s="251"/>
      <c r="B126" s="248"/>
      <c r="C126" s="248"/>
      <c r="D126" s="249"/>
      <c r="E126" s="250"/>
      <c r="F126" s="398"/>
      <c r="G126" s="401"/>
      <c r="H126" s="401"/>
      <c r="I126" s="400"/>
    </row>
    <row r="127" spans="1:9" ht="23.25" customHeight="1" thickTop="1" thickBot="1" x14ac:dyDescent="0.25">
      <c r="A127" s="270" t="s">
        <v>39</v>
      </c>
      <c r="B127" s="271"/>
      <c r="C127" s="272"/>
      <c r="D127" s="273"/>
      <c r="E127" s="274">
        <f>SUM(E44:E125)</f>
        <v>211690</v>
      </c>
      <c r="F127" s="392"/>
      <c r="G127" s="393"/>
      <c r="H127" s="393"/>
      <c r="I127" s="394"/>
    </row>
    <row r="128" spans="1:9" ht="23.25" customHeight="1" thickTop="1" thickBot="1" x14ac:dyDescent="0.25">
      <c r="A128" s="270" t="s">
        <v>135</v>
      </c>
      <c r="B128" s="271"/>
      <c r="C128" s="272"/>
      <c r="D128" s="273"/>
      <c r="E128" s="274">
        <f>SUM(E127)/B23</f>
        <v>6414.848484848485</v>
      </c>
      <c r="F128" s="392"/>
      <c r="G128" s="393"/>
      <c r="H128" s="393"/>
      <c r="I128" s="394"/>
    </row>
    <row r="129" spans="1:9" ht="23.25" customHeight="1" thickTop="1" thickBot="1" x14ac:dyDescent="0.25">
      <c r="A129" s="275"/>
      <c r="B129" s="276"/>
      <c r="C129" s="276"/>
      <c r="D129" s="276"/>
      <c r="E129" s="277"/>
      <c r="F129" s="278"/>
      <c r="G129" s="278"/>
      <c r="H129" s="278"/>
      <c r="I129" s="278"/>
    </row>
    <row r="130" spans="1:9" ht="23.25" customHeight="1" thickTop="1" thickBot="1" x14ac:dyDescent="0.25">
      <c r="A130" s="270" t="s">
        <v>122</v>
      </c>
      <c r="B130" s="271"/>
      <c r="C130" s="272"/>
      <c r="D130" s="273"/>
      <c r="E130" s="274"/>
      <c r="F130" s="392"/>
      <c r="G130" s="393"/>
      <c r="H130" s="393"/>
      <c r="I130" s="394"/>
    </row>
    <row r="131" spans="1:9" ht="23.25" customHeight="1" thickTop="1" x14ac:dyDescent="0.2">
      <c r="A131" s="279" t="s">
        <v>97</v>
      </c>
      <c r="B131" s="280"/>
      <c r="C131" s="281"/>
      <c r="D131" s="282"/>
      <c r="E131" s="187">
        <v>0.03</v>
      </c>
      <c r="F131" s="414"/>
      <c r="G131" s="415"/>
      <c r="H131" s="415"/>
      <c r="I131" s="416"/>
    </row>
    <row r="132" spans="1:9" ht="23.25" customHeight="1" thickBot="1" x14ac:dyDescent="0.25">
      <c r="A132" s="279" t="s">
        <v>85</v>
      </c>
      <c r="B132" s="283"/>
      <c r="C132" s="284"/>
      <c r="D132" s="285"/>
      <c r="E132" s="188">
        <v>0.02</v>
      </c>
      <c r="F132" s="417"/>
      <c r="G132" s="418"/>
      <c r="H132" s="418"/>
      <c r="I132" s="419"/>
    </row>
    <row r="133" spans="1:9" ht="23.25" customHeight="1" thickTop="1" thickBot="1" x14ac:dyDescent="0.25">
      <c r="A133" s="270" t="s">
        <v>123</v>
      </c>
      <c r="B133" s="271"/>
      <c r="C133" s="272"/>
      <c r="D133" s="273"/>
      <c r="E133" s="286">
        <f>SUM(E131:E132)</f>
        <v>0.05</v>
      </c>
      <c r="F133" s="392"/>
      <c r="G133" s="393"/>
      <c r="H133" s="393"/>
      <c r="I133" s="394"/>
    </row>
    <row r="134" spans="1:9" ht="23.25" customHeight="1" thickTop="1" thickBot="1" x14ac:dyDescent="0.25">
      <c r="A134" s="275"/>
      <c r="B134" s="276"/>
      <c r="C134" s="276"/>
      <c r="D134" s="276"/>
      <c r="E134" s="277"/>
      <c r="F134" s="278"/>
      <c r="G134" s="278"/>
      <c r="H134" s="278"/>
      <c r="I134" s="278"/>
    </row>
    <row r="135" spans="1:9" ht="23.25" customHeight="1" thickTop="1" thickBot="1" x14ac:dyDescent="0.25">
      <c r="A135" s="270" t="s">
        <v>142</v>
      </c>
      <c r="B135" s="271"/>
      <c r="C135" s="272"/>
      <c r="D135" s="272"/>
      <c r="E135" s="287"/>
      <c r="F135" s="272"/>
      <c r="G135" s="272"/>
      <c r="H135" s="272"/>
      <c r="I135" s="273"/>
    </row>
    <row r="136" spans="1:9" ht="16.5" thickTop="1" thickBot="1" x14ac:dyDescent="0.25">
      <c r="A136" s="395"/>
      <c r="B136" s="396"/>
      <c r="C136" s="396"/>
      <c r="D136" s="396"/>
      <c r="E136" s="396"/>
      <c r="F136" s="396"/>
      <c r="G136" s="396"/>
      <c r="H136" s="396"/>
      <c r="I136" s="397"/>
    </row>
    <row r="137" spans="1:9" thickBot="1" x14ac:dyDescent="0.25">
      <c r="A137" s="288" t="s">
        <v>175</v>
      </c>
      <c r="B137" s="289" t="s">
        <v>6</v>
      </c>
      <c r="C137" s="289" t="s">
        <v>7</v>
      </c>
      <c r="D137" s="289" t="s">
        <v>8</v>
      </c>
      <c r="E137" s="290" t="s">
        <v>9</v>
      </c>
      <c r="F137" s="290" t="s">
        <v>124</v>
      </c>
      <c r="G137" s="291" t="s">
        <v>9</v>
      </c>
      <c r="H137" s="292"/>
      <c r="I137" s="293"/>
    </row>
    <row r="138" spans="1:9" ht="16.5" thickTop="1" thickBot="1" x14ac:dyDescent="0.25">
      <c r="A138" s="294" t="s">
        <v>98</v>
      </c>
      <c r="B138" s="295"/>
      <c r="C138" s="296"/>
      <c r="D138" s="296"/>
      <c r="E138" s="297"/>
      <c r="F138" s="297"/>
      <c r="G138" s="298"/>
      <c r="H138" s="292"/>
      <c r="I138" s="293"/>
    </row>
    <row r="139" spans="1:9" ht="25.5" thickTop="1" thickBot="1" x14ac:dyDescent="0.25">
      <c r="A139" s="299" t="s">
        <v>191</v>
      </c>
      <c r="B139" s="300">
        <v>61.9</v>
      </c>
      <c r="C139" s="301" t="s">
        <v>102</v>
      </c>
      <c r="D139" s="189">
        <v>185</v>
      </c>
      <c r="E139" s="297">
        <f>SUM(B139)*D139</f>
        <v>11451.5</v>
      </c>
      <c r="F139" s="302">
        <v>4</v>
      </c>
      <c r="G139" s="303">
        <f>SUM(E139*F139)</f>
        <v>45806</v>
      </c>
      <c r="H139" s="292"/>
      <c r="I139" s="293"/>
    </row>
    <row r="140" spans="1:9" ht="16.5" thickTop="1" thickBot="1" x14ac:dyDescent="0.25">
      <c r="A140" s="304" t="s">
        <v>146</v>
      </c>
      <c r="B140" s="305"/>
      <c r="C140" s="306"/>
      <c r="D140" s="306"/>
      <c r="E140" s="306"/>
      <c r="F140" s="307"/>
      <c r="G140" s="308">
        <f>SUM(G139:G139)</f>
        <v>45806</v>
      </c>
      <c r="H140" s="292"/>
      <c r="I140" s="293"/>
    </row>
    <row r="141" spans="1:9" thickBot="1" x14ac:dyDescent="0.25">
      <c r="A141" s="382"/>
      <c r="B141" s="383"/>
      <c r="C141" s="383"/>
      <c r="D141" s="383"/>
      <c r="E141" s="383"/>
      <c r="F141" s="383"/>
      <c r="G141" s="383"/>
      <c r="H141" s="383"/>
      <c r="I141" s="384"/>
    </row>
    <row r="142" spans="1:9" thickBot="1" x14ac:dyDescent="0.25">
      <c r="A142" s="288" t="s">
        <v>133</v>
      </c>
      <c r="B142" s="289" t="s">
        <v>6</v>
      </c>
      <c r="C142" s="289" t="s">
        <v>7</v>
      </c>
      <c r="D142" s="289" t="s">
        <v>8</v>
      </c>
      <c r="E142" s="290" t="s">
        <v>9</v>
      </c>
      <c r="F142" s="290" t="s">
        <v>124</v>
      </c>
      <c r="G142" s="291" t="s">
        <v>9</v>
      </c>
      <c r="H142" s="292"/>
      <c r="I142" s="293"/>
    </row>
    <row r="143" spans="1:9" ht="16.5" thickTop="1" thickBot="1" x14ac:dyDescent="0.25">
      <c r="A143" s="294" t="s">
        <v>98</v>
      </c>
      <c r="B143" s="295"/>
      <c r="C143" s="296"/>
      <c r="D143" s="296"/>
      <c r="E143" s="297"/>
      <c r="F143" s="297"/>
      <c r="G143" s="298"/>
      <c r="H143" s="292"/>
      <c r="I143" s="293"/>
    </row>
    <row r="144" spans="1:9" ht="25.5" thickTop="1" thickBot="1" x14ac:dyDescent="0.25">
      <c r="A144" s="299" t="s">
        <v>192</v>
      </c>
      <c r="B144" s="300">
        <v>70.099999999999994</v>
      </c>
      <c r="C144" s="301" t="s">
        <v>102</v>
      </c>
      <c r="D144" s="189">
        <v>185</v>
      </c>
      <c r="E144" s="297">
        <f>SUM(B144)*D144</f>
        <v>12968.499999999998</v>
      </c>
      <c r="F144" s="302">
        <v>4</v>
      </c>
      <c r="G144" s="303">
        <f>SUM(E144*F144)</f>
        <v>51873.999999999993</v>
      </c>
      <c r="H144" s="292"/>
      <c r="I144" s="293"/>
    </row>
    <row r="145" spans="1:9" ht="16.5" thickTop="1" thickBot="1" x14ac:dyDescent="0.25">
      <c r="A145" s="304" t="s">
        <v>147</v>
      </c>
      <c r="B145" s="305"/>
      <c r="C145" s="306"/>
      <c r="D145" s="306"/>
      <c r="E145" s="306"/>
      <c r="F145" s="307"/>
      <c r="G145" s="308">
        <f>SUM(G144:G144)</f>
        <v>51873.999999999993</v>
      </c>
      <c r="H145" s="292"/>
      <c r="I145" s="293"/>
    </row>
    <row r="146" spans="1:9" thickBot="1" x14ac:dyDescent="0.25">
      <c r="A146" s="385"/>
      <c r="B146" s="386"/>
      <c r="C146" s="386"/>
      <c r="D146" s="386"/>
      <c r="E146" s="386"/>
      <c r="F146" s="386"/>
      <c r="G146" s="386"/>
      <c r="H146" s="386"/>
      <c r="I146" s="387"/>
    </row>
    <row r="147" spans="1:9" thickBot="1" x14ac:dyDescent="0.25">
      <c r="A147" s="288" t="s">
        <v>133</v>
      </c>
      <c r="B147" s="289" t="s">
        <v>6</v>
      </c>
      <c r="C147" s="289" t="s">
        <v>7</v>
      </c>
      <c r="D147" s="289" t="s">
        <v>8</v>
      </c>
      <c r="E147" s="290" t="s">
        <v>9</v>
      </c>
      <c r="F147" s="290" t="s">
        <v>124</v>
      </c>
      <c r="G147" s="291" t="s">
        <v>9</v>
      </c>
      <c r="H147" s="292"/>
      <c r="I147" s="293"/>
    </row>
    <row r="148" spans="1:9" ht="16.5" thickTop="1" thickBot="1" x14ac:dyDescent="0.25">
      <c r="A148" s="294" t="s">
        <v>98</v>
      </c>
      <c r="B148" s="295"/>
      <c r="C148" s="296"/>
      <c r="D148" s="296"/>
      <c r="E148" s="297"/>
      <c r="F148" s="297"/>
      <c r="G148" s="298"/>
      <c r="H148" s="292"/>
      <c r="I148" s="293"/>
    </row>
    <row r="149" spans="1:9" ht="25.5" thickTop="1" thickBot="1" x14ac:dyDescent="0.25">
      <c r="A149" s="299" t="s">
        <v>192</v>
      </c>
      <c r="B149" s="300">
        <v>80.099999999999994</v>
      </c>
      <c r="C149" s="301" t="s">
        <v>102</v>
      </c>
      <c r="D149" s="189">
        <v>185</v>
      </c>
      <c r="E149" s="297">
        <f>SUM(B149)*D149</f>
        <v>14818.499999999998</v>
      </c>
      <c r="F149" s="302">
        <v>2</v>
      </c>
      <c r="G149" s="303">
        <f>SUM(E149*F149)</f>
        <v>29636.999999999996</v>
      </c>
      <c r="H149" s="292"/>
      <c r="I149" s="293"/>
    </row>
    <row r="150" spans="1:9" ht="16.5" thickTop="1" thickBot="1" x14ac:dyDescent="0.25">
      <c r="A150" s="309" t="s">
        <v>148</v>
      </c>
      <c r="B150" s="310"/>
      <c r="C150" s="311"/>
      <c r="D150" s="311"/>
      <c r="E150" s="311"/>
      <c r="F150" s="312"/>
      <c r="G150" s="313">
        <f>SUM(G149:G149)</f>
        <v>29636.999999999996</v>
      </c>
      <c r="H150" s="314"/>
      <c r="I150" s="293"/>
    </row>
    <row r="151" spans="1:9" thickBot="1" x14ac:dyDescent="0.25">
      <c r="A151" s="388"/>
      <c r="B151" s="389"/>
      <c r="C151" s="389"/>
      <c r="D151" s="389"/>
      <c r="E151" s="389"/>
      <c r="F151" s="389"/>
      <c r="G151" s="389"/>
      <c r="H151" s="390"/>
      <c r="I151" s="391"/>
    </row>
    <row r="152" spans="1:9" thickBot="1" x14ac:dyDescent="0.25">
      <c r="A152" s="288" t="s">
        <v>134</v>
      </c>
      <c r="B152" s="289" t="s">
        <v>6</v>
      </c>
      <c r="C152" s="289" t="s">
        <v>7</v>
      </c>
      <c r="D152" s="289" t="s">
        <v>8</v>
      </c>
      <c r="E152" s="290" t="s">
        <v>9</v>
      </c>
      <c r="F152" s="290" t="s">
        <v>124</v>
      </c>
      <c r="G152" s="291" t="s">
        <v>9</v>
      </c>
      <c r="H152" s="315"/>
      <c r="I152" s="293"/>
    </row>
    <row r="153" spans="1:9" ht="16.5" thickTop="1" thickBot="1" x14ac:dyDescent="0.25">
      <c r="A153" s="294" t="s">
        <v>98</v>
      </c>
      <c r="B153" s="295"/>
      <c r="C153" s="296"/>
      <c r="D153" s="296"/>
      <c r="E153" s="297"/>
      <c r="F153" s="297"/>
      <c r="G153" s="298"/>
      <c r="H153" s="292"/>
      <c r="I153" s="293"/>
    </row>
    <row r="154" spans="1:9" ht="25.5" thickTop="1" thickBot="1" x14ac:dyDescent="0.25">
      <c r="A154" s="299" t="s">
        <v>192</v>
      </c>
      <c r="B154" s="300">
        <v>84.7</v>
      </c>
      <c r="C154" s="301" t="s">
        <v>102</v>
      </c>
      <c r="D154" s="189">
        <v>185</v>
      </c>
      <c r="E154" s="297">
        <f>SUM(B154)*D154</f>
        <v>15669.5</v>
      </c>
      <c r="F154" s="302">
        <v>4</v>
      </c>
      <c r="G154" s="303">
        <f>SUM(E154*F154)</f>
        <v>62678</v>
      </c>
      <c r="H154" s="292"/>
      <c r="I154" s="293"/>
    </row>
    <row r="155" spans="1:9" ht="16.5" thickTop="1" thickBot="1" x14ac:dyDescent="0.25">
      <c r="A155" s="304" t="s">
        <v>149</v>
      </c>
      <c r="B155" s="305"/>
      <c r="C155" s="306"/>
      <c r="D155" s="306"/>
      <c r="E155" s="306"/>
      <c r="F155" s="307"/>
      <c r="G155" s="308">
        <f>SUM(G154:G154)</f>
        <v>62678</v>
      </c>
      <c r="H155" s="314"/>
      <c r="I155" s="293"/>
    </row>
    <row r="156" spans="1:9" thickBot="1" x14ac:dyDescent="0.25">
      <c r="A156" s="382"/>
      <c r="B156" s="383"/>
      <c r="C156" s="383"/>
      <c r="D156" s="383"/>
      <c r="E156" s="383"/>
      <c r="F156" s="383"/>
      <c r="G156" s="383"/>
      <c r="H156" s="383"/>
      <c r="I156" s="384"/>
    </row>
    <row r="157" spans="1:9" thickBot="1" x14ac:dyDescent="0.25">
      <c r="A157" s="288" t="s">
        <v>134</v>
      </c>
      <c r="B157" s="289" t="s">
        <v>6</v>
      </c>
      <c r="C157" s="289" t="s">
        <v>7</v>
      </c>
      <c r="D157" s="289" t="s">
        <v>8</v>
      </c>
      <c r="E157" s="290" t="s">
        <v>9</v>
      </c>
      <c r="F157" s="290" t="s">
        <v>124</v>
      </c>
      <c r="G157" s="291" t="s">
        <v>9</v>
      </c>
      <c r="H157" s="292"/>
      <c r="I157" s="293"/>
    </row>
    <row r="158" spans="1:9" ht="16.5" thickTop="1" thickBot="1" x14ac:dyDescent="0.25">
      <c r="A158" s="294" t="s">
        <v>98</v>
      </c>
      <c r="B158" s="295"/>
      <c r="C158" s="296"/>
      <c r="D158" s="296"/>
      <c r="E158" s="297"/>
      <c r="F158" s="297"/>
      <c r="G158" s="298"/>
      <c r="H158" s="292"/>
      <c r="I158" s="293"/>
    </row>
    <row r="159" spans="1:9" ht="25.5" thickTop="1" thickBot="1" x14ac:dyDescent="0.25">
      <c r="A159" s="299" t="s">
        <v>192</v>
      </c>
      <c r="B159" s="300">
        <v>93.7</v>
      </c>
      <c r="C159" s="301" t="s">
        <v>102</v>
      </c>
      <c r="D159" s="189">
        <v>185</v>
      </c>
      <c r="E159" s="297">
        <f>SUM(B159)*D159</f>
        <v>17334.5</v>
      </c>
      <c r="F159" s="302">
        <v>2</v>
      </c>
      <c r="G159" s="303">
        <f>SUM(E159*F159)</f>
        <v>34669</v>
      </c>
      <c r="H159" s="292"/>
      <c r="I159" s="293"/>
    </row>
    <row r="160" spans="1:9" ht="16.5" thickTop="1" thickBot="1" x14ac:dyDescent="0.25">
      <c r="A160" s="304" t="s">
        <v>150</v>
      </c>
      <c r="B160" s="305"/>
      <c r="C160" s="306"/>
      <c r="D160" s="306"/>
      <c r="E160" s="306"/>
      <c r="F160" s="307"/>
      <c r="G160" s="308">
        <f>SUM(G159:G159)</f>
        <v>34669</v>
      </c>
      <c r="H160" s="292"/>
      <c r="I160" s="293"/>
    </row>
    <row r="161" spans="1:9" thickBot="1" x14ac:dyDescent="0.25">
      <c r="A161" s="382"/>
      <c r="B161" s="383"/>
      <c r="C161" s="383"/>
      <c r="D161" s="383"/>
      <c r="E161" s="383"/>
      <c r="F161" s="383"/>
      <c r="G161" s="383"/>
      <c r="H161" s="383"/>
      <c r="I161" s="384"/>
    </row>
    <row r="162" spans="1:9" thickBot="1" x14ac:dyDescent="0.25">
      <c r="A162" s="288" t="s">
        <v>144</v>
      </c>
      <c r="B162" s="289" t="s">
        <v>6</v>
      </c>
      <c r="C162" s="289" t="s">
        <v>7</v>
      </c>
      <c r="D162" s="289" t="s">
        <v>8</v>
      </c>
      <c r="E162" s="290" t="s">
        <v>9</v>
      </c>
      <c r="F162" s="290" t="s">
        <v>124</v>
      </c>
      <c r="G162" s="291" t="s">
        <v>9</v>
      </c>
      <c r="H162" s="292"/>
      <c r="I162" s="293"/>
    </row>
    <row r="163" spans="1:9" ht="16.5" thickTop="1" thickBot="1" x14ac:dyDescent="0.25">
      <c r="A163" s="294" t="s">
        <v>98</v>
      </c>
      <c r="B163" s="295"/>
      <c r="C163" s="296"/>
      <c r="D163" s="296"/>
      <c r="E163" s="297"/>
      <c r="F163" s="297"/>
      <c r="G163" s="298"/>
      <c r="H163" s="292"/>
      <c r="I163" s="293"/>
    </row>
    <row r="164" spans="1:9" ht="25.5" thickTop="1" thickBot="1" x14ac:dyDescent="0.25">
      <c r="A164" s="299" t="s">
        <v>192</v>
      </c>
      <c r="B164" s="300">
        <v>97.9</v>
      </c>
      <c r="C164" s="301" t="s">
        <v>102</v>
      </c>
      <c r="D164" s="189">
        <v>185</v>
      </c>
      <c r="E164" s="297">
        <f>SUM(B164)*D164</f>
        <v>18111.5</v>
      </c>
      <c r="F164" s="302">
        <v>2</v>
      </c>
      <c r="G164" s="303">
        <f>SUM(E164*F164)</f>
        <v>36223</v>
      </c>
      <c r="H164" s="292"/>
      <c r="I164" s="293"/>
    </row>
    <row r="165" spans="1:9" ht="16.5" thickTop="1" thickBot="1" x14ac:dyDescent="0.25">
      <c r="A165" s="304" t="s">
        <v>151</v>
      </c>
      <c r="B165" s="305"/>
      <c r="C165" s="306"/>
      <c r="D165" s="306"/>
      <c r="E165" s="306"/>
      <c r="F165" s="307"/>
      <c r="G165" s="308">
        <f>SUM(G164:G164)</f>
        <v>36223</v>
      </c>
      <c r="H165" s="292"/>
      <c r="I165" s="293"/>
    </row>
    <row r="166" spans="1:9" thickBot="1" x14ac:dyDescent="0.25">
      <c r="A166" s="385"/>
      <c r="B166" s="386"/>
      <c r="C166" s="386"/>
      <c r="D166" s="386"/>
      <c r="E166" s="386"/>
      <c r="F166" s="386"/>
      <c r="G166" s="386"/>
      <c r="H166" s="386"/>
      <c r="I166" s="387"/>
    </row>
    <row r="167" spans="1:9" thickBot="1" x14ac:dyDescent="0.25">
      <c r="A167" s="288" t="s">
        <v>144</v>
      </c>
      <c r="B167" s="289" t="s">
        <v>6</v>
      </c>
      <c r="C167" s="289" t="s">
        <v>7</v>
      </c>
      <c r="D167" s="289" t="s">
        <v>8</v>
      </c>
      <c r="E167" s="290" t="s">
        <v>9</v>
      </c>
      <c r="F167" s="290" t="s">
        <v>124</v>
      </c>
      <c r="G167" s="291" t="s">
        <v>9</v>
      </c>
      <c r="H167" s="292"/>
      <c r="I167" s="293"/>
    </row>
    <row r="168" spans="1:9" ht="16.5" thickTop="1" thickBot="1" x14ac:dyDescent="0.25">
      <c r="A168" s="294" t="s">
        <v>98</v>
      </c>
      <c r="B168" s="295"/>
      <c r="C168" s="296"/>
      <c r="D168" s="296"/>
      <c r="E168" s="297"/>
      <c r="F168" s="297"/>
      <c r="G168" s="298"/>
      <c r="H168" s="292"/>
      <c r="I168" s="293"/>
    </row>
    <row r="169" spans="1:9" ht="25.5" thickTop="1" thickBot="1" x14ac:dyDescent="0.25">
      <c r="A169" s="299" t="s">
        <v>192</v>
      </c>
      <c r="B169" s="300">
        <v>108.5</v>
      </c>
      <c r="C169" s="301" t="s">
        <v>102</v>
      </c>
      <c r="D169" s="189">
        <v>185</v>
      </c>
      <c r="E169" s="297">
        <f>SUM(B169)*D169</f>
        <v>20072.5</v>
      </c>
      <c r="F169" s="302">
        <v>2</v>
      </c>
      <c r="G169" s="303">
        <f>SUM(E169*F169)</f>
        <v>40145</v>
      </c>
      <c r="H169" s="292"/>
      <c r="I169" s="293"/>
    </row>
    <row r="170" spans="1:9" ht="16.5" thickTop="1" thickBot="1" x14ac:dyDescent="0.25">
      <c r="A170" s="304" t="s">
        <v>152</v>
      </c>
      <c r="B170" s="305"/>
      <c r="C170" s="306"/>
      <c r="D170" s="306"/>
      <c r="E170" s="306"/>
      <c r="F170" s="307"/>
      <c r="G170" s="308">
        <f>SUM(G169:G169)</f>
        <v>40145</v>
      </c>
      <c r="H170" s="316"/>
      <c r="I170" s="317"/>
    </row>
    <row r="171" spans="1:9" thickBot="1" x14ac:dyDescent="0.25">
      <c r="A171" s="373"/>
      <c r="B171" s="373"/>
      <c r="C171" s="373"/>
      <c r="D171" s="373"/>
      <c r="E171" s="373"/>
      <c r="F171" s="373"/>
      <c r="G171" s="373"/>
      <c r="H171" s="373"/>
      <c r="I171" s="373"/>
    </row>
    <row r="172" spans="1:9" thickBot="1" x14ac:dyDescent="0.25">
      <c r="A172" s="318" t="s">
        <v>70</v>
      </c>
      <c r="B172" s="289" t="s">
        <v>6</v>
      </c>
      <c r="C172" s="289" t="s">
        <v>7</v>
      </c>
      <c r="D172" s="289" t="s">
        <v>8</v>
      </c>
      <c r="E172" s="319" t="s">
        <v>9</v>
      </c>
      <c r="F172" s="290"/>
      <c r="G172" s="291"/>
      <c r="H172" s="320"/>
      <c r="I172" s="321"/>
    </row>
    <row r="173" spans="1:9" ht="16.5" thickTop="1" thickBot="1" x14ac:dyDescent="0.25">
      <c r="A173" s="322" t="s">
        <v>71</v>
      </c>
      <c r="B173" s="323"/>
      <c r="C173" s="324"/>
      <c r="D173" s="324"/>
      <c r="E173" s="325"/>
      <c r="F173" s="326"/>
      <c r="G173" s="327"/>
      <c r="H173" s="328"/>
      <c r="I173" s="325"/>
    </row>
    <row r="174" spans="1:9" thickTop="1" x14ac:dyDescent="0.2">
      <c r="A174" s="329" t="s">
        <v>101</v>
      </c>
      <c r="B174" s="301">
        <v>4922</v>
      </c>
      <c r="C174" s="324" t="s">
        <v>68</v>
      </c>
      <c r="D174" s="189">
        <v>12</v>
      </c>
      <c r="E174" s="297">
        <f>SUM(B174)*D174</f>
        <v>59064</v>
      </c>
      <c r="F174" s="297"/>
      <c r="G174" s="330"/>
      <c r="H174" s="328"/>
      <c r="I174" s="325"/>
    </row>
    <row r="175" spans="1:9" thickBot="1" x14ac:dyDescent="0.25">
      <c r="A175" s="331" t="s">
        <v>72</v>
      </c>
      <c r="B175" s="301">
        <v>4922</v>
      </c>
      <c r="C175" s="324" t="s">
        <v>68</v>
      </c>
      <c r="D175" s="189">
        <v>0.5</v>
      </c>
      <c r="E175" s="297">
        <f t="shared" ref="E175:E197" si="3">SUM(B175)*D175</f>
        <v>2461</v>
      </c>
      <c r="F175" s="297"/>
      <c r="G175" s="330"/>
      <c r="H175" s="328"/>
      <c r="I175" s="325"/>
    </row>
    <row r="176" spans="1:9" ht="16.5" thickTop="1" thickBot="1" x14ac:dyDescent="0.25">
      <c r="A176" s="322" t="s">
        <v>73</v>
      </c>
      <c r="B176" s="301"/>
      <c r="C176" s="324"/>
      <c r="D176" s="332"/>
      <c r="E176" s="297"/>
      <c r="F176" s="297"/>
      <c r="G176" s="330"/>
      <c r="H176" s="328"/>
      <c r="I176" s="325"/>
    </row>
    <row r="177" spans="1:9" thickTop="1" x14ac:dyDescent="0.2">
      <c r="A177" s="333" t="s">
        <v>203</v>
      </c>
      <c r="B177" s="301">
        <v>575</v>
      </c>
      <c r="C177" s="324" t="s">
        <v>68</v>
      </c>
      <c r="D177" s="189">
        <v>119.8</v>
      </c>
      <c r="E177" s="297">
        <f t="shared" si="3"/>
        <v>68885</v>
      </c>
      <c r="F177" s="297"/>
      <c r="G177" s="330"/>
      <c r="H177" s="328"/>
      <c r="I177" s="325"/>
    </row>
    <row r="178" spans="1:9" ht="15" x14ac:dyDescent="0.2">
      <c r="A178" s="334" t="s">
        <v>204</v>
      </c>
      <c r="B178" s="324">
        <v>0</v>
      </c>
      <c r="C178" s="324" t="s">
        <v>68</v>
      </c>
      <c r="D178" s="189"/>
      <c r="E178" s="297">
        <f t="shared" si="3"/>
        <v>0</v>
      </c>
      <c r="F178" s="297"/>
      <c r="G178" s="330"/>
      <c r="H178" s="328"/>
      <c r="I178" s="325"/>
    </row>
    <row r="179" spans="1:9" ht="15" x14ac:dyDescent="0.2">
      <c r="A179" s="334" t="s">
        <v>205</v>
      </c>
      <c r="B179" s="301">
        <v>84</v>
      </c>
      <c r="C179" s="324" t="s">
        <v>68</v>
      </c>
      <c r="D179" s="189">
        <v>122</v>
      </c>
      <c r="E179" s="297">
        <f t="shared" si="3"/>
        <v>10248</v>
      </c>
      <c r="F179" s="297"/>
      <c r="G179" s="330"/>
      <c r="H179" s="328"/>
      <c r="I179" s="325"/>
    </row>
    <row r="180" spans="1:9" ht="15" x14ac:dyDescent="0.2">
      <c r="A180" s="334" t="s">
        <v>99</v>
      </c>
      <c r="B180" s="301">
        <v>441</v>
      </c>
      <c r="C180" s="324" t="s">
        <v>68</v>
      </c>
      <c r="D180" s="189">
        <v>135</v>
      </c>
      <c r="E180" s="297">
        <f t="shared" si="3"/>
        <v>59535</v>
      </c>
      <c r="F180" s="297"/>
      <c r="G180" s="330"/>
      <c r="H180" s="328"/>
      <c r="I180" s="325"/>
    </row>
    <row r="181" spans="1:9" thickBot="1" x14ac:dyDescent="0.25">
      <c r="A181" s="335" t="s">
        <v>206</v>
      </c>
      <c r="B181" s="301">
        <v>541</v>
      </c>
      <c r="C181" s="324" t="s">
        <v>68</v>
      </c>
      <c r="D181" s="189">
        <v>102</v>
      </c>
      <c r="E181" s="297">
        <f t="shared" si="3"/>
        <v>55182</v>
      </c>
      <c r="F181" s="297"/>
      <c r="G181" s="330"/>
      <c r="H181" s="328"/>
      <c r="I181" s="325"/>
    </row>
    <row r="182" spans="1:9" ht="16.5" thickTop="1" thickBot="1" x14ac:dyDescent="0.25">
      <c r="A182" s="322" t="s">
        <v>74</v>
      </c>
      <c r="B182" s="301"/>
      <c r="C182" s="324"/>
      <c r="D182" s="332"/>
      <c r="E182" s="297"/>
      <c r="F182" s="297"/>
      <c r="G182" s="330"/>
      <c r="H182" s="328"/>
      <c r="I182" s="325"/>
    </row>
    <row r="183" spans="1:9" thickTop="1" x14ac:dyDescent="0.2">
      <c r="A183" s="333" t="s">
        <v>100</v>
      </c>
      <c r="B183" s="301">
        <v>1795</v>
      </c>
      <c r="C183" s="324" t="s">
        <v>68</v>
      </c>
      <c r="D183" s="189">
        <v>20</v>
      </c>
      <c r="E183" s="297">
        <f t="shared" si="3"/>
        <v>35900</v>
      </c>
      <c r="F183" s="297"/>
      <c r="G183" s="330"/>
      <c r="H183" s="328"/>
      <c r="I183" s="325"/>
    </row>
    <row r="184" spans="1:9" ht="15" x14ac:dyDescent="0.2">
      <c r="A184" s="334" t="s">
        <v>75</v>
      </c>
      <c r="B184" s="301">
        <v>449</v>
      </c>
      <c r="C184" s="324" t="s">
        <v>68</v>
      </c>
      <c r="D184" s="189">
        <v>35</v>
      </c>
      <c r="E184" s="297">
        <f t="shared" si="3"/>
        <v>15715</v>
      </c>
      <c r="F184" s="297"/>
      <c r="G184" s="330"/>
      <c r="H184" s="328"/>
      <c r="I184" s="325"/>
    </row>
    <row r="185" spans="1:9" ht="15" x14ac:dyDescent="0.2">
      <c r="A185" s="336" t="s">
        <v>125</v>
      </c>
      <c r="B185" s="248">
        <v>20</v>
      </c>
      <c r="C185" s="248" t="s">
        <v>119</v>
      </c>
      <c r="D185" s="190">
        <v>145</v>
      </c>
      <c r="E185" s="297">
        <f t="shared" si="3"/>
        <v>2900</v>
      </c>
      <c r="F185" s="297"/>
      <c r="G185" s="330"/>
      <c r="H185" s="328"/>
      <c r="I185" s="325"/>
    </row>
    <row r="186" spans="1:9" ht="15" x14ac:dyDescent="0.2">
      <c r="A186" s="334" t="s">
        <v>164</v>
      </c>
      <c r="B186" s="301">
        <v>307</v>
      </c>
      <c r="C186" s="324" t="s">
        <v>103</v>
      </c>
      <c r="D186" s="189">
        <v>55</v>
      </c>
      <c r="E186" s="297">
        <f t="shared" si="3"/>
        <v>16885</v>
      </c>
      <c r="F186" s="297"/>
      <c r="G186" s="330"/>
      <c r="H186" s="328"/>
      <c r="I186" s="325"/>
    </row>
    <row r="187" spans="1:9" thickBot="1" x14ac:dyDescent="0.25">
      <c r="A187" s="335" t="s">
        <v>207</v>
      </c>
      <c r="B187" s="301">
        <v>276</v>
      </c>
      <c r="C187" s="324" t="s">
        <v>103</v>
      </c>
      <c r="D187" s="189">
        <v>80</v>
      </c>
      <c r="E187" s="297">
        <f t="shared" si="3"/>
        <v>22080</v>
      </c>
      <c r="F187" s="297"/>
      <c r="G187" s="330"/>
      <c r="H187" s="328"/>
      <c r="I187" s="325"/>
    </row>
    <row r="188" spans="1:9" ht="16.5" thickTop="1" thickBot="1" x14ac:dyDescent="0.25">
      <c r="A188" s="322" t="s">
        <v>76</v>
      </c>
      <c r="B188" s="323"/>
      <c r="C188" s="301"/>
      <c r="D188" s="337"/>
      <c r="E188" s="297"/>
      <c r="F188" s="297"/>
      <c r="G188" s="330"/>
      <c r="H188" s="328"/>
      <c r="I188" s="325"/>
    </row>
    <row r="189" spans="1:9" thickTop="1" x14ac:dyDescent="0.2">
      <c r="A189" s="329" t="s">
        <v>136</v>
      </c>
      <c r="B189" s="323">
        <v>1</v>
      </c>
      <c r="C189" s="301" t="s">
        <v>67</v>
      </c>
      <c r="D189" s="337">
        <v>70000</v>
      </c>
      <c r="E189" s="297">
        <f t="shared" si="3"/>
        <v>70000</v>
      </c>
      <c r="F189" s="328" t="s">
        <v>174</v>
      </c>
      <c r="G189" s="330"/>
      <c r="H189" s="328"/>
      <c r="I189" s="325"/>
    </row>
    <row r="190" spans="1:9" ht="15" x14ac:dyDescent="0.2">
      <c r="A190" s="338" t="s">
        <v>126</v>
      </c>
      <c r="B190" s="323">
        <v>20</v>
      </c>
      <c r="C190" s="301" t="s">
        <v>67</v>
      </c>
      <c r="D190" s="189">
        <v>2000</v>
      </c>
      <c r="E190" s="297">
        <f t="shared" si="3"/>
        <v>40000</v>
      </c>
      <c r="F190" s="297"/>
      <c r="G190" s="330"/>
      <c r="H190" s="328"/>
      <c r="I190" s="325"/>
    </row>
    <row r="191" spans="1:9" thickBot="1" x14ac:dyDescent="0.25">
      <c r="A191" s="331" t="s">
        <v>77</v>
      </c>
      <c r="B191" s="323">
        <v>1</v>
      </c>
      <c r="C191" s="301" t="s">
        <v>67</v>
      </c>
      <c r="D191" s="337">
        <v>5000</v>
      </c>
      <c r="E191" s="297">
        <f t="shared" si="3"/>
        <v>5000</v>
      </c>
      <c r="F191" s="328" t="s">
        <v>174</v>
      </c>
      <c r="G191" s="330"/>
      <c r="H191" s="328"/>
      <c r="I191" s="325"/>
    </row>
    <row r="192" spans="1:9" ht="16.5" thickTop="1" thickBot="1" x14ac:dyDescent="0.25">
      <c r="A192" s="322" t="s">
        <v>78</v>
      </c>
      <c r="B192" s="323"/>
      <c r="C192" s="301"/>
      <c r="D192" s="337"/>
      <c r="E192" s="297"/>
      <c r="F192" s="297"/>
      <c r="G192" s="330"/>
      <c r="H192" s="328"/>
      <c r="I192" s="325"/>
    </row>
    <row r="193" spans="1:9" thickTop="1" x14ac:dyDescent="0.2">
      <c r="A193" s="329" t="s">
        <v>79</v>
      </c>
      <c r="B193" s="323">
        <v>1</v>
      </c>
      <c r="C193" s="301" t="s">
        <v>67</v>
      </c>
      <c r="D193" s="337">
        <v>20000</v>
      </c>
      <c r="E193" s="297">
        <f t="shared" si="3"/>
        <v>20000</v>
      </c>
      <c r="F193" s="328" t="s">
        <v>174</v>
      </c>
      <c r="G193" s="330"/>
      <c r="H193" s="328"/>
      <c r="I193" s="325"/>
    </row>
    <row r="194" spans="1:9" ht="15" x14ac:dyDescent="0.2">
      <c r="A194" s="338" t="s">
        <v>80</v>
      </c>
      <c r="B194" s="323">
        <v>1</v>
      </c>
      <c r="C194" s="301" t="s">
        <v>67</v>
      </c>
      <c r="D194" s="337">
        <v>15000</v>
      </c>
      <c r="E194" s="297">
        <f t="shared" si="3"/>
        <v>15000</v>
      </c>
      <c r="F194" s="328" t="s">
        <v>174</v>
      </c>
      <c r="G194" s="330"/>
      <c r="H194" s="328"/>
      <c r="I194" s="325"/>
    </row>
    <row r="195" spans="1:9" ht="15" x14ac:dyDescent="0.2">
      <c r="A195" s="338" t="s">
        <v>81</v>
      </c>
      <c r="B195" s="301">
        <v>1</v>
      </c>
      <c r="C195" s="301" t="s">
        <v>67</v>
      </c>
      <c r="D195" s="337">
        <v>20000</v>
      </c>
      <c r="E195" s="297">
        <f t="shared" si="3"/>
        <v>20000</v>
      </c>
      <c r="F195" s="328" t="s">
        <v>174</v>
      </c>
      <c r="G195" s="330"/>
      <c r="H195" s="328"/>
      <c r="I195" s="325"/>
    </row>
    <row r="196" spans="1:9" ht="15" x14ac:dyDescent="0.2">
      <c r="A196" s="339" t="s">
        <v>82</v>
      </c>
      <c r="B196" s="301">
        <v>1</v>
      </c>
      <c r="C196" s="301" t="s">
        <v>104</v>
      </c>
      <c r="D196" s="337">
        <v>7000</v>
      </c>
      <c r="E196" s="297">
        <f t="shared" si="3"/>
        <v>7000</v>
      </c>
      <c r="F196" s="328" t="s">
        <v>174</v>
      </c>
      <c r="G196" s="330"/>
      <c r="H196" s="328"/>
      <c r="I196" s="325"/>
    </row>
    <row r="197" spans="1:9" ht="15" x14ac:dyDescent="0.2">
      <c r="A197" s="338" t="s">
        <v>83</v>
      </c>
      <c r="B197" s="301">
        <v>1</v>
      </c>
      <c r="C197" s="301" t="s">
        <v>67</v>
      </c>
      <c r="D197" s="337">
        <v>10000</v>
      </c>
      <c r="E197" s="297">
        <f t="shared" si="3"/>
        <v>10000</v>
      </c>
      <c r="F197" s="328" t="s">
        <v>174</v>
      </c>
      <c r="G197" s="330"/>
      <c r="H197" s="328"/>
      <c r="I197" s="325"/>
    </row>
    <row r="198" spans="1:9" thickBot="1" x14ac:dyDescent="0.25">
      <c r="A198" s="338" t="s">
        <v>84</v>
      </c>
      <c r="B198" s="301">
        <v>1</v>
      </c>
      <c r="C198" s="301" t="s">
        <v>67</v>
      </c>
      <c r="D198" s="337">
        <v>5000</v>
      </c>
      <c r="E198" s="297">
        <f>SUM(B198)*D198</f>
        <v>5000</v>
      </c>
      <c r="F198" s="340" t="s">
        <v>174</v>
      </c>
      <c r="G198" s="341"/>
      <c r="H198" s="328"/>
      <c r="I198" s="325"/>
    </row>
    <row r="199" spans="1:9" s="344" customFormat="1" ht="18" customHeight="1" thickBot="1" x14ac:dyDescent="0.25">
      <c r="A199" s="304" t="s">
        <v>127</v>
      </c>
      <c r="B199" s="305"/>
      <c r="C199" s="306"/>
      <c r="D199" s="306"/>
      <c r="E199" s="306"/>
      <c r="F199" s="307"/>
      <c r="G199" s="308">
        <f>SUM(E174:E198)</f>
        <v>540855</v>
      </c>
      <c r="H199" s="342"/>
      <c r="I199" s="343"/>
    </row>
    <row r="200" spans="1:9" s="344" customFormat="1" thickBot="1" x14ac:dyDescent="0.25">
      <c r="A200" s="374"/>
      <c r="B200" s="374"/>
      <c r="C200" s="374"/>
      <c r="D200" s="374"/>
      <c r="E200" s="374"/>
      <c r="F200" s="374"/>
      <c r="G200" s="374"/>
      <c r="H200" s="374"/>
      <c r="I200" s="375"/>
    </row>
    <row r="201" spans="1:9" s="344" customFormat="1" thickBot="1" x14ac:dyDescent="0.25">
      <c r="A201" s="376" t="s">
        <v>143</v>
      </c>
      <c r="B201" s="376"/>
      <c r="C201" s="376"/>
      <c r="D201" s="376"/>
      <c r="E201" s="377"/>
      <c r="F201" s="345"/>
      <c r="G201" s="346" t="s">
        <v>145</v>
      </c>
      <c r="H201" s="347"/>
      <c r="I201" s="348"/>
    </row>
    <row r="202" spans="1:9" s="344" customFormat="1" ht="15" x14ac:dyDescent="0.2">
      <c r="A202" s="349"/>
      <c r="B202" s="350"/>
      <c r="C202" s="351"/>
      <c r="D202" s="351"/>
      <c r="E202" s="351"/>
      <c r="F202" s="352"/>
      <c r="G202" s="353"/>
      <c r="H202" s="347"/>
      <c r="I202" s="348"/>
    </row>
    <row r="203" spans="1:9" s="344" customFormat="1" ht="15" x14ac:dyDescent="0.2">
      <c r="A203" s="354" t="s">
        <v>10</v>
      </c>
      <c r="B203" s="355"/>
      <c r="C203" s="356"/>
      <c r="D203" s="356"/>
      <c r="E203" s="356"/>
      <c r="F203" s="357"/>
      <c r="G203" s="358">
        <f>SUM(E127)</f>
        <v>211690</v>
      </c>
      <c r="H203" s="347"/>
      <c r="I203" s="348"/>
    </row>
    <row r="204" spans="1:9" s="344" customFormat="1" ht="15" x14ac:dyDescent="0.2">
      <c r="A204" s="354" t="s">
        <v>128</v>
      </c>
      <c r="B204" s="355"/>
      <c r="C204" s="356"/>
      <c r="D204" s="356"/>
      <c r="E204" s="356"/>
      <c r="F204" s="357"/>
      <c r="G204" s="359">
        <f>SUM(G139,G144,G149,G154,G159,G164,G169)</f>
        <v>301032</v>
      </c>
      <c r="H204" s="347"/>
      <c r="I204" s="348"/>
    </row>
    <row r="205" spans="1:9" s="344" customFormat="1" ht="15" x14ac:dyDescent="0.2">
      <c r="A205" s="354" t="s">
        <v>129</v>
      </c>
      <c r="B205" s="355"/>
      <c r="C205" s="356"/>
      <c r="D205" s="356"/>
      <c r="E205" s="356"/>
      <c r="F205" s="357"/>
      <c r="G205" s="359">
        <f>SUM(G199)</f>
        <v>540855</v>
      </c>
      <c r="H205" s="347"/>
      <c r="I205" s="348"/>
    </row>
    <row r="206" spans="1:9" s="344" customFormat="1" ht="15" x14ac:dyDescent="0.2">
      <c r="A206" s="354" t="s">
        <v>208</v>
      </c>
      <c r="B206" s="355"/>
      <c r="C206" s="356"/>
      <c r="D206" s="356"/>
      <c r="E206" s="356"/>
      <c r="F206" s="357"/>
      <c r="G206" s="359">
        <v>1600000</v>
      </c>
      <c r="H206" s="347"/>
      <c r="I206" s="348"/>
    </row>
    <row r="207" spans="1:9" s="344" customFormat="1" ht="15" x14ac:dyDescent="0.2">
      <c r="A207" s="354" t="s">
        <v>166</v>
      </c>
      <c r="B207" s="360"/>
      <c r="C207" s="356"/>
      <c r="D207" s="356"/>
      <c r="E207" s="356"/>
      <c r="F207" s="357"/>
      <c r="G207" s="359">
        <f>SUM(G203:G206)*3%</f>
        <v>79607.31</v>
      </c>
      <c r="H207" s="347"/>
      <c r="I207" s="348"/>
    </row>
    <row r="208" spans="1:9" s="344" customFormat="1" ht="15" x14ac:dyDescent="0.2">
      <c r="A208" s="354" t="s">
        <v>167</v>
      </c>
      <c r="B208" s="355"/>
      <c r="C208" s="356"/>
      <c r="D208" s="356"/>
      <c r="E208" s="356"/>
      <c r="F208" s="357"/>
      <c r="G208" s="359">
        <f>SUM(G203:G207)*E133</f>
        <v>136659.21550000002</v>
      </c>
      <c r="H208" s="347"/>
      <c r="I208" s="348"/>
    </row>
    <row r="209" spans="1:9" s="344" customFormat="1" thickBot="1" x14ac:dyDescent="0.25">
      <c r="A209" s="354"/>
      <c r="B209" s="355"/>
      <c r="C209" s="356"/>
      <c r="D209" s="356"/>
      <c r="E209" s="356"/>
      <c r="F209" s="357"/>
      <c r="G209" s="361"/>
      <c r="H209" s="347"/>
      <c r="I209" s="348"/>
    </row>
    <row r="210" spans="1:9" s="344" customFormat="1" ht="36" customHeight="1" thickBot="1" x14ac:dyDescent="0.25">
      <c r="A210" s="378" t="s">
        <v>185</v>
      </c>
      <c r="B210" s="379"/>
      <c r="C210" s="379"/>
      <c r="D210" s="379"/>
      <c r="E210" s="379"/>
      <c r="F210" s="380"/>
      <c r="G210" s="362">
        <f>SUM(G203:G209)</f>
        <v>2869843.5255</v>
      </c>
      <c r="H210" s="363"/>
      <c r="I210" s="364"/>
    </row>
    <row r="211" spans="1:9" s="344" customFormat="1" ht="15" x14ac:dyDescent="0.2">
      <c r="A211" s="365"/>
      <c r="C211" s="366"/>
      <c r="D211" s="366"/>
      <c r="E211" s="366"/>
      <c r="F211" s="367"/>
      <c r="G211" s="347"/>
      <c r="H211" s="347"/>
      <c r="I211" s="366"/>
    </row>
  </sheetData>
  <sheetProtection password="D842" sheet="1" objects="1" scenarios="1"/>
  <mergeCells count="118">
    <mergeCell ref="F131:I131"/>
    <mergeCell ref="F132:I132"/>
    <mergeCell ref="A32:I32"/>
    <mergeCell ref="A33:I33"/>
    <mergeCell ref="A34:I34"/>
    <mergeCell ref="A35:I35"/>
    <mergeCell ref="A36:I36"/>
    <mergeCell ref="A37:I37"/>
    <mergeCell ref="D5:E5"/>
    <mergeCell ref="A29:I29"/>
    <mergeCell ref="A30:I30"/>
    <mergeCell ref="A31:I31"/>
    <mergeCell ref="F45:I45"/>
    <mergeCell ref="F46:I46"/>
    <mergeCell ref="F47:I47"/>
    <mergeCell ref="F48:I48"/>
    <mergeCell ref="F49:I49"/>
    <mergeCell ref="F50:I50"/>
    <mergeCell ref="A38:I38"/>
    <mergeCell ref="A41:I41"/>
    <mergeCell ref="F42:I42"/>
    <mergeCell ref="F43:I43"/>
    <mergeCell ref="F44:I44"/>
    <mergeCell ref="A39:I39"/>
    <mergeCell ref="A40:I40"/>
    <mergeCell ref="F57:I57"/>
    <mergeCell ref="F58:I58"/>
    <mergeCell ref="F59:I59"/>
    <mergeCell ref="F60:I60"/>
    <mergeCell ref="F61:I61"/>
    <mergeCell ref="F62:I62"/>
    <mergeCell ref="F51:I51"/>
    <mergeCell ref="F52:I52"/>
    <mergeCell ref="F53:I53"/>
    <mergeCell ref="F54:I54"/>
    <mergeCell ref="F55:I55"/>
    <mergeCell ref="F56:I56"/>
    <mergeCell ref="F69:I69"/>
    <mergeCell ref="F70:I70"/>
    <mergeCell ref="F71:I71"/>
    <mergeCell ref="F72:I72"/>
    <mergeCell ref="F73:I73"/>
    <mergeCell ref="F74:I74"/>
    <mergeCell ref="F63:I63"/>
    <mergeCell ref="F64:I64"/>
    <mergeCell ref="F65:I65"/>
    <mergeCell ref="F66:I66"/>
    <mergeCell ref="F67:I67"/>
    <mergeCell ref="F68:I68"/>
    <mergeCell ref="F81:I81"/>
    <mergeCell ref="F82:I82"/>
    <mergeCell ref="F83:I83"/>
    <mergeCell ref="F84:I84"/>
    <mergeCell ref="F85:I85"/>
    <mergeCell ref="F86:I86"/>
    <mergeCell ref="F75:I75"/>
    <mergeCell ref="F76:I76"/>
    <mergeCell ref="F77:I77"/>
    <mergeCell ref="F78:I78"/>
    <mergeCell ref="F79:I79"/>
    <mergeCell ref="F80:I80"/>
    <mergeCell ref="F98:I98"/>
    <mergeCell ref="F99:I99"/>
    <mergeCell ref="F100:I100"/>
    <mergeCell ref="F93:I93"/>
    <mergeCell ref="F94:I94"/>
    <mergeCell ref="F95:I95"/>
    <mergeCell ref="F96:I96"/>
    <mergeCell ref="F97:I97"/>
    <mergeCell ref="F87:I87"/>
    <mergeCell ref="F88:I88"/>
    <mergeCell ref="F89:I89"/>
    <mergeCell ref="F90:I90"/>
    <mergeCell ref="F91:I91"/>
    <mergeCell ref="F92:I92"/>
    <mergeCell ref="F105:I105"/>
    <mergeCell ref="F106:I106"/>
    <mergeCell ref="F107:I107"/>
    <mergeCell ref="F108:I108"/>
    <mergeCell ref="F109:I109"/>
    <mergeCell ref="F110:I110"/>
    <mergeCell ref="F101:I101"/>
    <mergeCell ref="F102:I102"/>
    <mergeCell ref="F103:I103"/>
    <mergeCell ref="F104:I104"/>
    <mergeCell ref="F116:I116"/>
    <mergeCell ref="F117:I117"/>
    <mergeCell ref="F118:I118"/>
    <mergeCell ref="F119:I119"/>
    <mergeCell ref="F120:I120"/>
    <mergeCell ref="F111:I111"/>
    <mergeCell ref="F112:I112"/>
    <mergeCell ref="F113:I113"/>
    <mergeCell ref="F114:I114"/>
    <mergeCell ref="A171:I171"/>
    <mergeCell ref="A200:I200"/>
    <mergeCell ref="A201:E201"/>
    <mergeCell ref="A210:F210"/>
    <mergeCell ref="B7:H7"/>
    <mergeCell ref="B4:H4"/>
    <mergeCell ref="A141:I141"/>
    <mergeCell ref="A146:I146"/>
    <mergeCell ref="A151:I151"/>
    <mergeCell ref="A156:I156"/>
    <mergeCell ref="A161:I161"/>
    <mergeCell ref="A166:I166"/>
    <mergeCell ref="F127:I127"/>
    <mergeCell ref="F128:I128"/>
    <mergeCell ref="F130:I130"/>
    <mergeCell ref="F133:I133"/>
    <mergeCell ref="A136:I136"/>
    <mergeCell ref="F121:I121"/>
    <mergeCell ref="F122:I122"/>
    <mergeCell ref="F123:I123"/>
    <mergeCell ref="F124:I124"/>
    <mergeCell ref="F125:I125"/>
    <mergeCell ref="F126:I126"/>
    <mergeCell ref="F115:I115"/>
  </mergeCells>
  <pageMargins left="0.7" right="0.7" top="0.75" bottom="0.75" header="0.3" footer="0.3"/>
  <pageSetup paperSize="8" scale="73" fitToHeight="0" orientation="portrait" r:id="rId1"/>
  <rowBreaks count="2" manualBreakCount="2">
    <brk id="68" max="8" man="1"/>
    <brk id="134"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1"/>
  <sheetViews>
    <sheetView view="pageBreakPreview" zoomScaleNormal="100" zoomScaleSheetLayoutView="100" workbookViewId="0">
      <selection activeCell="B4" sqref="B4:H4"/>
    </sheetView>
  </sheetViews>
  <sheetFormatPr defaultRowHeight="15.75" x14ac:dyDescent="0.25"/>
  <cols>
    <col min="1" max="1" width="49.44140625" customWidth="1"/>
    <col min="2" max="2" width="17.109375" customWidth="1"/>
    <col min="3" max="3" width="8.88671875" style="26"/>
    <col min="5" max="5" width="10.88671875" customWidth="1"/>
    <col min="6" max="6" width="14.77734375" style="18" customWidth="1"/>
    <col min="7" max="7" width="15.33203125" style="24" customWidth="1"/>
    <col min="8" max="8" width="17" style="24" customWidth="1"/>
    <col min="9" max="9" width="7.21875" customWidth="1"/>
  </cols>
  <sheetData>
    <row r="1" spans="1:9" ht="30" customHeight="1" x14ac:dyDescent="0.25">
      <c r="A1" s="36" t="s">
        <v>69</v>
      </c>
      <c r="B1" s="3"/>
      <c r="C1" s="27"/>
      <c r="D1" s="3"/>
      <c r="E1" s="3"/>
      <c r="F1" s="14"/>
      <c r="G1" s="20"/>
      <c r="H1" s="20"/>
      <c r="I1" s="4"/>
    </row>
    <row r="2" spans="1:9" ht="30" customHeight="1" x14ac:dyDescent="0.25">
      <c r="A2" s="6" t="s">
        <v>188</v>
      </c>
      <c r="B2" s="7"/>
      <c r="C2" s="28"/>
      <c r="D2" s="1"/>
      <c r="E2" s="1"/>
      <c r="F2" s="15"/>
      <c r="G2" s="21"/>
      <c r="H2" s="21"/>
      <c r="I2" s="5"/>
    </row>
    <row r="3" spans="1:9" ht="30" customHeight="1" x14ac:dyDescent="0.25">
      <c r="A3" s="6" t="s">
        <v>21</v>
      </c>
      <c r="B3" s="1"/>
      <c r="C3" s="28"/>
      <c r="D3" s="1"/>
      <c r="E3" s="1"/>
      <c r="F3" s="15"/>
      <c r="G3" s="21"/>
      <c r="H3" s="21"/>
      <c r="I3" s="5"/>
    </row>
    <row r="4" spans="1:9" ht="30" customHeight="1" x14ac:dyDescent="0.2">
      <c r="A4" s="35" t="s">
        <v>105</v>
      </c>
      <c r="B4" s="371" t="s">
        <v>187</v>
      </c>
      <c r="C4" s="371"/>
      <c r="D4" s="371"/>
      <c r="E4" s="371"/>
      <c r="F4" s="371"/>
      <c r="G4" s="371"/>
      <c r="H4" s="371"/>
      <c r="I4" s="5"/>
    </row>
    <row r="5" spans="1:9" ht="30.75" customHeight="1" x14ac:dyDescent="0.25">
      <c r="A5" s="35" t="s">
        <v>218</v>
      </c>
      <c r="B5" s="9"/>
      <c r="C5" s="28"/>
      <c r="D5" s="482"/>
      <c r="E5" s="482"/>
      <c r="F5" s="16"/>
      <c r="G5" s="22"/>
      <c r="H5" s="21"/>
      <c r="I5" s="5"/>
    </row>
    <row r="6" spans="1:9" ht="30.75" customHeight="1" x14ac:dyDescent="0.25">
      <c r="A6" s="35" t="s">
        <v>182</v>
      </c>
      <c r="B6" s="9"/>
      <c r="C6" s="28"/>
      <c r="D6" s="166"/>
      <c r="E6" s="166"/>
      <c r="F6" s="16"/>
      <c r="G6" s="22"/>
      <c r="H6" s="21"/>
      <c r="I6" s="5"/>
    </row>
    <row r="7" spans="1:9" ht="30.75" customHeight="1" x14ac:dyDescent="0.2">
      <c r="A7" s="35" t="s">
        <v>137</v>
      </c>
      <c r="B7" s="483" t="s">
        <v>209</v>
      </c>
      <c r="C7" s="483"/>
      <c r="D7" s="483"/>
      <c r="E7" s="483"/>
      <c r="F7" s="483"/>
      <c r="G7" s="483"/>
      <c r="H7" s="483"/>
      <c r="I7" s="5"/>
    </row>
    <row r="8" spans="1:9" ht="11.25" customHeight="1" thickBot="1" x14ac:dyDescent="0.3">
      <c r="A8" s="38"/>
      <c r="B8" s="11"/>
      <c r="C8" s="34"/>
      <c r="D8" s="11"/>
      <c r="E8" s="11"/>
      <c r="F8" s="17"/>
      <c r="G8" s="23"/>
      <c r="H8" s="23"/>
      <c r="I8" s="12"/>
    </row>
    <row r="9" spans="1:9" x14ac:dyDescent="0.25">
      <c r="A9" s="2"/>
      <c r="B9" s="3"/>
      <c r="C9" s="27"/>
      <c r="D9" s="3"/>
      <c r="E9" s="3"/>
      <c r="F9" s="14"/>
      <c r="G9" s="20"/>
      <c r="H9" s="20"/>
      <c r="I9" s="4"/>
    </row>
    <row r="10" spans="1:9" x14ac:dyDescent="0.25">
      <c r="A10" s="13" t="s">
        <v>154</v>
      </c>
      <c r="B10" s="1"/>
      <c r="C10" s="28"/>
      <c r="D10" s="1"/>
      <c r="E10" s="1"/>
      <c r="F10" s="15"/>
      <c r="G10" s="21"/>
      <c r="H10" s="21"/>
      <c r="I10" s="5"/>
    </row>
    <row r="11" spans="1:9" x14ac:dyDescent="0.25">
      <c r="A11" s="8"/>
      <c r="B11" s="1"/>
      <c r="C11" s="28"/>
      <c r="D11" s="1"/>
      <c r="E11" s="1"/>
      <c r="F11" s="15"/>
      <c r="G11" s="21"/>
      <c r="H11" s="21"/>
      <c r="I11" s="5"/>
    </row>
    <row r="12" spans="1:9" ht="15" customHeight="1" x14ac:dyDescent="0.25">
      <c r="A12" s="145" t="s">
        <v>3</v>
      </c>
      <c r="B12" s="140" t="s">
        <v>131</v>
      </c>
      <c r="C12" s="140"/>
      <c r="D12" s="139"/>
      <c r="E12" s="147" t="s">
        <v>169</v>
      </c>
      <c r="F12" s="139"/>
      <c r="G12" s="139"/>
      <c r="H12" s="139"/>
      <c r="I12" s="99"/>
    </row>
    <row r="13" spans="1:9" x14ac:dyDescent="0.2">
      <c r="A13" s="145" t="s">
        <v>168</v>
      </c>
      <c r="B13" s="143">
        <v>61.9</v>
      </c>
      <c r="C13" s="37" t="s">
        <v>138</v>
      </c>
      <c r="D13" s="37"/>
      <c r="E13" s="141">
        <v>4</v>
      </c>
      <c r="F13" s="142">
        <f t="shared" ref="F13:F19" si="0">SUM(B13)*E13</f>
        <v>247.6</v>
      </c>
      <c r="G13" s="138" t="s">
        <v>176</v>
      </c>
      <c r="H13" s="138"/>
      <c r="I13" s="25"/>
    </row>
    <row r="14" spans="1:9" x14ac:dyDescent="0.2">
      <c r="A14" s="145"/>
      <c r="B14" s="144">
        <v>70.099999999999994</v>
      </c>
      <c r="C14" s="37" t="s">
        <v>139</v>
      </c>
      <c r="D14" s="37"/>
      <c r="E14" s="141">
        <v>4</v>
      </c>
      <c r="F14" s="142">
        <f t="shared" si="0"/>
        <v>280.39999999999998</v>
      </c>
      <c r="G14" s="138" t="s">
        <v>177</v>
      </c>
      <c r="H14" s="138"/>
      <c r="I14" s="25"/>
    </row>
    <row r="15" spans="1:9" x14ac:dyDescent="0.2">
      <c r="A15" s="145"/>
      <c r="B15" s="144">
        <v>80.099999999999994</v>
      </c>
      <c r="C15" s="37" t="s">
        <v>139</v>
      </c>
      <c r="D15" s="37"/>
      <c r="E15" s="141">
        <v>2</v>
      </c>
      <c r="F15" s="142">
        <f t="shared" si="0"/>
        <v>160.19999999999999</v>
      </c>
      <c r="G15" s="138" t="s">
        <v>178</v>
      </c>
      <c r="H15" s="138"/>
      <c r="I15" s="25"/>
    </row>
    <row r="16" spans="1:9" x14ac:dyDescent="0.2">
      <c r="A16" s="145"/>
      <c r="B16" s="144">
        <v>84.7</v>
      </c>
      <c r="C16" s="37" t="s">
        <v>140</v>
      </c>
      <c r="D16" s="37"/>
      <c r="E16" s="141">
        <v>4</v>
      </c>
      <c r="F16" s="142">
        <f t="shared" si="0"/>
        <v>338.8</v>
      </c>
      <c r="G16" s="138" t="s">
        <v>179</v>
      </c>
      <c r="H16" s="138"/>
      <c r="I16" s="25"/>
    </row>
    <row r="17" spans="1:11" x14ac:dyDescent="0.2">
      <c r="A17" s="145"/>
      <c r="B17" s="144">
        <v>93.7</v>
      </c>
      <c r="C17" s="37" t="s">
        <v>140</v>
      </c>
      <c r="D17" s="37"/>
      <c r="E17" s="141">
        <v>2</v>
      </c>
      <c r="F17" s="142">
        <f t="shared" si="0"/>
        <v>187.4</v>
      </c>
      <c r="G17" s="138" t="s">
        <v>189</v>
      </c>
      <c r="H17" s="138"/>
      <c r="I17" s="25"/>
    </row>
    <row r="18" spans="1:11" x14ac:dyDescent="0.2">
      <c r="A18" s="145"/>
      <c r="B18" s="144">
        <v>97.9</v>
      </c>
      <c r="C18" s="37" t="s">
        <v>141</v>
      </c>
      <c r="D18" s="37"/>
      <c r="E18" s="141">
        <v>2</v>
      </c>
      <c r="F18" s="142">
        <f t="shared" si="0"/>
        <v>195.8</v>
      </c>
      <c r="G18" s="138" t="s">
        <v>180</v>
      </c>
      <c r="H18" s="138"/>
      <c r="I18" s="25"/>
    </row>
    <row r="19" spans="1:11" x14ac:dyDescent="0.2">
      <c r="A19" s="145"/>
      <c r="B19" s="144">
        <v>108.5</v>
      </c>
      <c r="C19" s="37" t="s">
        <v>141</v>
      </c>
      <c r="D19" s="37"/>
      <c r="E19" s="141">
        <v>2</v>
      </c>
      <c r="F19" s="142">
        <f t="shared" si="0"/>
        <v>217</v>
      </c>
      <c r="G19" s="138" t="s">
        <v>181</v>
      </c>
      <c r="H19" s="138"/>
      <c r="I19" s="25"/>
    </row>
    <row r="20" spans="1:11" x14ac:dyDescent="0.2">
      <c r="A20" s="145" t="s">
        <v>130</v>
      </c>
      <c r="B20" s="168">
        <f>SUM(F13:F19)</f>
        <v>1627.2</v>
      </c>
      <c r="C20" s="138"/>
      <c r="D20" s="138"/>
      <c r="E20" s="138"/>
      <c r="F20" s="138"/>
      <c r="G20" s="138"/>
      <c r="H20" s="138"/>
      <c r="I20" s="25"/>
    </row>
    <row r="21" spans="1:11" ht="16.5" customHeight="1" x14ac:dyDescent="0.25">
      <c r="A21" s="146" t="s">
        <v>0</v>
      </c>
      <c r="B21" s="1" t="s">
        <v>155</v>
      </c>
      <c r="C21" s="28"/>
      <c r="D21" s="1"/>
      <c r="E21" s="1"/>
      <c r="F21" s="15"/>
      <c r="G21" s="21"/>
      <c r="H21" s="21"/>
      <c r="I21" s="5"/>
    </row>
    <row r="22" spans="1:11" x14ac:dyDescent="0.25">
      <c r="A22" s="146" t="s">
        <v>1</v>
      </c>
      <c r="B22" s="1" t="s">
        <v>113</v>
      </c>
      <c r="C22" s="28"/>
      <c r="D22" s="1"/>
      <c r="E22" s="1"/>
      <c r="F22" s="15"/>
      <c r="G22" s="21"/>
      <c r="H22" s="21"/>
      <c r="I22" s="5"/>
    </row>
    <row r="23" spans="1:11" x14ac:dyDescent="0.25">
      <c r="A23" s="146" t="s">
        <v>4</v>
      </c>
      <c r="B23" s="169">
        <v>33</v>
      </c>
      <c r="C23" s="7" t="s">
        <v>132</v>
      </c>
      <c r="D23" s="1"/>
      <c r="E23" s="1"/>
      <c r="F23" s="15"/>
      <c r="G23" s="21"/>
      <c r="H23" s="21"/>
      <c r="I23" s="5"/>
    </row>
    <row r="24" spans="1:11" x14ac:dyDescent="0.25">
      <c r="A24" s="146" t="s">
        <v>106</v>
      </c>
      <c r="B24" s="19" t="s">
        <v>170</v>
      </c>
      <c r="C24" s="28"/>
      <c r="D24" s="1"/>
      <c r="E24" s="1"/>
      <c r="F24" s="15"/>
      <c r="G24" s="21"/>
      <c r="H24" s="21"/>
      <c r="I24" s="5"/>
    </row>
    <row r="25" spans="1:11" x14ac:dyDescent="0.25">
      <c r="A25" s="146" t="s">
        <v>2</v>
      </c>
      <c r="B25" s="19" t="s">
        <v>190</v>
      </c>
      <c r="C25" s="28"/>
      <c r="D25" s="1"/>
      <c r="E25" s="1"/>
      <c r="F25" s="15"/>
      <c r="G25" s="21"/>
      <c r="H25" s="21"/>
      <c r="I25" s="5"/>
    </row>
    <row r="26" spans="1:11" ht="16.5" thickBot="1" x14ac:dyDescent="0.3">
      <c r="A26" s="10"/>
      <c r="B26" s="11"/>
      <c r="C26" s="34"/>
      <c r="D26" s="11"/>
      <c r="E26" s="11"/>
      <c r="F26" s="17"/>
      <c r="G26" s="23"/>
      <c r="H26" s="23"/>
      <c r="I26" s="12"/>
    </row>
    <row r="27" spans="1:11" x14ac:dyDescent="0.25">
      <c r="A27" s="2"/>
      <c r="B27" s="3"/>
      <c r="C27" s="27"/>
      <c r="D27" s="3"/>
      <c r="E27" s="3"/>
      <c r="F27" s="14"/>
      <c r="G27" s="20"/>
      <c r="H27" s="20"/>
      <c r="I27" s="4"/>
    </row>
    <row r="28" spans="1:11" ht="18.75" customHeight="1" x14ac:dyDescent="0.2">
      <c r="A28" s="39" t="s">
        <v>22</v>
      </c>
      <c r="B28" s="40"/>
      <c r="C28" s="41"/>
      <c r="D28" s="40"/>
      <c r="E28" s="40"/>
      <c r="F28" s="42"/>
      <c r="G28" s="43"/>
      <c r="H28" s="43"/>
      <c r="I28" s="44"/>
      <c r="K28" s="136"/>
    </row>
    <row r="29" spans="1:11" ht="18.75" customHeight="1" x14ac:dyDescent="0.2">
      <c r="A29" s="484" t="s">
        <v>107</v>
      </c>
      <c r="B29" s="485"/>
      <c r="C29" s="485"/>
      <c r="D29" s="485"/>
      <c r="E29" s="485"/>
      <c r="F29" s="485"/>
      <c r="G29" s="485"/>
      <c r="H29" s="485"/>
      <c r="I29" s="486"/>
      <c r="K29" s="136"/>
    </row>
    <row r="30" spans="1:11" ht="18.75" customHeight="1" x14ac:dyDescent="0.2">
      <c r="A30" s="487" t="s">
        <v>5</v>
      </c>
      <c r="B30" s="488"/>
      <c r="C30" s="488"/>
      <c r="D30" s="488"/>
      <c r="E30" s="488"/>
      <c r="F30" s="488"/>
      <c r="G30" s="488"/>
      <c r="H30" s="488"/>
      <c r="I30" s="489"/>
      <c r="K30" s="136"/>
    </row>
    <row r="31" spans="1:11" ht="55.5" customHeight="1" x14ac:dyDescent="0.2">
      <c r="A31" s="490" t="s">
        <v>193</v>
      </c>
      <c r="B31" s="491"/>
      <c r="C31" s="491"/>
      <c r="D31" s="491"/>
      <c r="E31" s="491"/>
      <c r="F31" s="491"/>
      <c r="G31" s="491"/>
      <c r="H31" s="491"/>
      <c r="I31" s="492"/>
    </row>
    <row r="32" spans="1:11" ht="51" customHeight="1" x14ac:dyDescent="0.2">
      <c r="A32" s="511" t="s">
        <v>194</v>
      </c>
      <c r="B32" s="512"/>
      <c r="C32" s="512"/>
      <c r="D32" s="512"/>
      <c r="E32" s="512"/>
      <c r="F32" s="512"/>
      <c r="G32" s="512"/>
      <c r="H32" s="512"/>
      <c r="I32" s="513"/>
    </row>
    <row r="33" spans="1:9" ht="39.75" customHeight="1" x14ac:dyDescent="0.2">
      <c r="A33" s="490" t="s">
        <v>195</v>
      </c>
      <c r="B33" s="491"/>
      <c r="C33" s="491"/>
      <c r="D33" s="491"/>
      <c r="E33" s="491"/>
      <c r="F33" s="491"/>
      <c r="G33" s="491"/>
      <c r="H33" s="491"/>
      <c r="I33" s="492"/>
    </row>
    <row r="34" spans="1:9" ht="18.75" customHeight="1" x14ac:dyDescent="0.2">
      <c r="A34" s="511" t="s">
        <v>171</v>
      </c>
      <c r="B34" s="512"/>
      <c r="C34" s="512"/>
      <c r="D34" s="512"/>
      <c r="E34" s="512"/>
      <c r="F34" s="512"/>
      <c r="G34" s="512"/>
      <c r="H34" s="512"/>
      <c r="I34" s="513"/>
    </row>
    <row r="35" spans="1:9" ht="66" customHeight="1" x14ac:dyDescent="0.2">
      <c r="A35" s="511" t="s">
        <v>199</v>
      </c>
      <c r="B35" s="512"/>
      <c r="C35" s="512"/>
      <c r="D35" s="512"/>
      <c r="E35" s="512"/>
      <c r="F35" s="512"/>
      <c r="G35" s="512"/>
      <c r="H35" s="512"/>
      <c r="I35" s="513"/>
    </row>
    <row r="36" spans="1:9" ht="69.75" customHeight="1" x14ac:dyDescent="0.2">
      <c r="A36" s="514" t="s">
        <v>196</v>
      </c>
      <c r="B36" s="515"/>
      <c r="C36" s="515"/>
      <c r="D36" s="515"/>
      <c r="E36" s="515"/>
      <c r="F36" s="515"/>
      <c r="G36" s="515"/>
      <c r="H36" s="515"/>
      <c r="I36" s="516"/>
    </row>
    <row r="37" spans="1:9" ht="18.75" customHeight="1" x14ac:dyDescent="0.2">
      <c r="A37" s="493" t="s">
        <v>183</v>
      </c>
      <c r="B37" s="494"/>
      <c r="C37" s="494"/>
      <c r="D37" s="494"/>
      <c r="E37" s="494"/>
      <c r="F37" s="494"/>
      <c r="G37" s="494"/>
      <c r="H37" s="494"/>
      <c r="I37" s="495"/>
    </row>
    <row r="38" spans="1:9" ht="33.950000000000003" customHeight="1" x14ac:dyDescent="0.2">
      <c r="A38" s="493" t="s">
        <v>184</v>
      </c>
      <c r="B38" s="494"/>
      <c r="C38" s="494"/>
      <c r="D38" s="494"/>
      <c r="E38" s="494"/>
      <c r="F38" s="494"/>
      <c r="G38" s="494"/>
      <c r="H38" s="494"/>
      <c r="I38" s="495"/>
    </row>
    <row r="39" spans="1:9" ht="33.950000000000003" customHeight="1" x14ac:dyDescent="0.2">
      <c r="A39" s="496" t="s">
        <v>197</v>
      </c>
      <c r="B39" s="497"/>
      <c r="C39" s="497"/>
      <c r="D39" s="497"/>
      <c r="E39" s="497"/>
      <c r="F39" s="497"/>
      <c r="G39" s="497"/>
      <c r="H39" s="497"/>
      <c r="I39" s="498"/>
    </row>
    <row r="40" spans="1:9" ht="51.95" customHeight="1" x14ac:dyDescent="0.2">
      <c r="A40" s="499" t="s">
        <v>198</v>
      </c>
      <c r="B40" s="500"/>
      <c r="C40" s="500"/>
      <c r="D40" s="500"/>
      <c r="E40" s="500"/>
      <c r="F40" s="500"/>
      <c r="G40" s="500"/>
      <c r="H40" s="500"/>
      <c r="I40" s="501"/>
    </row>
    <row r="41" spans="1:9" ht="15.75" customHeight="1" thickBot="1" x14ac:dyDescent="0.25">
      <c r="A41" s="502"/>
      <c r="B41" s="503"/>
      <c r="C41" s="503"/>
      <c r="D41" s="503"/>
      <c r="E41" s="503"/>
      <c r="F41" s="503"/>
      <c r="G41" s="503"/>
      <c r="H41" s="503"/>
      <c r="I41" s="504"/>
    </row>
    <row r="42" spans="1:9" ht="24" customHeight="1" thickTop="1" thickBot="1" x14ac:dyDescent="0.25">
      <c r="A42" s="49" t="s">
        <v>10</v>
      </c>
      <c r="B42" s="50" t="s">
        <v>6</v>
      </c>
      <c r="C42" s="50" t="s">
        <v>7</v>
      </c>
      <c r="D42" s="167" t="s">
        <v>8</v>
      </c>
      <c r="E42" s="51" t="s">
        <v>9</v>
      </c>
      <c r="F42" s="505" t="s">
        <v>86</v>
      </c>
      <c r="G42" s="506"/>
      <c r="H42" s="506"/>
      <c r="I42" s="507"/>
    </row>
    <row r="43" spans="1:9" ht="15.75" customHeight="1" thickTop="1" thickBot="1" x14ac:dyDescent="0.25">
      <c r="A43" s="52" t="s">
        <v>17</v>
      </c>
      <c r="B43" s="48"/>
      <c r="C43" s="48"/>
      <c r="D43" s="53"/>
      <c r="E43" s="54"/>
      <c r="F43" s="508"/>
      <c r="G43" s="509"/>
      <c r="H43" s="509"/>
      <c r="I43" s="510"/>
    </row>
    <row r="44" spans="1:9" ht="15.75" customHeight="1" thickTop="1" x14ac:dyDescent="0.2">
      <c r="A44" s="55" t="s">
        <v>12</v>
      </c>
      <c r="B44" s="48">
        <v>33</v>
      </c>
      <c r="C44" s="48" t="s">
        <v>24</v>
      </c>
      <c r="D44" s="185"/>
      <c r="E44" s="54">
        <f>SUM(B44)*D44</f>
        <v>0</v>
      </c>
      <c r="F44" s="402"/>
      <c r="G44" s="403"/>
      <c r="H44" s="403"/>
      <c r="I44" s="404"/>
    </row>
    <row r="45" spans="1:9" ht="15.75" customHeight="1" x14ac:dyDescent="0.2">
      <c r="A45" s="55" t="s">
        <v>11</v>
      </c>
      <c r="B45" s="48">
        <v>33</v>
      </c>
      <c r="C45" s="48" t="s">
        <v>24</v>
      </c>
      <c r="D45" s="185"/>
      <c r="E45" s="54">
        <f t="shared" ref="E45:E102" si="1">SUM(B45)*D45</f>
        <v>0</v>
      </c>
      <c r="F45" s="402"/>
      <c r="G45" s="403"/>
      <c r="H45" s="403"/>
      <c r="I45" s="404"/>
    </row>
    <row r="46" spans="1:9" ht="15.75" customHeight="1" x14ac:dyDescent="0.2">
      <c r="A46" s="55" t="s">
        <v>13</v>
      </c>
      <c r="B46" s="48">
        <v>33</v>
      </c>
      <c r="C46" s="48" t="s">
        <v>24</v>
      </c>
      <c r="D46" s="185"/>
      <c r="E46" s="54">
        <f t="shared" si="1"/>
        <v>0</v>
      </c>
      <c r="F46" s="402"/>
      <c r="G46" s="403"/>
      <c r="H46" s="403"/>
      <c r="I46" s="404"/>
    </row>
    <row r="47" spans="1:9" ht="15.75" customHeight="1" x14ac:dyDescent="0.2">
      <c r="A47" s="55" t="s">
        <v>14</v>
      </c>
      <c r="B47" s="48">
        <v>33</v>
      </c>
      <c r="C47" s="48" t="s">
        <v>24</v>
      </c>
      <c r="D47" s="185"/>
      <c r="E47" s="54">
        <f t="shared" si="1"/>
        <v>0</v>
      </c>
      <c r="F47" s="402"/>
      <c r="G47" s="403"/>
      <c r="H47" s="403"/>
      <c r="I47" s="404"/>
    </row>
    <row r="48" spans="1:9" ht="15.75" customHeight="1" x14ac:dyDescent="0.2">
      <c r="A48" s="55" t="s">
        <v>110</v>
      </c>
      <c r="B48" s="48">
        <v>33</v>
      </c>
      <c r="C48" s="48" t="s">
        <v>24</v>
      </c>
      <c r="D48" s="185"/>
      <c r="E48" s="54">
        <f t="shared" si="1"/>
        <v>0</v>
      </c>
      <c r="F48" s="402"/>
      <c r="G48" s="403"/>
      <c r="H48" s="403"/>
      <c r="I48" s="404"/>
    </row>
    <row r="49" spans="1:9" ht="15.75" customHeight="1" x14ac:dyDescent="0.2">
      <c r="A49" s="55" t="s">
        <v>108</v>
      </c>
      <c r="B49" s="48">
        <v>33</v>
      </c>
      <c r="C49" s="48" t="s">
        <v>24</v>
      </c>
      <c r="D49" s="185"/>
      <c r="E49" s="54">
        <f t="shared" si="1"/>
        <v>0</v>
      </c>
      <c r="F49" s="402"/>
      <c r="G49" s="403"/>
      <c r="H49" s="403"/>
      <c r="I49" s="404"/>
    </row>
    <row r="50" spans="1:9" ht="15.75" customHeight="1" x14ac:dyDescent="0.2">
      <c r="A50" s="55" t="s">
        <v>156</v>
      </c>
      <c r="B50" s="48">
        <v>33</v>
      </c>
      <c r="C50" s="48" t="s">
        <v>24</v>
      </c>
      <c r="D50" s="185"/>
      <c r="E50" s="54">
        <f t="shared" si="1"/>
        <v>0</v>
      </c>
      <c r="F50" s="402"/>
      <c r="G50" s="403"/>
      <c r="H50" s="403"/>
      <c r="I50" s="404"/>
    </row>
    <row r="51" spans="1:9" ht="15.75" customHeight="1" x14ac:dyDescent="0.2">
      <c r="A51" s="55" t="s">
        <v>15</v>
      </c>
      <c r="B51" s="48">
        <v>33</v>
      </c>
      <c r="C51" s="48" t="s">
        <v>24</v>
      </c>
      <c r="D51" s="185"/>
      <c r="E51" s="54">
        <f t="shared" si="1"/>
        <v>0</v>
      </c>
      <c r="F51" s="402"/>
      <c r="G51" s="403"/>
      <c r="H51" s="403"/>
      <c r="I51" s="404"/>
    </row>
    <row r="52" spans="1:9" ht="15.75" customHeight="1" thickBot="1" x14ac:dyDescent="0.25">
      <c r="A52" s="55" t="s">
        <v>16</v>
      </c>
      <c r="B52" s="48">
        <v>33</v>
      </c>
      <c r="C52" s="48" t="s">
        <v>24</v>
      </c>
      <c r="D52" s="185"/>
      <c r="E52" s="54">
        <f t="shared" si="1"/>
        <v>0</v>
      </c>
      <c r="F52" s="402"/>
      <c r="G52" s="403"/>
      <c r="H52" s="403"/>
      <c r="I52" s="404"/>
    </row>
    <row r="53" spans="1:9" ht="15.75" customHeight="1" thickTop="1" thickBot="1" x14ac:dyDescent="0.25">
      <c r="A53" s="56" t="s">
        <v>27</v>
      </c>
      <c r="B53" s="48"/>
      <c r="C53" s="48"/>
      <c r="D53" s="170"/>
      <c r="E53" s="54"/>
      <c r="F53" s="475"/>
      <c r="G53" s="476"/>
      <c r="H53" s="476"/>
      <c r="I53" s="477"/>
    </row>
    <row r="54" spans="1:9" ht="15.75" customHeight="1" thickTop="1" x14ac:dyDescent="0.2">
      <c r="A54" s="57" t="s">
        <v>42</v>
      </c>
      <c r="B54" s="148">
        <v>1</v>
      </c>
      <c r="C54" s="48" t="s">
        <v>28</v>
      </c>
      <c r="D54" s="185"/>
      <c r="E54" s="54">
        <f t="shared" si="1"/>
        <v>0</v>
      </c>
      <c r="F54" s="402"/>
      <c r="G54" s="403"/>
      <c r="H54" s="403"/>
      <c r="I54" s="404"/>
    </row>
    <row r="55" spans="1:9" ht="15.75" customHeight="1" x14ac:dyDescent="0.2">
      <c r="A55" s="55" t="s">
        <v>41</v>
      </c>
      <c r="B55" s="48">
        <v>33</v>
      </c>
      <c r="C55" s="48" t="s">
        <v>24</v>
      </c>
      <c r="D55" s="185"/>
      <c r="E55" s="54">
        <f t="shared" si="1"/>
        <v>0</v>
      </c>
      <c r="F55" s="402"/>
      <c r="G55" s="403"/>
      <c r="H55" s="403"/>
      <c r="I55" s="404"/>
    </row>
    <row r="56" spans="1:9" ht="15.75" customHeight="1" x14ac:dyDescent="0.2">
      <c r="A56" s="58" t="s">
        <v>43</v>
      </c>
      <c r="B56" s="48">
        <v>33</v>
      </c>
      <c r="C56" s="48" t="s">
        <v>24</v>
      </c>
      <c r="D56" s="185"/>
      <c r="E56" s="54">
        <f t="shared" si="1"/>
        <v>0</v>
      </c>
      <c r="F56" s="402"/>
      <c r="G56" s="403"/>
      <c r="H56" s="403"/>
      <c r="I56" s="404"/>
    </row>
    <row r="57" spans="1:9" ht="15.75" customHeight="1" x14ac:dyDescent="0.2">
      <c r="A57" s="58" t="s">
        <v>18</v>
      </c>
      <c r="B57" s="48">
        <v>33</v>
      </c>
      <c r="C57" s="48" t="s">
        <v>24</v>
      </c>
      <c r="D57" s="185"/>
      <c r="E57" s="54">
        <f t="shared" si="1"/>
        <v>0</v>
      </c>
      <c r="F57" s="402"/>
      <c r="G57" s="403"/>
      <c r="H57" s="403"/>
      <c r="I57" s="404"/>
    </row>
    <row r="58" spans="1:9" ht="15.75" customHeight="1" x14ac:dyDescent="0.2">
      <c r="A58" s="58" t="s">
        <v>19</v>
      </c>
      <c r="B58" s="48">
        <v>33</v>
      </c>
      <c r="C58" s="48" t="s">
        <v>24</v>
      </c>
      <c r="D58" s="185"/>
      <c r="E58" s="54">
        <f t="shared" si="1"/>
        <v>0</v>
      </c>
      <c r="F58" s="402"/>
      <c r="G58" s="403"/>
      <c r="H58" s="403"/>
      <c r="I58" s="404"/>
    </row>
    <row r="59" spans="1:9" ht="15.75" customHeight="1" x14ac:dyDescent="0.2">
      <c r="A59" s="58" t="s">
        <v>20</v>
      </c>
      <c r="B59" s="48">
        <v>33</v>
      </c>
      <c r="C59" s="48" t="s">
        <v>24</v>
      </c>
      <c r="D59" s="185"/>
      <c r="E59" s="54">
        <f t="shared" si="1"/>
        <v>0</v>
      </c>
      <c r="F59" s="402"/>
      <c r="G59" s="403"/>
      <c r="H59" s="403"/>
      <c r="I59" s="404"/>
    </row>
    <row r="60" spans="1:9" ht="15.75" customHeight="1" x14ac:dyDescent="0.2">
      <c r="A60" s="58" t="s">
        <v>44</v>
      </c>
      <c r="B60" s="48">
        <v>33</v>
      </c>
      <c r="C60" s="48" t="s">
        <v>24</v>
      </c>
      <c r="D60" s="185"/>
      <c r="E60" s="54">
        <f t="shared" si="1"/>
        <v>0</v>
      </c>
      <c r="F60" s="402"/>
      <c r="G60" s="403"/>
      <c r="H60" s="403"/>
      <c r="I60" s="404"/>
    </row>
    <row r="61" spans="1:9" ht="15.75" customHeight="1" x14ac:dyDescent="0.2">
      <c r="A61" s="55" t="s">
        <v>109</v>
      </c>
      <c r="B61" s="48">
        <v>33</v>
      </c>
      <c r="C61" s="48" t="s">
        <v>24</v>
      </c>
      <c r="D61" s="185"/>
      <c r="E61" s="54">
        <f t="shared" si="1"/>
        <v>0</v>
      </c>
      <c r="F61" s="402"/>
      <c r="G61" s="403"/>
      <c r="H61" s="403"/>
      <c r="I61" s="404"/>
    </row>
    <row r="62" spans="1:9" ht="15.75" customHeight="1" x14ac:dyDescent="0.2">
      <c r="A62" s="55" t="s">
        <v>25</v>
      </c>
      <c r="B62" s="48">
        <v>33</v>
      </c>
      <c r="C62" s="48" t="s">
        <v>24</v>
      </c>
      <c r="D62" s="185"/>
      <c r="E62" s="54">
        <f t="shared" si="1"/>
        <v>0</v>
      </c>
      <c r="F62" s="402"/>
      <c r="G62" s="403"/>
      <c r="H62" s="403"/>
      <c r="I62" s="404"/>
    </row>
    <row r="63" spans="1:9" ht="15.75" customHeight="1" x14ac:dyDescent="0.2">
      <c r="A63" s="57" t="s">
        <v>26</v>
      </c>
      <c r="B63" s="48">
        <v>33</v>
      </c>
      <c r="C63" s="48" t="s">
        <v>24</v>
      </c>
      <c r="D63" s="185"/>
      <c r="E63" s="54">
        <f t="shared" si="1"/>
        <v>0</v>
      </c>
      <c r="F63" s="402"/>
      <c r="G63" s="403"/>
      <c r="H63" s="403"/>
      <c r="I63" s="404"/>
    </row>
    <row r="64" spans="1:9" ht="15.75" customHeight="1" x14ac:dyDescent="0.2">
      <c r="A64" s="55" t="s">
        <v>23</v>
      </c>
      <c r="B64" s="148">
        <v>1</v>
      </c>
      <c r="C64" s="48" t="s">
        <v>28</v>
      </c>
      <c r="D64" s="185"/>
      <c r="E64" s="54">
        <f t="shared" si="1"/>
        <v>0</v>
      </c>
      <c r="F64" s="402"/>
      <c r="G64" s="403"/>
      <c r="H64" s="403"/>
      <c r="I64" s="404"/>
    </row>
    <row r="65" spans="1:9" ht="15.75" customHeight="1" x14ac:dyDescent="0.2">
      <c r="A65" s="55" t="s">
        <v>40</v>
      </c>
      <c r="B65" s="148">
        <v>1</v>
      </c>
      <c r="C65" s="48" t="s">
        <v>28</v>
      </c>
      <c r="D65" s="185"/>
      <c r="E65" s="54">
        <f t="shared" si="1"/>
        <v>0</v>
      </c>
      <c r="F65" s="402"/>
      <c r="G65" s="403"/>
      <c r="H65" s="403"/>
      <c r="I65" s="404"/>
    </row>
    <row r="66" spans="1:9" ht="15.75" customHeight="1" thickBot="1" x14ac:dyDescent="0.25">
      <c r="A66" s="149" t="s">
        <v>165</v>
      </c>
      <c r="B66" s="148">
        <v>1</v>
      </c>
      <c r="C66" s="48" t="s">
        <v>28</v>
      </c>
      <c r="D66" s="185"/>
      <c r="E66" s="54">
        <f t="shared" si="1"/>
        <v>0</v>
      </c>
      <c r="F66" s="402"/>
      <c r="G66" s="403"/>
      <c r="H66" s="403"/>
      <c r="I66" s="404"/>
    </row>
    <row r="67" spans="1:9" ht="15.75" customHeight="1" thickTop="1" thickBot="1" x14ac:dyDescent="0.25">
      <c r="A67" s="56" t="s">
        <v>36</v>
      </c>
      <c r="B67" s="48"/>
      <c r="C67" s="48"/>
      <c r="D67" s="170"/>
      <c r="E67" s="54"/>
      <c r="F67" s="475"/>
      <c r="G67" s="476"/>
      <c r="H67" s="476"/>
      <c r="I67" s="477"/>
    </row>
    <row r="68" spans="1:9" ht="15.75" customHeight="1" thickTop="1" thickBot="1" x14ac:dyDescent="0.25">
      <c r="A68" s="162" t="s">
        <v>29</v>
      </c>
      <c r="B68" s="163">
        <v>33</v>
      </c>
      <c r="C68" s="163" t="s">
        <v>24</v>
      </c>
      <c r="D68" s="186"/>
      <c r="E68" s="164">
        <f t="shared" si="1"/>
        <v>0</v>
      </c>
      <c r="F68" s="408"/>
      <c r="G68" s="409"/>
      <c r="H68" s="409"/>
      <c r="I68" s="410"/>
    </row>
    <row r="69" spans="1:9" ht="15.75" customHeight="1" thickBot="1" x14ac:dyDescent="0.25">
      <c r="A69" s="154" t="s">
        <v>45</v>
      </c>
      <c r="B69" s="155"/>
      <c r="C69" s="155"/>
      <c r="D69" s="171"/>
      <c r="E69" s="156"/>
      <c r="F69" s="479"/>
      <c r="G69" s="480"/>
      <c r="H69" s="480"/>
      <c r="I69" s="481"/>
    </row>
    <row r="70" spans="1:9" ht="15.75" customHeight="1" thickTop="1" x14ac:dyDescent="0.2">
      <c r="A70" s="55" t="s">
        <v>157</v>
      </c>
      <c r="B70" s="148">
        <v>1</v>
      </c>
      <c r="C70" s="148" t="s">
        <v>67</v>
      </c>
      <c r="D70" s="185"/>
      <c r="E70" s="54">
        <f t="shared" si="1"/>
        <v>0</v>
      </c>
      <c r="F70" s="402"/>
      <c r="G70" s="403"/>
      <c r="H70" s="403"/>
      <c r="I70" s="404"/>
    </row>
    <row r="71" spans="1:9" ht="15.75" customHeight="1" x14ac:dyDescent="0.2">
      <c r="A71" s="55" t="s">
        <v>158</v>
      </c>
      <c r="B71" s="148">
        <v>1</v>
      </c>
      <c r="C71" s="148" t="s">
        <v>67</v>
      </c>
      <c r="D71" s="185"/>
      <c r="E71" s="54">
        <f t="shared" si="1"/>
        <v>0</v>
      </c>
      <c r="F71" s="402"/>
      <c r="G71" s="403"/>
      <c r="H71" s="403"/>
      <c r="I71" s="404"/>
    </row>
    <row r="72" spans="1:9" ht="15.75" customHeight="1" x14ac:dyDescent="0.2">
      <c r="A72" s="55" t="s">
        <v>46</v>
      </c>
      <c r="B72" s="48">
        <v>1</v>
      </c>
      <c r="C72" s="148" t="s">
        <v>67</v>
      </c>
      <c r="D72" s="185"/>
      <c r="E72" s="54">
        <f t="shared" si="1"/>
        <v>0</v>
      </c>
      <c r="F72" s="402"/>
      <c r="G72" s="403"/>
      <c r="H72" s="403"/>
      <c r="I72" s="404"/>
    </row>
    <row r="73" spans="1:9" ht="15.75" customHeight="1" x14ac:dyDescent="0.2">
      <c r="A73" s="55" t="s">
        <v>47</v>
      </c>
      <c r="B73" s="48">
        <v>1</v>
      </c>
      <c r="C73" s="148" t="s">
        <v>67</v>
      </c>
      <c r="D73" s="185"/>
      <c r="E73" s="54">
        <f t="shared" si="1"/>
        <v>0</v>
      </c>
      <c r="F73" s="402"/>
      <c r="G73" s="403"/>
      <c r="H73" s="403"/>
      <c r="I73" s="404"/>
    </row>
    <row r="74" spans="1:9" ht="15.75" customHeight="1" thickBot="1" x14ac:dyDescent="0.25">
      <c r="A74" s="55" t="s">
        <v>87</v>
      </c>
      <c r="B74" s="148">
        <v>1</v>
      </c>
      <c r="C74" s="48" t="s">
        <v>67</v>
      </c>
      <c r="D74" s="185"/>
      <c r="E74" s="54">
        <f t="shared" si="1"/>
        <v>0</v>
      </c>
      <c r="F74" s="402"/>
      <c r="G74" s="403"/>
      <c r="H74" s="403"/>
      <c r="I74" s="404"/>
    </row>
    <row r="75" spans="1:9" ht="15.75" customHeight="1" thickTop="1" thickBot="1" x14ac:dyDescent="0.25">
      <c r="A75" s="56" t="s">
        <v>111</v>
      </c>
      <c r="B75" s="48"/>
      <c r="C75" s="48"/>
      <c r="D75" s="170"/>
      <c r="E75" s="54"/>
      <c r="F75" s="475"/>
      <c r="G75" s="476"/>
      <c r="H75" s="476"/>
      <c r="I75" s="477"/>
    </row>
    <row r="76" spans="1:9" ht="15.75" customHeight="1" thickTop="1" x14ac:dyDescent="0.2">
      <c r="A76" s="55" t="s">
        <v>30</v>
      </c>
      <c r="B76" s="48">
        <v>33</v>
      </c>
      <c r="C76" s="48" t="s">
        <v>24</v>
      </c>
      <c r="D76" s="185"/>
      <c r="E76" s="54">
        <f t="shared" si="1"/>
        <v>0</v>
      </c>
      <c r="F76" s="402"/>
      <c r="G76" s="403"/>
      <c r="H76" s="403"/>
      <c r="I76" s="404"/>
    </row>
    <row r="77" spans="1:9" ht="15.75" customHeight="1" x14ac:dyDescent="0.2">
      <c r="A77" s="55" t="s">
        <v>88</v>
      </c>
      <c r="B77" s="48">
        <v>33</v>
      </c>
      <c r="C77" s="48" t="s">
        <v>24</v>
      </c>
      <c r="D77" s="185"/>
      <c r="E77" s="54">
        <f t="shared" si="1"/>
        <v>0</v>
      </c>
      <c r="F77" s="402"/>
      <c r="G77" s="403"/>
      <c r="H77" s="403"/>
      <c r="I77" s="404"/>
    </row>
    <row r="78" spans="1:9" ht="15.75" customHeight="1" x14ac:dyDescent="0.2">
      <c r="A78" s="55" t="s">
        <v>112</v>
      </c>
      <c r="B78" s="48">
        <v>33</v>
      </c>
      <c r="C78" s="48" t="s">
        <v>24</v>
      </c>
      <c r="D78" s="185"/>
      <c r="E78" s="54">
        <f t="shared" si="1"/>
        <v>0</v>
      </c>
      <c r="F78" s="402"/>
      <c r="G78" s="403"/>
      <c r="H78" s="403"/>
      <c r="I78" s="404"/>
    </row>
    <row r="79" spans="1:9" ht="15.75" customHeight="1" thickBot="1" x14ac:dyDescent="0.25">
      <c r="A79" s="55" t="s">
        <v>31</v>
      </c>
      <c r="B79" s="48">
        <v>33</v>
      </c>
      <c r="C79" s="48" t="s">
        <v>24</v>
      </c>
      <c r="D79" s="185"/>
      <c r="E79" s="54">
        <f t="shared" si="1"/>
        <v>0</v>
      </c>
      <c r="F79" s="402"/>
      <c r="G79" s="403"/>
      <c r="H79" s="403"/>
      <c r="I79" s="404"/>
    </row>
    <row r="80" spans="1:9" ht="15.75" customHeight="1" thickTop="1" thickBot="1" x14ac:dyDescent="0.25">
      <c r="A80" s="56" t="s">
        <v>32</v>
      </c>
      <c r="B80" s="48"/>
      <c r="C80" s="48"/>
      <c r="D80" s="170"/>
      <c r="E80" s="54"/>
      <c r="F80" s="475"/>
      <c r="G80" s="476"/>
      <c r="H80" s="476"/>
      <c r="I80" s="477"/>
    </row>
    <row r="81" spans="1:9" ht="15.75" customHeight="1" thickTop="1" x14ac:dyDescent="0.2">
      <c r="A81" s="55" t="s">
        <v>33</v>
      </c>
      <c r="B81" s="48">
        <v>33</v>
      </c>
      <c r="C81" s="48" t="s">
        <v>24</v>
      </c>
      <c r="D81" s="185"/>
      <c r="E81" s="54">
        <f t="shared" si="1"/>
        <v>0</v>
      </c>
      <c r="F81" s="402"/>
      <c r="G81" s="403"/>
      <c r="H81" s="403"/>
      <c r="I81" s="404"/>
    </row>
    <row r="82" spans="1:9" ht="15.75" customHeight="1" x14ac:dyDescent="0.2">
      <c r="A82" s="55" t="s">
        <v>34</v>
      </c>
      <c r="B82" s="148">
        <v>1</v>
      </c>
      <c r="C82" s="48" t="s">
        <v>67</v>
      </c>
      <c r="D82" s="185"/>
      <c r="E82" s="54">
        <f t="shared" si="1"/>
        <v>0</v>
      </c>
      <c r="F82" s="402"/>
      <c r="G82" s="403"/>
      <c r="H82" s="403"/>
      <c r="I82" s="404"/>
    </row>
    <row r="83" spans="1:9" ht="15.75" customHeight="1" x14ac:dyDescent="0.2">
      <c r="A83" s="55" t="s">
        <v>35</v>
      </c>
      <c r="B83" s="148">
        <v>1</v>
      </c>
      <c r="C83" s="48" t="s">
        <v>67</v>
      </c>
      <c r="D83" s="185"/>
      <c r="E83" s="54">
        <f t="shared" si="1"/>
        <v>0</v>
      </c>
      <c r="F83" s="402"/>
      <c r="G83" s="403"/>
      <c r="H83" s="403"/>
      <c r="I83" s="404"/>
    </row>
    <row r="84" spans="1:9" ht="15.75" customHeight="1" x14ac:dyDescent="0.2">
      <c r="A84" s="55" t="s">
        <v>48</v>
      </c>
      <c r="B84" s="148">
        <v>1</v>
      </c>
      <c r="C84" s="48" t="s">
        <v>67</v>
      </c>
      <c r="D84" s="185"/>
      <c r="E84" s="54">
        <f t="shared" si="1"/>
        <v>0</v>
      </c>
      <c r="F84" s="402"/>
      <c r="G84" s="403"/>
      <c r="H84" s="403"/>
      <c r="I84" s="404"/>
    </row>
    <row r="85" spans="1:9" ht="15.75" customHeight="1" thickBot="1" x14ac:dyDescent="0.25">
      <c r="A85" s="55" t="s">
        <v>49</v>
      </c>
      <c r="B85" s="48">
        <v>33</v>
      </c>
      <c r="C85" s="48" t="s">
        <v>24</v>
      </c>
      <c r="D85" s="185"/>
      <c r="E85" s="54">
        <f t="shared" si="1"/>
        <v>0</v>
      </c>
      <c r="F85" s="402"/>
      <c r="G85" s="403"/>
      <c r="H85" s="403"/>
      <c r="I85" s="404"/>
    </row>
    <row r="86" spans="1:9" ht="15.75" customHeight="1" thickTop="1" thickBot="1" x14ac:dyDescent="0.25">
      <c r="A86" s="56" t="s">
        <v>50</v>
      </c>
      <c r="B86" s="150"/>
      <c r="C86" s="48"/>
      <c r="D86" s="170"/>
      <c r="E86" s="54"/>
      <c r="F86" s="475"/>
      <c r="G86" s="476"/>
      <c r="H86" s="476"/>
      <c r="I86" s="477"/>
    </row>
    <row r="87" spans="1:9" ht="15.75" customHeight="1" thickTop="1" thickBot="1" x14ac:dyDescent="0.25">
      <c r="A87" s="57" t="s">
        <v>51</v>
      </c>
      <c r="B87" s="150">
        <v>16</v>
      </c>
      <c r="C87" s="48" t="s">
        <v>24</v>
      </c>
      <c r="D87" s="185"/>
      <c r="E87" s="54">
        <f t="shared" si="1"/>
        <v>0</v>
      </c>
      <c r="F87" s="402"/>
      <c r="G87" s="403"/>
      <c r="H87" s="403"/>
      <c r="I87" s="404"/>
    </row>
    <row r="88" spans="1:9" ht="15.75" customHeight="1" thickTop="1" thickBot="1" x14ac:dyDescent="0.25">
      <c r="A88" s="56" t="s">
        <v>52</v>
      </c>
      <c r="B88" s="150"/>
      <c r="C88" s="48"/>
      <c r="D88" s="170"/>
      <c r="E88" s="54"/>
      <c r="F88" s="475"/>
      <c r="G88" s="476"/>
      <c r="H88" s="476"/>
      <c r="I88" s="477"/>
    </row>
    <row r="89" spans="1:9" ht="15.75" customHeight="1" thickTop="1" x14ac:dyDescent="0.2">
      <c r="A89" s="59" t="s">
        <v>89</v>
      </c>
      <c r="B89" s="150">
        <v>16</v>
      </c>
      <c r="C89" s="48" t="s">
        <v>24</v>
      </c>
      <c r="D89" s="185"/>
      <c r="E89" s="54">
        <f t="shared" si="1"/>
        <v>0</v>
      </c>
      <c r="F89" s="402"/>
      <c r="G89" s="403"/>
      <c r="H89" s="403"/>
      <c r="I89" s="404"/>
    </row>
    <row r="90" spans="1:9" ht="15.75" customHeight="1" x14ac:dyDescent="0.2">
      <c r="A90" s="59" t="s">
        <v>90</v>
      </c>
      <c r="B90" s="150">
        <v>16</v>
      </c>
      <c r="C90" s="48" t="s">
        <v>24</v>
      </c>
      <c r="D90" s="185"/>
      <c r="E90" s="54">
        <f t="shared" si="1"/>
        <v>0</v>
      </c>
      <c r="F90" s="402"/>
      <c r="G90" s="403"/>
      <c r="H90" s="403"/>
      <c r="I90" s="404"/>
    </row>
    <row r="91" spans="1:9" ht="15.75" customHeight="1" x14ac:dyDescent="0.2">
      <c r="A91" s="59" t="s">
        <v>91</v>
      </c>
      <c r="B91" s="150">
        <v>16</v>
      </c>
      <c r="C91" s="48" t="s">
        <v>24</v>
      </c>
      <c r="D91" s="185"/>
      <c r="E91" s="54">
        <f t="shared" si="1"/>
        <v>0</v>
      </c>
      <c r="F91" s="402"/>
      <c r="G91" s="403"/>
      <c r="H91" s="403"/>
      <c r="I91" s="404"/>
    </row>
    <row r="92" spans="1:9" ht="15.75" customHeight="1" x14ac:dyDescent="0.2">
      <c r="A92" s="59" t="s">
        <v>92</v>
      </c>
      <c r="B92" s="150">
        <v>16</v>
      </c>
      <c r="C92" s="48" t="s">
        <v>24</v>
      </c>
      <c r="D92" s="185"/>
      <c r="E92" s="54">
        <f t="shared" si="1"/>
        <v>0</v>
      </c>
      <c r="F92" s="402"/>
      <c r="G92" s="403"/>
      <c r="H92" s="403"/>
      <c r="I92" s="404"/>
    </row>
    <row r="93" spans="1:9" ht="15.75" customHeight="1" thickBot="1" x14ac:dyDescent="0.25">
      <c r="A93" s="57" t="s">
        <v>93</v>
      </c>
      <c r="B93" s="150">
        <v>16</v>
      </c>
      <c r="C93" s="48" t="s">
        <v>24</v>
      </c>
      <c r="D93" s="185"/>
      <c r="E93" s="54">
        <f t="shared" si="1"/>
        <v>0</v>
      </c>
      <c r="F93" s="402"/>
      <c r="G93" s="403"/>
      <c r="H93" s="403"/>
      <c r="I93" s="404"/>
    </row>
    <row r="94" spans="1:9" ht="15.75" customHeight="1" thickTop="1" thickBot="1" x14ac:dyDescent="0.25">
      <c r="A94" s="56" t="s">
        <v>53</v>
      </c>
      <c r="B94" s="48"/>
      <c r="C94" s="48"/>
      <c r="D94" s="170"/>
      <c r="E94" s="54"/>
      <c r="F94" s="475"/>
      <c r="G94" s="476"/>
      <c r="H94" s="476"/>
      <c r="I94" s="477"/>
    </row>
    <row r="95" spans="1:9" ht="15.75" customHeight="1" thickTop="1" x14ac:dyDescent="0.2">
      <c r="A95" s="57" t="s">
        <v>54</v>
      </c>
      <c r="B95" s="148">
        <v>1</v>
      </c>
      <c r="C95" s="48" t="s">
        <v>67</v>
      </c>
      <c r="D95" s="185"/>
      <c r="E95" s="54">
        <f t="shared" si="1"/>
        <v>0</v>
      </c>
      <c r="F95" s="402"/>
      <c r="G95" s="403"/>
      <c r="H95" s="403"/>
      <c r="I95" s="404"/>
    </row>
    <row r="96" spans="1:9" ht="15.75" customHeight="1" x14ac:dyDescent="0.2">
      <c r="A96" s="57" t="s">
        <v>55</v>
      </c>
      <c r="B96" s="148">
        <v>1</v>
      </c>
      <c r="C96" s="48" t="s">
        <v>67</v>
      </c>
      <c r="D96" s="185"/>
      <c r="E96" s="54">
        <f t="shared" si="1"/>
        <v>0</v>
      </c>
      <c r="F96" s="402"/>
      <c r="G96" s="403"/>
      <c r="H96" s="403"/>
      <c r="I96" s="404"/>
    </row>
    <row r="97" spans="1:9" ht="15.75" customHeight="1" thickBot="1" x14ac:dyDescent="0.25">
      <c r="A97" s="57" t="s">
        <v>56</v>
      </c>
      <c r="B97" s="148">
        <v>1</v>
      </c>
      <c r="C97" s="48" t="s">
        <v>67</v>
      </c>
      <c r="D97" s="185"/>
      <c r="E97" s="54">
        <f t="shared" si="1"/>
        <v>0</v>
      </c>
      <c r="F97" s="402"/>
      <c r="G97" s="403"/>
      <c r="H97" s="403"/>
      <c r="I97" s="404"/>
    </row>
    <row r="98" spans="1:9" ht="15.75" customHeight="1" thickTop="1" thickBot="1" x14ac:dyDescent="0.25">
      <c r="A98" s="56" t="s">
        <v>57</v>
      </c>
      <c r="B98" s="48"/>
      <c r="C98" s="48"/>
      <c r="D98" s="170"/>
      <c r="E98" s="54"/>
      <c r="F98" s="475"/>
      <c r="G98" s="476"/>
      <c r="H98" s="476"/>
      <c r="I98" s="477"/>
    </row>
    <row r="99" spans="1:9" ht="15.75" customHeight="1" thickTop="1" x14ac:dyDescent="0.2">
      <c r="A99" s="57" t="s">
        <v>114</v>
      </c>
      <c r="B99" s="48">
        <v>1</v>
      </c>
      <c r="C99" s="48" t="s">
        <v>67</v>
      </c>
      <c r="D99" s="185"/>
      <c r="E99" s="54">
        <f t="shared" si="1"/>
        <v>0</v>
      </c>
      <c r="F99" s="402"/>
      <c r="G99" s="403"/>
      <c r="H99" s="403"/>
      <c r="I99" s="404"/>
    </row>
    <row r="100" spans="1:9" ht="15.75" customHeight="1" x14ac:dyDescent="0.2">
      <c r="A100" s="57" t="s">
        <v>94</v>
      </c>
      <c r="B100" s="48">
        <v>1</v>
      </c>
      <c r="C100" s="48" t="s">
        <v>67</v>
      </c>
      <c r="D100" s="185"/>
      <c r="E100" s="54">
        <f t="shared" si="1"/>
        <v>0</v>
      </c>
      <c r="F100" s="402"/>
      <c r="G100" s="403"/>
      <c r="H100" s="403"/>
      <c r="I100" s="404"/>
    </row>
    <row r="101" spans="1:9" ht="15.75" customHeight="1" x14ac:dyDescent="0.2">
      <c r="A101" s="57" t="s">
        <v>58</v>
      </c>
      <c r="B101" s="48">
        <v>1</v>
      </c>
      <c r="C101" s="48" t="s">
        <v>67</v>
      </c>
      <c r="D101" s="185"/>
      <c r="E101" s="54">
        <f t="shared" si="1"/>
        <v>0</v>
      </c>
      <c r="F101" s="402"/>
      <c r="G101" s="403"/>
      <c r="H101" s="403"/>
      <c r="I101" s="404"/>
    </row>
    <row r="102" spans="1:9" ht="15.75" customHeight="1" x14ac:dyDescent="0.2">
      <c r="A102" s="57" t="s">
        <v>59</v>
      </c>
      <c r="B102" s="48">
        <v>1</v>
      </c>
      <c r="C102" s="48" t="s">
        <v>67</v>
      </c>
      <c r="D102" s="185"/>
      <c r="E102" s="54">
        <f t="shared" si="1"/>
        <v>0</v>
      </c>
      <c r="F102" s="402"/>
      <c r="G102" s="403"/>
      <c r="H102" s="403"/>
      <c r="I102" s="404"/>
    </row>
    <row r="103" spans="1:9" ht="15.75" customHeight="1" x14ac:dyDescent="0.2">
      <c r="A103" s="57" t="s">
        <v>116</v>
      </c>
      <c r="B103" s="48">
        <v>1</v>
      </c>
      <c r="C103" s="48" t="s">
        <v>67</v>
      </c>
      <c r="D103" s="185"/>
      <c r="E103" s="54">
        <f t="shared" ref="E103:E125" si="2">SUM(B103)*D103</f>
        <v>0</v>
      </c>
      <c r="F103" s="402"/>
      <c r="G103" s="403"/>
      <c r="H103" s="403"/>
      <c r="I103" s="404"/>
    </row>
    <row r="104" spans="1:9" ht="15.75" customHeight="1" x14ac:dyDescent="0.2">
      <c r="A104" s="57" t="s">
        <v>115</v>
      </c>
      <c r="B104" s="151">
        <v>15</v>
      </c>
      <c r="C104" s="48" t="s">
        <v>119</v>
      </c>
      <c r="D104" s="185"/>
      <c r="E104" s="54">
        <f t="shared" si="2"/>
        <v>0</v>
      </c>
      <c r="F104" s="402" t="s">
        <v>172</v>
      </c>
      <c r="G104" s="403"/>
      <c r="H104" s="403"/>
      <c r="I104" s="404"/>
    </row>
    <row r="105" spans="1:9" ht="15.75" customHeight="1" x14ac:dyDescent="0.2">
      <c r="A105" s="57" t="s">
        <v>121</v>
      </c>
      <c r="B105" s="48">
        <v>1</v>
      </c>
      <c r="C105" s="48" t="s">
        <v>67</v>
      </c>
      <c r="D105" s="185"/>
      <c r="E105" s="54">
        <f t="shared" si="2"/>
        <v>0</v>
      </c>
      <c r="F105" s="402" t="s">
        <v>200</v>
      </c>
      <c r="G105" s="403"/>
      <c r="H105" s="403"/>
      <c r="I105" s="404"/>
    </row>
    <row r="106" spans="1:9" ht="15.75" customHeight="1" thickBot="1" x14ac:dyDescent="0.25">
      <c r="A106" s="57" t="s">
        <v>159</v>
      </c>
      <c r="B106" s="148">
        <v>1</v>
      </c>
      <c r="C106" s="48" t="s">
        <v>67</v>
      </c>
      <c r="D106" s="185"/>
      <c r="E106" s="54">
        <f t="shared" si="2"/>
        <v>0</v>
      </c>
      <c r="F106" s="402" t="s">
        <v>173</v>
      </c>
      <c r="G106" s="403"/>
      <c r="H106" s="403"/>
      <c r="I106" s="404"/>
    </row>
    <row r="107" spans="1:9" ht="15.75" customHeight="1" thickTop="1" thickBot="1" x14ac:dyDescent="0.25">
      <c r="A107" s="56" t="s">
        <v>60</v>
      </c>
      <c r="B107" s="48"/>
      <c r="C107" s="48"/>
      <c r="D107" s="170"/>
      <c r="E107" s="54"/>
      <c r="F107" s="475"/>
      <c r="G107" s="476"/>
      <c r="H107" s="476"/>
      <c r="I107" s="477"/>
    </row>
    <row r="108" spans="1:9" ht="15.75" customHeight="1" thickTop="1" x14ac:dyDescent="0.2">
      <c r="A108" s="57" t="s">
        <v>61</v>
      </c>
      <c r="B108" s="148">
        <v>1</v>
      </c>
      <c r="C108" s="48" t="s">
        <v>67</v>
      </c>
      <c r="D108" s="185"/>
      <c r="E108" s="54">
        <f t="shared" si="2"/>
        <v>0</v>
      </c>
      <c r="F108" s="402"/>
      <c r="G108" s="403"/>
      <c r="H108" s="403"/>
      <c r="I108" s="404"/>
    </row>
    <row r="109" spans="1:9" ht="15.75" customHeight="1" x14ac:dyDescent="0.2">
      <c r="A109" s="57" t="s">
        <v>62</v>
      </c>
      <c r="B109" s="148">
        <v>1</v>
      </c>
      <c r="C109" s="48" t="s">
        <v>67</v>
      </c>
      <c r="D109" s="185"/>
      <c r="E109" s="54">
        <f t="shared" si="2"/>
        <v>0</v>
      </c>
      <c r="F109" s="402"/>
      <c r="G109" s="403"/>
      <c r="H109" s="403"/>
      <c r="I109" s="404"/>
    </row>
    <row r="110" spans="1:9" ht="15.75" customHeight="1" thickBot="1" x14ac:dyDescent="0.25">
      <c r="A110" s="55" t="s">
        <v>38</v>
      </c>
      <c r="B110" s="148">
        <v>1</v>
      </c>
      <c r="C110" s="48" t="s">
        <v>28</v>
      </c>
      <c r="D110" s="185"/>
      <c r="E110" s="54">
        <f t="shared" si="2"/>
        <v>0</v>
      </c>
      <c r="F110" s="402"/>
      <c r="G110" s="403"/>
      <c r="H110" s="403"/>
      <c r="I110" s="404"/>
    </row>
    <row r="111" spans="1:9" ht="15.75" customHeight="1" thickTop="1" thickBot="1" x14ac:dyDescent="0.25">
      <c r="A111" s="56" t="s">
        <v>63</v>
      </c>
      <c r="B111" s="148"/>
      <c r="C111" s="48"/>
      <c r="D111" s="170"/>
      <c r="E111" s="54"/>
      <c r="F111" s="475"/>
      <c r="G111" s="476"/>
      <c r="H111" s="476"/>
      <c r="I111" s="477"/>
    </row>
    <row r="112" spans="1:9" ht="15.75" customHeight="1" thickTop="1" x14ac:dyDescent="0.2">
      <c r="A112" s="57" t="s">
        <v>160</v>
      </c>
      <c r="B112" s="148">
        <v>1</v>
      </c>
      <c r="C112" s="48" t="s">
        <v>67</v>
      </c>
      <c r="D112" s="185"/>
      <c r="E112" s="54">
        <f t="shared" si="2"/>
        <v>0</v>
      </c>
      <c r="F112" s="402"/>
      <c r="G112" s="403"/>
      <c r="H112" s="403"/>
      <c r="I112" s="404"/>
    </row>
    <row r="113" spans="1:9" ht="15.75" customHeight="1" x14ac:dyDescent="0.2">
      <c r="A113" s="57" t="s">
        <v>117</v>
      </c>
      <c r="B113" s="148">
        <v>1</v>
      </c>
      <c r="C113" s="48" t="s">
        <v>67</v>
      </c>
      <c r="D113" s="185"/>
      <c r="E113" s="54">
        <f t="shared" si="2"/>
        <v>0</v>
      </c>
      <c r="F113" s="402"/>
      <c r="G113" s="403"/>
      <c r="H113" s="403"/>
      <c r="I113" s="404"/>
    </row>
    <row r="114" spans="1:9" ht="15.75" customHeight="1" x14ac:dyDescent="0.2">
      <c r="A114" s="57" t="s">
        <v>95</v>
      </c>
      <c r="B114" s="148">
        <v>1</v>
      </c>
      <c r="C114" s="48" t="s">
        <v>67</v>
      </c>
      <c r="D114" s="185"/>
      <c r="E114" s="54">
        <f t="shared" si="2"/>
        <v>0</v>
      </c>
      <c r="F114" s="402"/>
      <c r="G114" s="403"/>
      <c r="H114" s="403"/>
      <c r="I114" s="404"/>
    </row>
    <row r="115" spans="1:9" ht="15.75" customHeight="1" x14ac:dyDescent="0.2">
      <c r="A115" s="57" t="s">
        <v>118</v>
      </c>
      <c r="B115" s="48">
        <v>2</v>
      </c>
      <c r="C115" s="48" t="s">
        <v>119</v>
      </c>
      <c r="D115" s="185"/>
      <c r="E115" s="54">
        <f t="shared" si="2"/>
        <v>0</v>
      </c>
      <c r="F115" s="402"/>
      <c r="G115" s="403"/>
      <c r="H115" s="403"/>
      <c r="I115" s="404"/>
    </row>
    <row r="116" spans="1:9" ht="15.75" customHeight="1" x14ac:dyDescent="0.2">
      <c r="A116" s="57" t="s">
        <v>96</v>
      </c>
      <c r="B116" s="48">
        <v>1</v>
      </c>
      <c r="C116" s="48" t="s">
        <v>67</v>
      </c>
      <c r="D116" s="185"/>
      <c r="E116" s="54">
        <f t="shared" si="2"/>
        <v>0</v>
      </c>
      <c r="F116" s="402"/>
      <c r="G116" s="403"/>
      <c r="H116" s="403"/>
      <c r="I116" s="404"/>
    </row>
    <row r="117" spans="1:9" ht="15.75" customHeight="1" thickBot="1" x14ac:dyDescent="0.25">
      <c r="A117" s="57" t="s">
        <v>161</v>
      </c>
      <c r="B117" s="148">
        <v>20</v>
      </c>
      <c r="C117" s="148" t="s">
        <v>119</v>
      </c>
      <c r="D117" s="185"/>
      <c r="E117" s="54">
        <f t="shared" si="2"/>
        <v>0</v>
      </c>
      <c r="F117" s="402"/>
      <c r="G117" s="403"/>
      <c r="H117" s="403"/>
      <c r="I117" s="404"/>
    </row>
    <row r="118" spans="1:9" ht="15.75" customHeight="1" thickTop="1" thickBot="1" x14ac:dyDescent="0.25">
      <c r="A118" s="56" t="s">
        <v>37</v>
      </c>
      <c r="B118" s="48"/>
      <c r="C118" s="48"/>
      <c r="D118" s="170"/>
      <c r="E118" s="54"/>
      <c r="F118" s="475"/>
      <c r="G118" s="476"/>
      <c r="H118" s="476"/>
      <c r="I118" s="477"/>
    </row>
    <row r="119" spans="1:9" ht="15.75" customHeight="1" thickTop="1" x14ac:dyDescent="0.2">
      <c r="A119" s="55" t="s">
        <v>162</v>
      </c>
      <c r="B119" s="148">
        <v>1</v>
      </c>
      <c r="C119" s="48" t="s">
        <v>28</v>
      </c>
      <c r="D119" s="185"/>
      <c r="E119" s="54">
        <f t="shared" si="2"/>
        <v>0</v>
      </c>
      <c r="F119" s="402"/>
      <c r="G119" s="403"/>
      <c r="H119" s="403"/>
      <c r="I119" s="404"/>
    </row>
    <row r="120" spans="1:9" ht="15.75" customHeight="1" x14ac:dyDescent="0.2">
      <c r="A120" s="55" t="s">
        <v>120</v>
      </c>
      <c r="B120" s="148">
        <v>1</v>
      </c>
      <c r="C120" s="48" t="s">
        <v>28</v>
      </c>
      <c r="D120" s="185"/>
      <c r="E120" s="54">
        <f t="shared" si="2"/>
        <v>0</v>
      </c>
      <c r="F120" s="402"/>
      <c r="G120" s="403"/>
      <c r="H120" s="403"/>
      <c r="I120" s="404"/>
    </row>
    <row r="121" spans="1:9" ht="15.75" customHeight="1" thickBot="1" x14ac:dyDescent="0.25">
      <c r="A121" s="55" t="s">
        <v>201</v>
      </c>
      <c r="B121" s="48"/>
      <c r="C121" s="48"/>
      <c r="D121" s="175"/>
      <c r="E121" s="152" t="s">
        <v>153</v>
      </c>
      <c r="F121" s="475" t="s">
        <v>202</v>
      </c>
      <c r="G121" s="478"/>
      <c r="H121" s="478"/>
      <c r="I121" s="477"/>
    </row>
    <row r="122" spans="1:9" ht="15.75" customHeight="1" thickTop="1" thickBot="1" x14ac:dyDescent="0.25">
      <c r="A122" s="56" t="s">
        <v>64</v>
      </c>
      <c r="B122" s="48"/>
      <c r="C122" s="48"/>
      <c r="D122" s="170"/>
      <c r="E122" s="54"/>
      <c r="F122" s="475"/>
      <c r="G122" s="476"/>
      <c r="H122" s="476"/>
      <c r="I122" s="477"/>
    </row>
    <row r="123" spans="1:9" ht="15.75" customHeight="1" thickTop="1" x14ac:dyDescent="0.2">
      <c r="A123" s="55" t="s">
        <v>163</v>
      </c>
      <c r="B123" s="148">
        <v>20</v>
      </c>
      <c r="C123" s="148" t="s">
        <v>119</v>
      </c>
      <c r="D123" s="185"/>
      <c r="E123" s="54">
        <f t="shared" si="2"/>
        <v>0</v>
      </c>
      <c r="F123" s="402"/>
      <c r="G123" s="403"/>
      <c r="H123" s="403"/>
      <c r="I123" s="404"/>
    </row>
    <row r="124" spans="1:9" ht="15.75" customHeight="1" x14ac:dyDescent="0.2">
      <c r="A124" s="55" t="s">
        <v>65</v>
      </c>
      <c r="B124" s="148">
        <v>1</v>
      </c>
      <c r="C124" s="48" t="s">
        <v>67</v>
      </c>
      <c r="D124" s="185"/>
      <c r="E124" s="54">
        <f t="shared" si="2"/>
        <v>0</v>
      </c>
      <c r="F124" s="402"/>
      <c r="G124" s="403"/>
      <c r="H124" s="403"/>
      <c r="I124" s="404"/>
    </row>
    <row r="125" spans="1:9" ht="15.75" customHeight="1" x14ac:dyDescent="0.2">
      <c r="A125" s="55" t="s">
        <v>66</v>
      </c>
      <c r="B125" s="148">
        <v>1</v>
      </c>
      <c r="C125" s="48" t="s">
        <v>67</v>
      </c>
      <c r="D125" s="185"/>
      <c r="E125" s="54">
        <f t="shared" si="2"/>
        <v>0</v>
      </c>
      <c r="F125" s="402"/>
      <c r="G125" s="403"/>
      <c r="H125" s="403"/>
      <c r="I125" s="404"/>
    </row>
    <row r="126" spans="1:9" ht="15.75" customHeight="1" thickBot="1" x14ac:dyDescent="0.25">
      <c r="A126" s="55"/>
      <c r="B126" s="48"/>
      <c r="C126" s="48"/>
      <c r="D126" s="53"/>
      <c r="E126" s="54"/>
      <c r="F126" s="475"/>
      <c r="G126" s="476"/>
      <c r="H126" s="476"/>
      <c r="I126" s="477"/>
    </row>
    <row r="127" spans="1:9" ht="23.25" customHeight="1" thickTop="1" thickBot="1" x14ac:dyDescent="0.25">
      <c r="A127" s="60" t="s">
        <v>39</v>
      </c>
      <c r="B127" s="61"/>
      <c r="C127" s="62"/>
      <c r="D127" s="63"/>
      <c r="E127" s="64">
        <f>SUM(E44:E125)</f>
        <v>0</v>
      </c>
      <c r="F127" s="469"/>
      <c r="G127" s="470"/>
      <c r="H127" s="470"/>
      <c r="I127" s="471"/>
    </row>
    <row r="128" spans="1:9" ht="23.25" customHeight="1" thickTop="1" thickBot="1" x14ac:dyDescent="0.25">
      <c r="A128" s="60" t="s">
        <v>135</v>
      </c>
      <c r="B128" s="61"/>
      <c r="C128" s="62"/>
      <c r="D128" s="63"/>
      <c r="E128" s="64">
        <f>SUM(E127)/B23</f>
        <v>0</v>
      </c>
      <c r="F128" s="469"/>
      <c r="G128" s="470"/>
      <c r="H128" s="470"/>
      <c r="I128" s="471"/>
    </row>
    <row r="129" spans="1:9" ht="23.25" customHeight="1" thickTop="1" thickBot="1" x14ac:dyDescent="0.25">
      <c r="A129" s="65"/>
      <c r="B129" s="66"/>
      <c r="C129" s="66"/>
      <c r="D129" s="66"/>
      <c r="E129" s="67"/>
      <c r="F129" s="68"/>
      <c r="G129" s="68"/>
      <c r="H129" s="68"/>
      <c r="I129" s="68"/>
    </row>
    <row r="130" spans="1:9" ht="23.25" customHeight="1" thickTop="1" thickBot="1" x14ac:dyDescent="0.25">
      <c r="A130" s="60" t="s">
        <v>122</v>
      </c>
      <c r="B130" s="61"/>
      <c r="C130" s="62"/>
      <c r="D130" s="63"/>
      <c r="E130" s="64"/>
      <c r="F130" s="469"/>
      <c r="G130" s="470"/>
      <c r="H130" s="470"/>
      <c r="I130" s="471"/>
    </row>
    <row r="131" spans="1:9" ht="23.25" customHeight="1" thickTop="1" x14ac:dyDescent="0.2">
      <c r="A131" s="69" t="s">
        <v>97</v>
      </c>
      <c r="B131" s="70"/>
      <c r="C131" s="71"/>
      <c r="D131" s="72"/>
      <c r="E131" s="187">
        <v>0</v>
      </c>
      <c r="F131" s="414"/>
      <c r="G131" s="415"/>
      <c r="H131" s="415"/>
      <c r="I131" s="416"/>
    </row>
    <row r="132" spans="1:9" ht="23.25" customHeight="1" thickBot="1" x14ac:dyDescent="0.25">
      <c r="A132" s="69" t="s">
        <v>85</v>
      </c>
      <c r="B132" s="74"/>
      <c r="C132" s="75"/>
      <c r="D132" s="76"/>
      <c r="E132" s="188">
        <v>0</v>
      </c>
      <c r="F132" s="417"/>
      <c r="G132" s="418"/>
      <c r="H132" s="418"/>
      <c r="I132" s="419"/>
    </row>
    <row r="133" spans="1:9" ht="23.25" customHeight="1" thickTop="1" thickBot="1" x14ac:dyDescent="0.25">
      <c r="A133" s="60" t="s">
        <v>123</v>
      </c>
      <c r="B133" s="61"/>
      <c r="C133" s="62"/>
      <c r="D133" s="63"/>
      <c r="E133" s="98">
        <f>SUM(E131:E132)</f>
        <v>0</v>
      </c>
      <c r="F133" s="469"/>
      <c r="G133" s="470"/>
      <c r="H133" s="470"/>
      <c r="I133" s="471"/>
    </row>
    <row r="134" spans="1:9" ht="23.25" customHeight="1" thickTop="1" thickBot="1" x14ac:dyDescent="0.25">
      <c r="A134" s="65"/>
      <c r="B134" s="66"/>
      <c r="C134" s="66"/>
      <c r="D134" s="66"/>
      <c r="E134" s="67"/>
      <c r="F134" s="68"/>
      <c r="G134" s="68"/>
      <c r="H134" s="68"/>
      <c r="I134" s="68"/>
    </row>
    <row r="135" spans="1:9" ht="23.25" customHeight="1" thickTop="1" thickBot="1" x14ac:dyDescent="0.25">
      <c r="A135" s="60" t="s">
        <v>142</v>
      </c>
      <c r="B135" s="61"/>
      <c r="C135" s="62"/>
      <c r="D135" s="62"/>
      <c r="E135" s="77"/>
      <c r="F135" s="62"/>
      <c r="G135" s="62"/>
      <c r="H135" s="62"/>
      <c r="I135" s="63"/>
    </row>
    <row r="136" spans="1:9" ht="16.5" thickTop="1" thickBot="1" x14ac:dyDescent="0.25">
      <c r="A136" s="472"/>
      <c r="B136" s="473"/>
      <c r="C136" s="473"/>
      <c r="D136" s="473"/>
      <c r="E136" s="473"/>
      <c r="F136" s="473"/>
      <c r="G136" s="473"/>
      <c r="H136" s="473"/>
      <c r="I136" s="474"/>
    </row>
    <row r="137" spans="1:9" thickBot="1" x14ac:dyDescent="0.25">
      <c r="A137" s="78" t="s">
        <v>175</v>
      </c>
      <c r="B137" s="79" t="s">
        <v>6</v>
      </c>
      <c r="C137" s="79" t="s">
        <v>7</v>
      </c>
      <c r="D137" s="79" t="s">
        <v>8</v>
      </c>
      <c r="E137" s="80" t="s">
        <v>9</v>
      </c>
      <c r="F137" s="80" t="s">
        <v>124</v>
      </c>
      <c r="G137" s="81" t="s">
        <v>9</v>
      </c>
      <c r="H137" s="88"/>
      <c r="I137" s="83"/>
    </row>
    <row r="138" spans="1:9" ht="16.5" thickTop="1" thickBot="1" x14ac:dyDescent="0.25">
      <c r="A138" s="84" t="s">
        <v>98</v>
      </c>
      <c r="B138" s="126"/>
      <c r="C138" s="85"/>
      <c r="D138" s="85"/>
      <c r="E138" s="86"/>
      <c r="F138" s="86"/>
      <c r="G138" s="87"/>
      <c r="H138" s="88"/>
      <c r="I138" s="83"/>
    </row>
    <row r="139" spans="1:9" ht="25.5" thickTop="1" thickBot="1" x14ac:dyDescent="0.25">
      <c r="A139" s="174" t="s">
        <v>191</v>
      </c>
      <c r="B139" s="127">
        <v>61.9</v>
      </c>
      <c r="C139" s="46" t="s">
        <v>102</v>
      </c>
      <c r="D139" s="189"/>
      <c r="E139" s="86">
        <f>SUM(B139)*D139</f>
        <v>0</v>
      </c>
      <c r="F139" s="89">
        <v>4</v>
      </c>
      <c r="G139" s="90">
        <f>SUM(E139*F139)</f>
        <v>0</v>
      </c>
      <c r="H139" s="88"/>
      <c r="I139" s="83"/>
    </row>
    <row r="140" spans="1:9" ht="16.5" thickTop="1" thickBot="1" x14ac:dyDescent="0.25">
      <c r="A140" s="91" t="s">
        <v>146</v>
      </c>
      <c r="B140" s="47"/>
      <c r="C140" s="92"/>
      <c r="D140" s="92"/>
      <c r="E140" s="92"/>
      <c r="F140" s="93"/>
      <c r="G140" s="94">
        <f>SUM(G139:G139)</f>
        <v>0</v>
      </c>
      <c r="H140" s="88"/>
      <c r="I140" s="83"/>
    </row>
    <row r="141" spans="1:9" thickBot="1" x14ac:dyDescent="0.25">
      <c r="A141" s="460"/>
      <c r="B141" s="461"/>
      <c r="C141" s="461"/>
      <c r="D141" s="461"/>
      <c r="E141" s="461"/>
      <c r="F141" s="461"/>
      <c r="G141" s="461"/>
      <c r="H141" s="461"/>
      <c r="I141" s="462"/>
    </row>
    <row r="142" spans="1:9" thickBot="1" x14ac:dyDescent="0.25">
      <c r="A142" s="78" t="s">
        <v>133</v>
      </c>
      <c r="B142" s="79" t="s">
        <v>6</v>
      </c>
      <c r="C142" s="79" t="s">
        <v>7</v>
      </c>
      <c r="D142" s="79" t="s">
        <v>8</v>
      </c>
      <c r="E142" s="80" t="s">
        <v>9</v>
      </c>
      <c r="F142" s="80" t="s">
        <v>124</v>
      </c>
      <c r="G142" s="81" t="s">
        <v>9</v>
      </c>
      <c r="H142" s="88"/>
      <c r="I142" s="83"/>
    </row>
    <row r="143" spans="1:9" ht="16.5" thickTop="1" thickBot="1" x14ac:dyDescent="0.25">
      <c r="A143" s="84" t="s">
        <v>98</v>
      </c>
      <c r="B143" s="126"/>
      <c r="C143" s="85"/>
      <c r="D143" s="85"/>
      <c r="E143" s="86"/>
      <c r="F143" s="86"/>
      <c r="G143" s="87"/>
      <c r="H143" s="88"/>
      <c r="I143" s="83"/>
    </row>
    <row r="144" spans="1:9" ht="25.5" thickTop="1" thickBot="1" x14ac:dyDescent="0.25">
      <c r="A144" s="174" t="s">
        <v>192</v>
      </c>
      <c r="B144" s="127">
        <v>70.099999999999994</v>
      </c>
      <c r="C144" s="46" t="s">
        <v>102</v>
      </c>
      <c r="D144" s="189"/>
      <c r="E144" s="86">
        <f>SUM(B144)*D144</f>
        <v>0</v>
      </c>
      <c r="F144" s="89">
        <v>4</v>
      </c>
      <c r="G144" s="90">
        <f>SUM(E144*F144)</f>
        <v>0</v>
      </c>
      <c r="H144" s="88"/>
      <c r="I144" s="83"/>
    </row>
    <row r="145" spans="1:9" ht="16.5" thickTop="1" thickBot="1" x14ac:dyDescent="0.25">
      <c r="A145" s="91" t="s">
        <v>147</v>
      </c>
      <c r="B145" s="47"/>
      <c r="C145" s="92"/>
      <c r="D145" s="92"/>
      <c r="E145" s="92"/>
      <c r="F145" s="93"/>
      <c r="G145" s="94">
        <f>SUM(G144:G144)</f>
        <v>0</v>
      </c>
      <c r="H145" s="88"/>
      <c r="I145" s="83"/>
    </row>
    <row r="146" spans="1:9" thickBot="1" x14ac:dyDescent="0.25">
      <c r="A146" s="463"/>
      <c r="B146" s="464"/>
      <c r="C146" s="464"/>
      <c r="D146" s="464"/>
      <c r="E146" s="464"/>
      <c r="F146" s="464"/>
      <c r="G146" s="464"/>
      <c r="H146" s="464"/>
      <c r="I146" s="465"/>
    </row>
    <row r="147" spans="1:9" thickBot="1" x14ac:dyDescent="0.25">
      <c r="A147" s="78" t="s">
        <v>133</v>
      </c>
      <c r="B147" s="79" t="s">
        <v>6</v>
      </c>
      <c r="C147" s="79" t="s">
        <v>7</v>
      </c>
      <c r="D147" s="79" t="s">
        <v>8</v>
      </c>
      <c r="E147" s="80" t="s">
        <v>9</v>
      </c>
      <c r="F147" s="80" t="s">
        <v>124</v>
      </c>
      <c r="G147" s="81" t="s">
        <v>9</v>
      </c>
      <c r="H147" s="88"/>
      <c r="I147" s="83"/>
    </row>
    <row r="148" spans="1:9" ht="16.5" thickTop="1" thickBot="1" x14ac:dyDescent="0.25">
      <c r="A148" s="84" t="s">
        <v>98</v>
      </c>
      <c r="B148" s="126"/>
      <c r="C148" s="85"/>
      <c r="D148" s="85"/>
      <c r="E148" s="86"/>
      <c r="F148" s="86"/>
      <c r="G148" s="87"/>
      <c r="H148" s="88"/>
      <c r="I148" s="83"/>
    </row>
    <row r="149" spans="1:9" ht="25.5" thickTop="1" thickBot="1" x14ac:dyDescent="0.25">
      <c r="A149" s="174" t="s">
        <v>192</v>
      </c>
      <c r="B149" s="127">
        <v>80.099999999999994</v>
      </c>
      <c r="C149" s="46" t="s">
        <v>102</v>
      </c>
      <c r="D149" s="189"/>
      <c r="E149" s="86">
        <f>SUM(B149)*D149</f>
        <v>0</v>
      </c>
      <c r="F149" s="89">
        <v>2</v>
      </c>
      <c r="G149" s="90">
        <f>SUM(E149*F149)</f>
        <v>0</v>
      </c>
      <c r="H149" s="88"/>
      <c r="I149" s="83"/>
    </row>
    <row r="150" spans="1:9" ht="16.5" thickTop="1" thickBot="1" x14ac:dyDescent="0.25">
      <c r="A150" s="128" t="s">
        <v>148</v>
      </c>
      <c r="B150" s="129"/>
      <c r="C150" s="130"/>
      <c r="D150" s="130"/>
      <c r="E150" s="130"/>
      <c r="F150" s="131"/>
      <c r="G150" s="132">
        <f>SUM(G149:G149)</f>
        <v>0</v>
      </c>
      <c r="H150" s="95"/>
      <c r="I150" s="83"/>
    </row>
    <row r="151" spans="1:9" thickBot="1" x14ac:dyDescent="0.25">
      <c r="A151" s="456"/>
      <c r="B151" s="457"/>
      <c r="C151" s="457"/>
      <c r="D151" s="457"/>
      <c r="E151" s="457"/>
      <c r="F151" s="457"/>
      <c r="G151" s="457"/>
      <c r="H151" s="458"/>
      <c r="I151" s="459"/>
    </row>
    <row r="152" spans="1:9" thickBot="1" x14ac:dyDescent="0.25">
      <c r="A152" s="78" t="s">
        <v>134</v>
      </c>
      <c r="B152" s="79" t="s">
        <v>6</v>
      </c>
      <c r="C152" s="79" t="s">
        <v>7</v>
      </c>
      <c r="D152" s="79" t="s">
        <v>8</v>
      </c>
      <c r="E152" s="80" t="s">
        <v>9</v>
      </c>
      <c r="F152" s="80" t="s">
        <v>124</v>
      </c>
      <c r="G152" s="81" t="s">
        <v>9</v>
      </c>
      <c r="H152" s="82"/>
      <c r="I152" s="83"/>
    </row>
    <row r="153" spans="1:9" ht="16.5" thickTop="1" thickBot="1" x14ac:dyDescent="0.25">
      <c r="A153" s="84" t="s">
        <v>98</v>
      </c>
      <c r="B153" s="126"/>
      <c r="C153" s="85"/>
      <c r="D153" s="85"/>
      <c r="E153" s="86"/>
      <c r="F153" s="86"/>
      <c r="G153" s="87"/>
      <c r="H153" s="88"/>
      <c r="I153" s="83"/>
    </row>
    <row r="154" spans="1:9" ht="25.5" thickTop="1" thickBot="1" x14ac:dyDescent="0.25">
      <c r="A154" s="174" t="s">
        <v>192</v>
      </c>
      <c r="B154" s="127">
        <v>84.7</v>
      </c>
      <c r="C154" s="46" t="s">
        <v>102</v>
      </c>
      <c r="D154" s="189"/>
      <c r="E154" s="86">
        <f>SUM(B154)*D154</f>
        <v>0</v>
      </c>
      <c r="F154" s="89">
        <v>4</v>
      </c>
      <c r="G154" s="90">
        <f>SUM(E154*F154)</f>
        <v>0</v>
      </c>
      <c r="H154" s="88"/>
      <c r="I154" s="83"/>
    </row>
    <row r="155" spans="1:9" ht="16.5" thickTop="1" thickBot="1" x14ac:dyDescent="0.25">
      <c r="A155" s="91" t="s">
        <v>149</v>
      </c>
      <c r="B155" s="47"/>
      <c r="C155" s="92"/>
      <c r="D155" s="92"/>
      <c r="E155" s="92"/>
      <c r="F155" s="93"/>
      <c r="G155" s="94">
        <f>SUM(G154:G154)</f>
        <v>0</v>
      </c>
      <c r="H155" s="95"/>
      <c r="I155" s="83"/>
    </row>
    <row r="156" spans="1:9" thickBot="1" x14ac:dyDescent="0.25">
      <c r="A156" s="460"/>
      <c r="B156" s="461"/>
      <c r="C156" s="461"/>
      <c r="D156" s="461"/>
      <c r="E156" s="461"/>
      <c r="F156" s="461"/>
      <c r="G156" s="461"/>
      <c r="H156" s="461"/>
      <c r="I156" s="462"/>
    </row>
    <row r="157" spans="1:9" thickBot="1" x14ac:dyDescent="0.25">
      <c r="A157" s="78" t="s">
        <v>134</v>
      </c>
      <c r="B157" s="79" t="s">
        <v>6</v>
      </c>
      <c r="C157" s="79" t="s">
        <v>7</v>
      </c>
      <c r="D157" s="79" t="s">
        <v>8</v>
      </c>
      <c r="E157" s="80" t="s">
        <v>9</v>
      </c>
      <c r="F157" s="80" t="s">
        <v>124</v>
      </c>
      <c r="G157" s="81" t="s">
        <v>9</v>
      </c>
      <c r="H157" s="88"/>
      <c r="I157" s="83"/>
    </row>
    <row r="158" spans="1:9" ht="16.5" thickTop="1" thickBot="1" x14ac:dyDescent="0.25">
      <c r="A158" s="84" t="s">
        <v>98</v>
      </c>
      <c r="B158" s="126"/>
      <c r="C158" s="85"/>
      <c r="D158" s="85"/>
      <c r="E158" s="86"/>
      <c r="F158" s="86"/>
      <c r="G158" s="87"/>
      <c r="H158" s="88"/>
      <c r="I158" s="83"/>
    </row>
    <row r="159" spans="1:9" ht="25.5" thickTop="1" thickBot="1" x14ac:dyDescent="0.25">
      <c r="A159" s="174" t="s">
        <v>192</v>
      </c>
      <c r="B159" s="127">
        <v>93.7</v>
      </c>
      <c r="C159" s="46" t="s">
        <v>102</v>
      </c>
      <c r="D159" s="189"/>
      <c r="E159" s="86">
        <f>SUM(B159)*D159</f>
        <v>0</v>
      </c>
      <c r="F159" s="89">
        <v>2</v>
      </c>
      <c r="G159" s="90">
        <f>SUM(E159*F159)</f>
        <v>0</v>
      </c>
      <c r="H159" s="88"/>
      <c r="I159" s="83"/>
    </row>
    <row r="160" spans="1:9" ht="16.5" thickTop="1" thickBot="1" x14ac:dyDescent="0.25">
      <c r="A160" s="91" t="s">
        <v>150</v>
      </c>
      <c r="B160" s="47"/>
      <c r="C160" s="92"/>
      <c r="D160" s="92"/>
      <c r="E160" s="92"/>
      <c r="F160" s="93"/>
      <c r="G160" s="94">
        <f>SUM(G159:G159)</f>
        <v>0</v>
      </c>
      <c r="H160" s="88"/>
      <c r="I160" s="83"/>
    </row>
    <row r="161" spans="1:9" thickBot="1" x14ac:dyDescent="0.25">
      <c r="A161" s="460"/>
      <c r="B161" s="461"/>
      <c r="C161" s="461"/>
      <c r="D161" s="461"/>
      <c r="E161" s="461"/>
      <c r="F161" s="461"/>
      <c r="G161" s="461"/>
      <c r="H161" s="461"/>
      <c r="I161" s="462"/>
    </row>
    <row r="162" spans="1:9" thickBot="1" x14ac:dyDescent="0.25">
      <c r="A162" s="78" t="s">
        <v>144</v>
      </c>
      <c r="B162" s="79" t="s">
        <v>6</v>
      </c>
      <c r="C162" s="79" t="s">
        <v>7</v>
      </c>
      <c r="D162" s="79" t="s">
        <v>8</v>
      </c>
      <c r="E162" s="80" t="s">
        <v>9</v>
      </c>
      <c r="F162" s="80" t="s">
        <v>124</v>
      </c>
      <c r="G162" s="81" t="s">
        <v>9</v>
      </c>
      <c r="H162" s="88"/>
      <c r="I162" s="83"/>
    </row>
    <row r="163" spans="1:9" ht="16.5" thickTop="1" thickBot="1" x14ac:dyDescent="0.25">
      <c r="A163" s="84" t="s">
        <v>98</v>
      </c>
      <c r="B163" s="126"/>
      <c r="C163" s="85"/>
      <c r="D163" s="85"/>
      <c r="E163" s="86"/>
      <c r="F163" s="86"/>
      <c r="G163" s="87"/>
      <c r="H163" s="88"/>
      <c r="I163" s="83"/>
    </row>
    <row r="164" spans="1:9" ht="25.5" thickTop="1" thickBot="1" x14ac:dyDescent="0.25">
      <c r="A164" s="174" t="s">
        <v>192</v>
      </c>
      <c r="B164" s="127">
        <v>97.9</v>
      </c>
      <c r="C164" s="46" t="s">
        <v>102</v>
      </c>
      <c r="D164" s="189"/>
      <c r="E164" s="86">
        <f>SUM(B164)*D164</f>
        <v>0</v>
      </c>
      <c r="F164" s="89">
        <v>2</v>
      </c>
      <c r="G164" s="90">
        <f>SUM(E164*F164)</f>
        <v>0</v>
      </c>
      <c r="H164" s="88"/>
      <c r="I164" s="83"/>
    </row>
    <row r="165" spans="1:9" ht="16.5" thickTop="1" thickBot="1" x14ac:dyDescent="0.25">
      <c r="A165" s="91" t="s">
        <v>151</v>
      </c>
      <c r="B165" s="47"/>
      <c r="C165" s="92"/>
      <c r="D165" s="92"/>
      <c r="E165" s="92"/>
      <c r="F165" s="93"/>
      <c r="G165" s="94">
        <f>SUM(G164:G164)</f>
        <v>0</v>
      </c>
      <c r="H165" s="88"/>
      <c r="I165" s="83"/>
    </row>
    <row r="166" spans="1:9" thickBot="1" x14ac:dyDescent="0.25">
      <c r="A166" s="463"/>
      <c r="B166" s="464"/>
      <c r="C166" s="464"/>
      <c r="D166" s="464"/>
      <c r="E166" s="464"/>
      <c r="F166" s="464"/>
      <c r="G166" s="464"/>
      <c r="H166" s="464"/>
      <c r="I166" s="465"/>
    </row>
    <row r="167" spans="1:9" thickBot="1" x14ac:dyDescent="0.25">
      <c r="A167" s="78" t="s">
        <v>144</v>
      </c>
      <c r="B167" s="79" t="s">
        <v>6</v>
      </c>
      <c r="C167" s="79" t="s">
        <v>7</v>
      </c>
      <c r="D167" s="79" t="s">
        <v>8</v>
      </c>
      <c r="E167" s="80" t="s">
        <v>9</v>
      </c>
      <c r="F167" s="80" t="s">
        <v>124</v>
      </c>
      <c r="G167" s="81" t="s">
        <v>9</v>
      </c>
      <c r="H167" s="88"/>
      <c r="I167" s="83"/>
    </row>
    <row r="168" spans="1:9" ht="16.5" thickTop="1" thickBot="1" x14ac:dyDescent="0.25">
      <c r="A168" s="84" t="s">
        <v>98</v>
      </c>
      <c r="B168" s="126"/>
      <c r="C168" s="85"/>
      <c r="D168" s="85"/>
      <c r="E168" s="86"/>
      <c r="F168" s="86"/>
      <c r="G168" s="87"/>
      <c r="H168" s="88"/>
      <c r="I168" s="83"/>
    </row>
    <row r="169" spans="1:9" ht="25.5" thickTop="1" thickBot="1" x14ac:dyDescent="0.25">
      <c r="A169" s="174" t="s">
        <v>192</v>
      </c>
      <c r="B169" s="127">
        <v>108.5</v>
      </c>
      <c r="C169" s="46" t="s">
        <v>102</v>
      </c>
      <c r="D169" s="189"/>
      <c r="E169" s="86">
        <f>SUM(B169)*D169</f>
        <v>0</v>
      </c>
      <c r="F169" s="89">
        <v>2</v>
      </c>
      <c r="G169" s="90">
        <f>SUM(E169*F169)</f>
        <v>0</v>
      </c>
      <c r="H169" s="88"/>
      <c r="I169" s="83"/>
    </row>
    <row r="170" spans="1:9" ht="16.5" thickTop="1" thickBot="1" x14ac:dyDescent="0.25">
      <c r="A170" s="91" t="s">
        <v>152</v>
      </c>
      <c r="B170" s="47"/>
      <c r="C170" s="92"/>
      <c r="D170" s="92"/>
      <c r="E170" s="92"/>
      <c r="F170" s="93"/>
      <c r="G170" s="94">
        <f>SUM(G169:G169)</f>
        <v>0</v>
      </c>
      <c r="H170" s="159"/>
      <c r="I170" s="160"/>
    </row>
    <row r="171" spans="1:9" thickBot="1" x14ac:dyDescent="0.25">
      <c r="A171" s="466"/>
      <c r="B171" s="466"/>
      <c r="C171" s="466"/>
      <c r="D171" s="466"/>
      <c r="E171" s="466"/>
      <c r="F171" s="466"/>
      <c r="G171" s="466"/>
      <c r="H171" s="466"/>
      <c r="I171" s="466"/>
    </row>
    <row r="172" spans="1:9" thickBot="1" x14ac:dyDescent="0.25">
      <c r="A172" s="114" t="s">
        <v>70</v>
      </c>
      <c r="B172" s="79" t="s">
        <v>6</v>
      </c>
      <c r="C172" s="79" t="s">
        <v>7</v>
      </c>
      <c r="D172" s="79" t="s">
        <v>8</v>
      </c>
      <c r="E172" s="115" t="s">
        <v>9</v>
      </c>
      <c r="F172" s="80"/>
      <c r="G172" s="81"/>
      <c r="H172" s="157"/>
      <c r="I172" s="158"/>
    </row>
    <row r="173" spans="1:9" ht="16.5" thickTop="1" thickBot="1" x14ac:dyDescent="0.25">
      <c r="A173" s="116" t="s">
        <v>71</v>
      </c>
      <c r="B173" s="45"/>
      <c r="C173" s="101"/>
      <c r="D173" s="101"/>
      <c r="E173" s="112"/>
      <c r="F173" s="110"/>
      <c r="G173" s="111"/>
      <c r="H173" s="73"/>
      <c r="I173" s="112"/>
    </row>
    <row r="174" spans="1:9" thickTop="1" x14ac:dyDescent="0.2">
      <c r="A174" s="118" t="s">
        <v>101</v>
      </c>
      <c r="B174" s="46">
        <v>4922</v>
      </c>
      <c r="C174" s="101" t="s">
        <v>68</v>
      </c>
      <c r="D174" s="189"/>
      <c r="E174" s="86">
        <f>SUM(B174)*D174</f>
        <v>0</v>
      </c>
      <c r="F174" s="86"/>
      <c r="G174" s="113"/>
      <c r="H174" s="73"/>
      <c r="I174" s="112"/>
    </row>
    <row r="175" spans="1:9" thickBot="1" x14ac:dyDescent="0.25">
      <c r="A175" s="119" t="s">
        <v>72</v>
      </c>
      <c r="B175" s="46">
        <v>4922</v>
      </c>
      <c r="C175" s="101" t="s">
        <v>68</v>
      </c>
      <c r="D175" s="189"/>
      <c r="E175" s="86">
        <f t="shared" ref="E175:E197" si="3">SUM(B175)*D175</f>
        <v>0</v>
      </c>
      <c r="F175" s="86"/>
      <c r="G175" s="113"/>
      <c r="H175" s="73"/>
      <c r="I175" s="112"/>
    </row>
    <row r="176" spans="1:9" ht="16.5" thickTop="1" thickBot="1" x14ac:dyDescent="0.25">
      <c r="A176" s="116" t="s">
        <v>73</v>
      </c>
      <c r="B176" s="46"/>
      <c r="C176" s="101"/>
      <c r="D176" s="173"/>
      <c r="E176" s="86"/>
      <c r="F176" s="86"/>
      <c r="G176" s="113"/>
      <c r="H176" s="73"/>
      <c r="I176" s="112"/>
    </row>
    <row r="177" spans="1:9" thickTop="1" x14ac:dyDescent="0.2">
      <c r="A177" s="176" t="s">
        <v>203</v>
      </c>
      <c r="B177" s="46">
        <v>575</v>
      </c>
      <c r="C177" s="101" t="s">
        <v>68</v>
      </c>
      <c r="D177" s="189"/>
      <c r="E177" s="86">
        <f t="shared" si="3"/>
        <v>0</v>
      </c>
      <c r="F177" s="86"/>
      <c r="G177" s="113"/>
      <c r="H177" s="73"/>
      <c r="I177" s="112"/>
    </row>
    <row r="178" spans="1:9" ht="15" x14ac:dyDescent="0.2">
      <c r="A178" s="177" t="s">
        <v>204</v>
      </c>
      <c r="B178" s="101">
        <v>0</v>
      </c>
      <c r="C178" s="101" t="s">
        <v>68</v>
      </c>
      <c r="D178" s="189"/>
      <c r="E178" s="86">
        <f t="shared" si="3"/>
        <v>0</v>
      </c>
      <c r="F178" s="86"/>
      <c r="G178" s="113"/>
      <c r="H178" s="73"/>
      <c r="I178" s="112"/>
    </row>
    <row r="179" spans="1:9" ht="15" x14ac:dyDescent="0.2">
      <c r="A179" s="177" t="s">
        <v>205</v>
      </c>
      <c r="B179" s="46">
        <v>84</v>
      </c>
      <c r="C179" s="101" t="s">
        <v>68</v>
      </c>
      <c r="D179" s="189"/>
      <c r="E179" s="86">
        <f t="shared" si="3"/>
        <v>0</v>
      </c>
      <c r="F179" s="86"/>
      <c r="G179" s="113"/>
      <c r="H179" s="73"/>
      <c r="I179" s="112"/>
    </row>
    <row r="180" spans="1:9" ht="15" x14ac:dyDescent="0.2">
      <c r="A180" s="177" t="s">
        <v>99</v>
      </c>
      <c r="B180" s="46">
        <v>441</v>
      </c>
      <c r="C180" s="101" t="s">
        <v>68</v>
      </c>
      <c r="D180" s="189"/>
      <c r="E180" s="86">
        <f t="shared" si="3"/>
        <v>0</v>
      </c>
      <c r="F180" s="86"/>
      <c r="G180" s="113"/>
      <c r="H180" s="73"/>
      <c r="I180" s="112"/>
    </row>
    <row r="181" spans="1:9" thickBot="1" x14ac:dyDescent="0.25">
      <c r="A181" s="178" t="s">
        <v>206</v>
      </c>
      <c r="B181" s="46">
        <v>541</v>
      </c>
      <c r="C181" s="101" t="s">
        <v>68</v>
      </c>
      <c r="D181" s="189"/>
      <c r="E181" s="86">
        <f t="shared" si="3"/>
        <v>0</v>
      </c>
      <c r="F181" s="86"/>
      <c r="G181" s="113"/>
      <c r="H181" s="73"/>
      <c r="I181" s="112"/>
    </row>
    <row r="182" spans="1:9" ht="16.5" thickTop="1" thickBot="1" x14ac:dyDescent="0.25">
      <c r="A182" s="116" t="s">
        <v>74</v>
      </c>
      <c r="B182" s="46"/>
      <c r="C182" s="101"/>
      <c r="D182" s="173"/>
      <c r="E182" s="86"/>
      <c r="F182" s="86"/>
      <c r="G182" s="113"/>
      <c r="H182" s="73"/>
      <c r="I182" s="112"/>
    </row>
    <row r="183" spans="1:9" thickTop="1" x14ac:dyDescent="0.2">
      <c r="A183" s="176" t="s">
        <v>100</v>
      </c>
      <c r="B183" s="46">
        <v>1795</v>
      </c>
      <c r="C183" s="101" t="s">
        <v>68</v>
      </c>
      <c r="D183" s="189"/>
      <c r="E183" s="86">
        <f t="shared" si="3"/>
        <v>0</v>
      </c>
      <c r="F183" s="86"/>
      <c r="G183" s="113"/>
      <c r="H183" s="73"/>
      <c r="I183" s="112"/>
    </row>
    <row r="184" spans="1:9" ht="15" x14ac:dyDescent="0.2">
      <c r="A184" s="177" t="s">
        <v>75</v>
      </c>
      <c r="B184" s="46">
        <v>449</v>
      </c>
      <c r="C184" s="101" t="s">
        <v>68</v>
      </c>
      <c r="D184" s="189"/>
      <c r="E184" s="86">
        <f t="shared" si="3"/>
        <v>0</v>
      </c>
      <c r="F184" s="86"/>
      <c r="G184" s="113"/>
      <c r="H184" s="73"/>
      <c r="I184" s="112"/>
    </row>
    <row r="185" spans="1:9" ht="15" x14ac:dyDescent="0.2">
      <c r="A185" s="179" t="s">
        <v>125</v>
      </c>
      <c r="B185" s="48">
        <v>20</v>
      </c>
      <c r="C185" s="48" t="s">
        <v>119</v>
      </c>
      <c r="D185" s="190"/>
      <c r="E185" s="86">
        <f t="shared" si="3"/>
        <v>0</v>
      </c>
      <c r="F185" s="86"/>
      <c r="G185" s="113"/>
      <c r="H185" s="73"/>
      <c r="I185" s="112"/>
    </row>
    <row r="186" spans="1:9" ht="15" x14ac:dyDescent="0.2">
      <c r="A186" s="177" t="s">
        <v>164</v>
      </c>
      <c r="B186" s="46">
        <v>307</v>
      </c>
      <c r="C186" s="101" t="s">
        <v>103</v>
      </c>
      <c r="D186" s="189"/>
      <c r="E186" s="86">
        <f t="shared" si="3"/>
        <v>0</v>
      </c>
      <c r="F186" s="86"/>
      <c r="G186" s="113"/>
      <c r="H186" s="73"/>
      <c r="I186" s="112"/>
    </row>
    <row r="187" spans="1:9" thickBot="1" x14ac:dyDescent="0.25">
      <c r="A187" s="178" t="s">
        <v>207</v>
      </c>
      <c r="B187" s="46">
        <v>276</v>
      </c>
      <c r="C187" s="101" t="s">
        <v>103</v>
      </c>
      <c r="D187" s="189"/>
      <c r="E187" s="86">
        <f t="shared" si="3"/>
        <v>0</v>
      </c>
      <c r="F187" s="86"/>
      <c r="G187" s="113"/>
      <c r="H187" s="73"/>
      <c r="I187" s="112"/>
    </row>
    <row r="188" spans="1:9" ht="16.5" thickTop="1" thickBot="1" x14ac:dyDescent="0.25">
      <c r="A188" s="116" t="s">
        <v>76</v>
      </c>
      <c r="B188" s="45"/>
      <c r="C188" s="46"/>
      <c r="D188" s="172"/>
      <c r="E188" s="86"/>
      <c r="F188" s="86"/>
      <c r="G188" s="113"/>
      <c r="H188" s="73"/>
      <c r="I188" s="112"/>
    </row>
    <row r="189" spans="1:9" thickTop="1" x14ac:dyDescent="0.2">
      <c r="A189" s="118" t="s">
        <v>136</v>
      </c>
      <c r="B189" s="45">
        <v>1</v>
      </c>
      <c r="C189" s="46" t="s">
        <v>67</v>
      </c>
      <c r="D189" s="172">
        <v>70000</v>
      </c>
      <c r="E189" s="86">
        <f t="shared" si="3"/>
        <v>70000</v>
      </c>
      <c r="F189" s="73" t="s">
        <v>174</v>
      </c>
      <c r="G189" s="113"/>
      <c r="H189" s="73"/>
      <c r="I189" s="112"/>
    </row>
    <row r="190" spans="1:9" ht="15" x14ac:dyDescent="0.2">
      <c r="A190" s="100" t="s">
        <v>126</v>
      </c>
      <c r="B190" s="45">
        <v>20</v>
      </c>
      <c r="C190" s="46" t="s">
        <v>67</v>
      </c>
      <c r="D190" s="189"/>
      <c r="E190" s="86">
        <f t="shared" si="3"/>
        <v>0</v>
      </c>
      <c r="F190" s="86"/>
      <c r="G190" s="113"/>
      <c r="H190" s="73"/>
      <c r="I190" s="112"/>
    </row>
    <row r="191" spans="1:9" thickBot="1" x14ac:dyDescent="0.25">
      <c r="A191" s="119" t="s">
        <v>77</v>
      </c>
      <c r="B191" s="45">
        <v>1</v>
      </c>
      <c r="C191" s="46" t="s">
        <v>67</v>
      </c>
      <c r="D191" s="172">
        <v>5000</v>
      </c>
      <c r="E191" s="86">
        <f t="shared" si="3"/>
        <v>5000</v>
      </c>
      <c r="F191" s="73" t="s">
        <v>174</v>
      </c>
      <c r="G191" s="113"/>
      <c r="H191" s="73"/>
      <c r="I191" s="112"/>
    </row>
    <row r="192" spans="1:9" ht="16.5" thickTop="1" thickBot="1" x14ac:dyDescent="0.25">
      <c r="A192" s="116" t="s">
        <v>78</v>
      </c>
      <c r="B192" s="45"/>
      <c r="C192" s="46"/>
      <c r="D192" s="172"/>
      <c r="E192" s="86"/>
      <c r="F192" s="86"/>
      <c r="G192" s="113"/>
      <c r="H192" s="73"/>
      <c r="I192" s="112"/>
    </row>
    <row r="193" spans="1:9" thickTop="1" x14ac:dyDescent="0.2">
      <c r="A193" s="118" t="s">
        <v>79</v>
      </c>
      <c r="B193" s="45">
        <v>1</v>
      </c>
      <c r="C193" s="46" t="s">
        <v>67</v>
      </c>
      <c r="D193" s="172">
        <v>20000</v>
      </c>
      <c r="E193" s="86">
        <f t="shared" si="3"/>
        <v>20000</v>
      </c>
      <c r="F193" s="73" t="s">
        <v>174</v>
      </c>
      <c r="G193" s="113"/>
      <c r="H193" s="73"/>
      <c r="I193" s="112"/>
    </row>
    <row r="194" spans="1:9" ht="15" x14ac:dyDescent="0.2">
      <c r="A194" s="100" t="s">
        <v>80</v>
      </c>
      <c r="B194" s="45">
        <v>1</v>
      </c>
      <c r="C194" s="46" t="s">
        <v>67</v>
      </c>
      <c r="D194" s="172">
        <v>15000</v>
      </c>
      <c r="E194" s="86">
        <f t="shared" si="3"/>
        <v>15000</v>
      </c>
      <c r="F194" s="73" t="s">
        <v>174</v>
      </c>
      <c r="G194" s="113"/>
      <c r="H194" s="73"/>
      <c r="I194" s="112"/>
    </row>
    <row r="195" spans="1:9" ht="15" x14ac:dyDescent="0.2">
      <c r="A195" s="100" t="s">
        <v>81</v>
      </c>
      <c r="B195" s="46">
        <v>1</v>
      </c>
      <c r="C195" s="46" t="s">
        <v>67</v>
      </c>
      <c r="D195" s="172">
        <v>20000</v>
      </c>
      <c r="E195" s="86">
        <f t="shared" si="3"/>
        <v>20000</v>
      </c>
      <c r="F195" s="73" t="s">
        <v>174</v>
      </c>
      <c r="G195" s="113"/>
      <c r="H195" s="73"/>
      <c r="I195" s="112"/>
    </row>
    <row r="196" spans="1:9" ht="15" x14ac:dyDescent="0.2">
      <c r="A196" s="135" t="s">
        <v>82</v>
      </c>
      <c r="B196" s="46">
        <v>1</v>
      </c>
      <c r="C196" s="46" t="s">
        <v>104</v>
      </c>
      <c r="D196" s="172">
        <v>7000</v>
      </c>
      <c r="E196" s="86">
        <f t="shared" si="3"/>
        <v>7000</v>
      </c>
      <c r="F196" s="73" t="s">
        <v>174</v>
      </c>
      <c r="G196" s="113"/>
      <c r="H196" s="73"/>
      <c r="I196" s="112"/>
    </row>
    <row r="197" spans="1:9" ht="15" x14ac:dyDescent="0.2">
      <c r="A197" s="100" t="s">
        <v>83</v>
      </c>
      <c r="B197" s="46">
        <v>1</v>
      </c>
      <c r="C197" s="46" t="s">
        <v>67</v>
      </c>
      <c r="D197" s="172">
        <v>10000</v>
      </c>
      <c r="E197" s="86">
        <f t="shared" si="3"/>
        <v>10000</v>
      </c>
      <c r="F197" s="73" t="s">
        <v>174</v>
      </c>
      <c r="G197" s="113"/>
      <c r="H197" s="73"/>
      <c r="I197" s="112"/>
    </row>
    <row r="198" spans="1:9" thickBot="1" x14ac:dyDescent="0.25">
      <c r="A198" s="100" t="s">
        <v>84</v>
      </c>
      <c r="B198" s="46">
        <v>1</v>
      </c>
      <c r="C198" s="46" t="s">
        <v>67</v>
      </c>
      <c r="D198" s="172">
        <v>5000</v>
      </c>
      <c r="E198" s="86">
        <f>SUM(B198)*D198</f>
        <v>5000</v>
      </c>
      <c r="F198" s="153" t="s">
        <v>174</v>
      </c>
      <c r="G198" s="120"/>
      <c r="H198" s="73"/>
      <c r="I198" s="112"/>
    </row>
    <row r="199" spans="1:9" s="30" customFormat="1" ht="18" customHeight="1" thickBot="1" x14ac:dyDescent="0.25">
      <c r="A199" s="91" t="s">
        <v>127</v>
      </c>
      <c r="B199" s="47"/>
      <c r="C199" s="92"/>
      <c r="D199" s="92"/>
      <c r="E199" s="92"/>
      <c r="F199" s="93"/>
      <c r="G199" s="94">
        <f>SUM(E174:E198)</f>
        <v>152000</v>
      </c>
      <c r="H199" s="121"/>
      <c r="I199" s="117"/>
    </row>
    <row r="200" spans="1:9" s="30" customFormat="1" thickBot="1" x14ac:dyDescent="0.25">
      <c r="A200" s="467"/>
      <c r="B200" s="467"/>
      <c r="C200" s="467"/>
      <c r="D200" s="467"/>
      <c r="E200" s="467"/>
      <c r="F200" s="467"/>
      <c r="G200" s="467"/>
      <c r="H200" s="467"/>
      <c r="I200" s="468"/>
    </row>
    <row r="201" spans="1:9" s="30" customFormat="1" thickBot="1" x14ac:dyDescent="0.25">
      <c r="A201" s="451" t="s">
        <v>143</v>
      </c>
      <c r="B201" s="451"/>
      <c r="C201" s="451"/>
      <c r="D201" s="451"/>
      <c r="E201" s="452"/>
      <c r="F201" s="123"/>
      <c r="G201" s="105" t="s">
        <v>145</v>
      </c>
      <c r="H201" s="33"/>
      <c r="I201" s="133"/>
    </row>
    <row r="202" spans="1:9" s="30" customFormat="1" ht="15" x14ac:dyDescent="0.2">
      <c r="A202" s="108"/>
      <c r="B202" s="107"/>
      <c r="C202" s="106"/>
      <c r="D202" s="106"/>
      <c r="E202" s="106"/>
      <c r="F202" s="124"/>
      <c r="G202" s="102"/>
      <c r="H202" s="33"/>
      <c r="I202" s="133"/>
    </row>
    <row r="203" spans="1:9" s="30" customFormat="1" ht="15" x14ac:dyDescent="0.2">
      <c r="A203" s="109" t="s">
        <v>10</v>
      </c>
      <c r="B203" s="96"/>
      <c r="C203" s="97"/>
      <c r="D203" s="97"/>
      <c r="E203" s="97"/>
      <c r="F203" s="125"/>
      <c r="G203" s="122">
        <f>SUM(E127)</f>
        <v>0</v>
      </c>
      <c r="H203" s="33"/>
      <c r="I203" s="133"/>
    </row>
    <row r="204" spans="1:9" s="30" customFormat="1" ht="15" x14ac:dyDescent="0.2">
      <c r="A204" s="109" t="s">
        <v>128</v>
      </c>
      <c r="B204" s="96"/>
      <c r="C204" s="97"/>
      <c r="D204" s="97"/>
      <c r="E204" s="97"/>
      <c r="F204" s="125"/>
      <c r="G204" s="103">
        <f>SUM(G139,G144,G149,G154,G159,G164,G169)</f>
        <v>0</v>
      </c>
      <c r="H204" s="33"/>
      <c r="I204" s="133"/>
    </row>
    <row r="205" spans="1:9" s="30" customFormat="1" ht="15" x14ac:dyDescent="0.2">
      <c r="A205" s="109" t="s">
        <v>129</v>
      </c>
      <c r="B205" s="96"/>
      <c r="C205" s="97"/>
      <c r="D205" s="97"/>
      <c r="E205" s="97"/>
      <c r="F205" s="125"/>
      <c r="G205" s="103">
        <f>SUM(G199)</f>
        <v>152000</v>
      </c>
      <c r="H205" s="33"/>
      <c r="I205" s="133"/>
    </row>
    <row r="206" spans="1:9" s="30" customFormat="1" ht="15" x14ac:dyDescent="0.2">
      <c r="A206" s="109" t="s">
        <v>208</v>
      </c>
      <c r="B206" s="96"/>
      <c r="C206" s="97"/>
      <c r="D206" s="97"/>
      <c r="E206" s="97"/>
      <c r="F206" s="125"/>
      <c r="G206" s="103">
        <v>1600000</v>
      </c>
      <c r="H206" s="33"/>
      <c r="I206" s="133"/>
    </row>
    <row r="207" spans="1:9" s="30" customFormat="1" ht="15" x14ac:dyDescent="0.2">
      <c r="A207" s="109" t="s">
        <v>166</v>
      </c>
      <c r="B207" s="137"/>
      <c r="C207" s="97"/>
      <c r="D207" s="97"/>
      <c r="E207" s="97"/>
      <c r="F207" s="125"/>
      <c r="G207" s="103">
        <f>SUM(G203:G206)*3%</f>
        <v>52560</v>
      </c>
      <c r="H207" s="33"/>
      <c r="I207" s="133"/>
    </row>
    <row r="208" spans="1:9" s="30" customFormat="1" ht="15" x14ac:dyDescent="0.2">
      <c r="A208" s="109" t="s">
        <v>167</v>
      </c>
      <c r="B208" s="96"/>
      <c r="C208" s="97"/>
      <c r="D208" s="97"/>
      <c r="E208" s="97"/>
      <c r="F208" s="125"/>
      <c r="G208" s="103">
        <f>SUM(G203:G207)*E133</f>
        <v>0</v>
      </c>
      <c r="H208" s="33"/>
      <c r="I208" s="133"/>
    </row>
    <row r="209" spans="1:9" s="30" customFormat="1" thickBot="1" x14ac:dyDescent="0.25">
      <c r="A209" s="109"/>
      <c r="B209" s="96"/>
      <c r="C209" s="97"/>
      <c r="D209" s="97"/>
      <c r="E209" s="97"/>
      <c r="F209" s="125"/>
      <c r="G209" s="104"/>
      <c r="H209" s="33"/>
      <c r="I209" s="133"/>
    </row>
    <row r="210" spans="1:9" s="30" customFormat="1" ht="36" customHeight="1" thickBot="1" x14ac:dyDescent="0.25">
      <c r="A210" s="453" t="s">
        <v>185</v>
      </c>
      <c r="B210" s="454"/>
      <c r="C210" s="454"/>
      <c r="D210" s="454"/>
      <c r="E210" s="454"/>
      <c r="F210" s="455"/>
      <c r="G210" s="161">
        <f>SUM(G203:G209)</f>
        <v>1804560</v>
      </c>
      <c r="H210" s="165"/>
      <c r="I210" s="134"/>
    </row>
    <row r="211" spans="1:9" s="30" customFormat="1" ht="15" x14ac:dyDescent="0.2">
      <c r="A211" s="29"/>
      <c r="C211" s="31"/>
      <c r="D211" s="31"/>
      <c r="E211" s="31"/>
      <c r="F211" s="32"/>
      <c r="G211" s="33"/>
      <c r="H211" s="33"/>
      <c r="I211" s="31"/>
    </row>
  </sheetData>
  <sheetProtection password="D842" sheet="1" objects="1" scenarios="1"/>
  <mergeCells count="118">
    <mergeCell ref="B4:H4"/>
    <mergeCell ref="D5:E5"/>
    <mergeCell ref="B7:H7"/>
    <mergeCell ref="A29:I29"/>
    <mergeCell ref="A30:I30"/>
    <mergeCell ref="A31:I31"/>
    <mergeCell ref="F131:I131"/>
    <mergeCell ref="F132:I132"/>
    <mergeCell ref="A38:I38"/>
    <mergeCell ref="A39:I39"/>
    <mergeCell ref="A40:I40"/>
    <mergeCell ref="A41:I41"/>
    <mergeCell ref="F42:I42"/>
    <mergeCell ref="F43:I43"/>
    <mergeCell ref="A32:I32"/>
    <mergeCell ref="A33:I33"/>
    <mergeCell ref="A34:I34"/>
    <mergeCell ref="A35:I35"/>
    <mergeCell ref="A36:I36"/>
    <mergeCell ref="A37:I37"/>
    <mergeCell ref="F50:I50"/>
    <mergeCell ref="F51:I51"/>
    <mergeCell ref="F52:I52"/>
    <mergeCell ref="F53:I53"/>
    <mergeCell ref="F54:I54"/>
    <mergeCell ref="F55:I55"/>
    <mergeCell ref="F44:I44"/>
    <mergeCell ref="F45:I45"/>
    <mergeCell ref="F46:I46"/>
    <mergeCell ref="F47:I47"/>
    <mergeCell ref="F48:I48"/>
    <mergeCell ref="F49:I49"/>
    <mergeCell ref="F62:I62"/>
    <mergeCell ref="F63:I63"/>
    <mergeCell ref="F64:I64"/>
    <mergeCell ref="F65:I65"/>
    <mergeCell ref="F66:I66"/>
    <mergeCell ref="F67:I67"/>
    <mergeCell ref="F56:I56"/>
    <mergeCell ref="F57:I57"/>
    <mergeCell ref="F58:I58"/>
    <mergeCell ref="F59:I59"/>
    <mergeCell ref="F60:I60"/>
    <mergeCell ref="F61:I61"/>
    <mergeCell ref="F74:I74"/>
    <mergeCell ref="F75:I75"/>
    <mergeCell ref="F76:I76"/>
    <mergeCell ref="F77:I77"/>
    <mergeCell ref="F78:I78"/>
    <mergeCell ref="F79:I79"/>
    <mergeCell ref="F68:I68"/>
    <mergeCell ref="F69:I69"/>
    <mergeCell ref="F70:I70"/>
    <mergeCell ref="F71:I71"/>
    <mergeCell ref="F72:I72"/>
    <mergeCell ref="F73:I73"/>
    <mergeCell ref="F86:I86"/>
    <mergeCell ref="F87:I87"/>
    <mergeCell ref="F88:I88"/>
    <mergeCell ref="F89:I89"/>
    <mergeCell ref="F90:I90"/>
    <mergeCell ref="F91:I91"/>
    <mergeCell ref="F80:I80"/>
    <mergeCell ref="F81:I81"/>
    <mergeCell ref="F82:I82"/>
    <mergeCell ref="F83:I83"/>
    <mergeCell ref="F84:I84"/>
    <mergeCell ref="F85:I85"/>
    <mergeCell ref="F98:I98"/>
    <mergeCell ref="F99:I99"/>
    <mergeCell ref="F100:I100"/>
    <mergeCell ref="F101:I101"/>
    <mergeCell ref="F102:I102"/>
    <mergeCell ref="F103:I103"/>
    <mergeCell ref="F92:I92"/>
    <mergeCell ref="F93:I93"/>
    <mergeCell ref="F94:I94"/>
    <mergeCell ref="F95:I95"/>
    <mergeCell ref="F96:I96"/>
    <mergeCell ref="F97:I97"/>
    <mergeCell ref="F110:I110"/>
    <mergeCell ref="F111:I111"/>
    <mergeCell ref="F112:I112"/>
    <mergeCell ref="F113:I113"/>
    <mergeCell ref="F114:I114"/>
    <mergeCell ref="F115:I115"/>
    <mergeCell ref="F104:I104"/>
    <mergeCell ref="F105:I105"/>
    <mergeCell ref="F106:I106"/>
    <mergeCell ref="F107:I107"/>
    <mergeCell ref="F108:I108"/>
    <mergeCell ref="F109:I109"/>
    <mergeCell ref="F122:I122"/>
    <mergeCell ref="F123:I123"/>
    <mergeCell ref="F124:I124"/>
    <mergeCell ref="F125:I125"/>
    <mergeCell ref="F126:I126"/>
    <mergeCell ref="F127:I127"/>
    <mergeCell ref="F116:I116"/>
    <mergeCell ref="F117:I117"/>
    <mergeCell ref="F118:I118"/>
    <mergeCell ref="F119:I119"/>
    <mergeCell ref="F120:I120"/>
    <mergeCell ref="F121:I121"/>
    <mergeCell ref="A201:E201"/>
    <mergeCell ref="A210:F210"/>
    <mergeCell ref="A151:I151"/>
    <mergeCell ref="A156:I156"/>
    <mergeCell ref="A161:I161"/>
    <mergeCell ref="A166:I166"/>
    <mergeCell ref="A171:I171"/>
    <mergeCell ref="A200:I200"/>
    <mergeCell ref="F128:I128"/>
    <mergeCell ref="F130:I130"/>
    <mergeCell ref="F133:I133"/>
    <mergeCell ref="A136:I136"/>
    <mergeCell ref="A141:I141"/>
    <mergeCell ref="A146:I146"/>
  </mergeCells>
  <pageMargins left="0.7" right="0.7" top="0.75" bottom="0.75" header="0.3" footer="0.3"/>
  <pageSetup paperSize="9" scale="49" fitToHeight="0" orientation="portrait" r:id="rId1"/>
  <rowBreaks count="2" manualBreakCount="2">
    <brk id="68" max="8" man="1"/>
    <brk id="134"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0164652282F6D40941637A5E06875F8" ma:contentTypeVersion="10" ma:contentTypeDescription="Create a new document." ma:contentTypeScope="" ma:versionID="68017b82c2b5e3e04fcdecd5361799d9">
  <xsd:schema xmlns:xsd="http://www.w3.org/2001/XMLSchema" xmlns:xs="http://www.w3.org/2001/XMLSchema" xmlns:p="http://schemas.microsoft.com/office/2006/metadata/properties" xmlns:ns2="e15d18ad-23ba-4dc1-b066-31066473a08e" xmlns:ns3="633ae1b1-0ef5-4fc6-baa5-ef60bba7f591" targetNamespace="http://schemas.microsoft.com/office/2006/metadata/properties" ma:root="true" ma:fieldsID="ecc927a8dc8e0fe01bd3e9e35e268667" ns2:_="" ns3:_="">
    <xsd:import namespace="e15d18ad-23ba-4dc1-b066-31066473a08e"/>
    <xsd:import namespace="633ae1b1-0ef5-4fc6-baa5-ef60bba7f59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5d18ad-23ba-4dc1-b066-31066473a0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33ae1b1-0ef5-4fc6-baa5-ef60bba7f591"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4BE65E-43EB-438D-ACD8-38283B949059}">
  <ds:schemaRefs>
    <ds:schemaRef ds:uri="http://schemas.microsoft.com/office/2006/documentManagement/types"/>
    <ds:schemaRef ds:uri="633ae1b1-0ef5-4fc6-baa5-ef60bba7f591"/>
    <ds:schemaRef ds:uri="http://schemas.microsoft.com/office/infopath/2007/PartnerControls"/>
    <ds:schemaRef ds:uri="http://www.w3.org/XML/1998/namespace"/>
    <ds:schemaRef ds:uri="http://purl.org/dc/elements/1.1/"/>
    <ds:schemaRef ds:uri="http://purl.org/dc/dcmitype/"/>
    <ds:schemaRef ds:uri="http://schemas.openxmlformats.org/package/2006/metadata/core-properties"/>
    <ds:schemaRef ds:uri="http://schemas.microsoft.com/office/2006/metadata/properties"/>
    <ds:schemaRef ds:uri="e15d18ad-23ba-4dc1-b066-31066473a08e"/>
    <ds:schemaRef ds:uri="http://purl.org/dc/terms/"/>
  </ds:schemaRefs>
</ds:datastoreItem>
</file>

<file path=customXml/itemProps2.xml><?xml version="1.0" encoding="utf-8"?>
<ds:datastoreItem xmlns:ds="http://schemas.openxmlformats.org/officeDocument/2006/customXml" ds:itemID="{367B86E4-01A8-40AA-87F0-53FD89534A52}">
  <ds:schemaRefs>
    <ds:schemaRef ds:uri="http://schemas.microsoft.com/sharepoint/v3/contenttype/forms"/>
  </ds:schemaRefs>
</ds:datastoreItem>
</file>

<file path=customXml/itemProps3.xml><?xml version="1.0" encoding="utf-8"?>
<ds:datastoreItem xmlns:ds="http://schemas.openxmlformats.org/officeDocument/2006/customXml" ds:itemID="{90C4FB53-D01E-4D64-AA92-71E2D65A66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5d18ad-23ba-4dc1-b066-31066473a08e"/>
    <ds:schemaRef ds:uri="633ae1b1-0ef5-4fc6-baa5-ef60bba7f5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Summary Sheet</vt:lpstr>
      <vt:lpstr>MPC Lot P1</vt:lpstr>
      <vt:lpstr>MPC Lot P2</vt:lpstr>
      <vt:lpstr>'MPC Lot P1'!Print_Area</vt:lpstr>
      <vt:lpstr>'MPC Lot P2'!Print_Area</vt:lpstr>
      <vt:lpstr>'Summary Sheet'!Print_Area</vt:lpstr>
    </vt:vector>
  </TitlesOfParts>
  <Company>Norse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Latham, Jason</dc:creator>
  <cp:lastModifiedBy>Joanne Whitehead</cp:lastModifiedBy>
  <cp:lastPrinted>2020-01-31T09:40:54Z</cp:lastPrinted>
  <dcterms:created xsi:type="dcterms:W3CDTF">2016-11-01T09:32:28Z</dcterms:created>
  <dcterms:modified xsi:type="dcterms:W3CDTF">2020-06-19T17:05:14Z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0x01010090164652282F6D40941637A5E06875F8</vt:lpwstr>
  </property>
</Properties>
</file>